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aV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<sst xmlns="http://schemas.openxmlformats.org/spreadsheetml/2006/main" count="89" uniqueCount="68">
  <si>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</si>
  <si>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</si>
  <si>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</si>
  <si>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</si>
  <si>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</si>
  <si>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</si>
  <si>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</si>
  <si>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</si>
  <si>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</si>
  <si>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</si>
  <si>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</si>
  <si>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</si>
  <si>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</si>
  <si>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</si>
  <si>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</si>
  <si>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</si>
  <si>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</si>
  <si>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</si>
  <si>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</si>
  <si>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</si>
  <si>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</si>
  <si>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</si>
  <si>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</si>
  <si>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</si>
  <si>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</si>
  <si>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</si>
  <si>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</si>
  <si>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</si>
  <si>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</si>
  <si>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</si>
  <si>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</si>
  <si>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</si>
  <si>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</si>
  <si>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</si>
  <si>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</si>
  <si>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</si>
  <si>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</si>
  <si>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</si>
  <si>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</si>
  <si>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</si>
  <si>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</si>
  <si>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</si>
  <si>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</si>
  <si>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</si>
  <si>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</si>
  <si>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</si>
  <si>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</si>
  <si>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</si>
  <si>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</si>
  <si>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</si>
  <si>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</si>
  <si>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</si>
  <si>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</si>
  <si>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</si>
  <si>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</si>
  <si>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</si>
  <si>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Zdrojová část rozpočtu LK 2012</t>
  </si>
  <si>
    <t>Výdajová část rozpočtu LK 2012</t>
  </si>
  <si>
    <t>1. Zapojení fondů z r. 2011</t>
  </si>
  <si>
    <t>3. Zapojení výsl. hosp.2011</t>
  </si>
  <si>
    <t>2. Zapojení  zvl.účtů z r. 2011</t>
  </si>
  <si>
    <t>5. uhrazené splátky dlouhod.půjč.</t>
  </si>
  <si>
    <t>upravený rozpočet II.</t>
  </si>
  <si>
    <t>upravený rozpočet I.</t>
  </si>
  <si>
    <t xml:space="preserve">   resort. úč.neinv.dotace</t>
  </si>
  <si>
    <t>ZR-RO č.301/12</t>
  </si>
  <si>
    <t xml:space="preserve">ZR-RO č.301/12 </t>
  </si>
  <si>
    <t>Příloha č.1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</si>
</sst>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limovskah\Local%20Settings\Temporary%20Internet%20Files\OLK9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limovskah\Local%20Settings\Temporary%20Internet%20Files\OLK9A\RO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limovskah\Local%20Settings\Temporary%20Internet%20Files\OLK9A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63">
          <cell r="M263">
            <v>60887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315">
          <cell r="F315">
            <v>25106.87</v>
          </cell>
          <cell r="K315">
            <v>1241.52338</v>
          </cell>
          <cell r="L315">
            <v>987.02</v>
          </cell>
          <cell r="O315">
            <v>97844.082</v>
          </cell>
          <cell r="P315">
            <v>346071.19196</v>
          </cell>
          <cell r="Q315">
            <v>623654.2939599999</v>
          </cell>
          <cell r="T315">
            <v>-46875</v>
          </cell>
        </row>
        <row r="360">
          <cell r="C360">
            <v>2082391.22</v>
          </cell>
          <cell r="D360">
            <v>338998.49156999995</v>
          </cell>
          <cell r="E360">
            <v>16283.02</v>
          </cell>
          <cell r="G360">
            <v>3218.82714</v>
          </cell>
          <cell r="H360">
            <v>3978342.5489199995</v>
          </cell>
          <cell r="I360">
            <v>2603.3158399999998</v>
          </cell>
          <cell r="J360">
            <v>154648.38514</v>
          </cell>
          <cell r="N360">
            <v>14266.77167</v>
          </cell>
          <cell r="S360">
            <v>347900.88220099994</v>
          </cell>
        </row>
      </sheetData>
      <sheetData sheetId="2">
        <row r="315">
          <cell r="B315">
            <v>34956</v>
          </cell>
          <cell r="D315">
            <v>963766.15</v>
          </cell>
          <cell r="F315">
            <v>199913.99907000002</v>
          </cell>
          <cell r="H315">
            <v>20750</v>
          </cell>
          <cell r="J315">
            <v>0</v>
          </cell>
          <cell r="M315">
            <v>5421</v>
          </cell>
          <cell r="N315">
            <v>15643.47</v>
          </cell>
          <cell r="O315">
            <v>62960.663</v>
          </cell>
          <cell r="P315">
            <v>14064.249</v>
          </cell>
          <cell r="Q315">
            <v>7012.03</v>
          </cell>
          <cell r="R315">
            <v>100086.666</v>
          </cell>
          <cell r="S315">
            <v>7361.77</v>
          </cell>
        </row>
        <row r="360">
          <cell r="C360">
            <v>211188.94716</v>
          </cell>
          <cell r="E360">
            <v>989645.77838</v>
          </cell>
          <cell r="G360">
            <v>3534221.962219999</v>
          </cell>
          <cell r="I360">
            <v>200010.25758000003</v>
          </cell>
          <cell r="K360">
            <v>1123359.5467999997</v>
          </cell>
          <cell r="L360">
            <v>557207.95518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ht="12.75">
      <c r="E1" s="40" t="s">
        <v>67</v>
      </c>
    </row>
    <row r="3" spans="1:5" ht="13.5" thickBot="1">
      <c r="A3" s="41" t="s">
        <v>56</v>
      </c>
      <c r="B3" s="41"/>
      <c r="C3" s="36"/>
      <c r="D3" s="36"/>
      <c r="E3" s="37" t="s">
        <v>0</v>
      </c>
    </row>
    <row r="4" spans="1:5" ht="24.75" thickBot="1">
      <c r="A4" s="33" t="s">
        <v>1</v>
      </c>
      <c r="B4" s="34" t="s">
        <v>2</v>
      </c>
      <c r="C4" s="35" t="s">
        <v>63</v>
      </c>
      <c r="D4" s="35" t="s">
        <v>65</v>
      </c>
      <c r="E4" s="35" t="s">
        <v>62</v>
      </c>
    </row>
    <row r="5" spans="1:5" ht="15" customHeight="1">
      <c r="A5" s="2" t="s">
        <v>3</v>
      </c>
      <c r="B5" s="32" t="s">
        <v>41</v>
      </c>
      <c r="C5" s="26">
        <f>C6+C7+C8</f>
        <v>2437672.73157</v>
      </c>
      <c r="D5" s="26">
        <f>D6+D7+D8</f>
        <v>0</v>
      </c>
      <c r="E5" s="27">
        <f aca="true" t="shared" si="0" ref="E5:E26">C5+D5</f>
        <v>2437672.73157</v>
      </c>
    </row>
    <row r="6" spans="1:10" ht="15" customHeight="1">
      <c r="A6" s="6" t="s">
        <v>4</v>
      </c>
      <c r="B6" s="7" t="s">
        <v>5</v>
      </c>
      <c r="C6" s="8">
        <f>'[3]příjmy'!$C$360</f>
        <v>2082391.22</v>
      </c>
      <c r="D6" s="9">
        <f>'[1]příjmy'!$C$31</f>
        <v>0</v>
      </c>
      <c r="E6" s="10">
        <f t="shared" si="0"/>
        <v>2082391.22</v>
      </c>
      <c r="J6" s="1"/>
    </row>
    <row r="7" spans="1:5" ht="15" customHeight="1">
      <c r="A7" s="6" t="s">
        <v>6</v>
      </c>
      <c r="B7" s="7" t="s">
        <v>7</v>
      </c>
      <c r="C7" s="8">
        <f>'[3]příjmy'!$D$360</f>
        <v>338998.49156999995</v>
      </c>
      <c r="D7" s="4">
        <v>0</v>
      </c>
      <c r="E7" s="10">
        <f t="shared" si="0"/>
        <v>338998.49156999995</v>
      </c>
    </row>
    <row r="8" spans="1:5" ht="15" customHeight="1">
      <c r="A8" s="6" t="s">
        <v>8</v>
      </c>
      <c r="B8" s="7" t="s">
        <v>9</v>
      </c>
      <c r="C8" s="8">
        <f>'[3]příjmy'!$E$360</f>
        <v>16283.02</v>
      </c>
      <c r="D8" s="8">
        <f>'[1]příjmy'!$E$31</f>
        <v>0</v>
      </c>
      <c r="E8" s="10">
        <f t="shared" si="0"/>
        <v>16283.02</v>
      </c>
    </row>
    <row r="9" spans="1:5" ht="15" customHeight="1">
      <c r="A9" s="12" t="s">
        <v>44</v>
      </c>
      <c r="B9" s="7" t="s">
        <v>10</v>
      </c>
      <c r="C9" s="13">
        <f>C10+C15</f>
        <v>4241302.262089999</v>
      </c>
      <c r="D9" s="13">
        <f>D10+D15</f>
        <v>0</v>
      </c>
      <c r="E9" s="14">
        <f t="shared" si="0"/>
        <v>4241302.262089999</v>
      </c>
    </row>
    <row r="10" spans="1:5" ht="15" customHeight="1">
      <c r="A10" s="6" t="s">
        <v>50</v>
      </c>
      <c r="B10" s="7" t="s">
        <v>11</v>
      </c>
      <c r="C10" s="8">
        <f>C11+C12+C13+C14</f>
        <v>4070158.5618999996</v>
      </c>
      <c r="D10" s="8">
        <f>D11+D12+D13+D14</f>
        <v>0</v>
      </c>
      <c r="E10" s="11">
        <f t="shared" si="0"/>
        <v>4070158.5618999996</v>
      </c>
    </row>
    <row r="11" spans="1:5" ht="15" customHeight="1">
      <c r="A11" s="6" t="s">
        <v>45</v>
      </c>
      <c r="B11" s="7" t="s">
        <v>12</v>
      </c>
      <c r="C11" s="8">
        <f>'[2]příjmy'!$M$263</f>
        <v>60887</v>
      </c>
      <c r="D11" s="8">
        <f>'[1]příjmy'!$I$16</f>
        <v>0</v>
      </c>
      <c r="E11" s="11">
        <f t="shared" si="0"/>
        <v>60887</v>
      </c>
    </row>
    <row r="12" spans="1:5" ht="15" customHeight="1">
      <c r="A12" s="6" t="s">
        <v>64</v>
      </c>
      <c r="B12" s="7" t="s">
        <v>11</v>
      </c>
      <c r="C12" s="8">
        <f>'[3]příjmy'!$G$360+'[3]příjmy'!$H$360</f>
        <v>3981561.3760599997</v>
      </c>
      <c r="D12" s="8">
        <v>0</v>
      </c>
      <c r="E12" s="11">
        <f t="shared" si="0"/>
        <v>3981561.3760599997</v>
      </c>
    </row>
    <row r="13" spans="1:5" ht="15" customHeight="1">
      <c r="A13" s="6" t="s">
        <v>46</v>
      </c>
      <c r="B13" s="7" t="s">
        <v>49</v>
      </c>
      <c r="C13" s="8">
        <f>'[3]příjmy'!$I$360</f>
        <v>2603.3158399999998</v>
      </c>
      <c r="D13" s="8">
        <v>0</v>
      </c>
      <c r="E13" s="11">
        <f>SUM(C13:D13)</f>
        <v>2603.3158399999998</v>
      </c>
    </row>
    <row r="14" spans="1:5" ht="15" customHeight="1">
      <c r="A14" s="6" t="s">
        <v>51</v>
      </c>
      <c r="B14" s="7">
        <v>4121</v>
      </c>
      <c r="C14" s="8">
        <f>'[3]příjmy'!$F$315</f>
        <v>25106.87</v>
      </c>
      <c r="D14" s="8">
        <v>0</v>
      </c>
      <c r="E14" s="11">
        <f>SUM(C14:D14)</f>
        <v>25106.87</v>
      </c>
    </row>
    <row r="15" spans="1:5" ht="15" customHeight="1">
      <c r="A15" s="6" t="s">
        <v>52</v>
      </c>
      <c r="B15" s="7" t="s">
        <v>13</v>
      </c>
      <c r="C15" s="8">
        <f>C16+C17+C18</f>
        <v>171143.70018999997</v>
      </c>
      <c r="D15" s="8">
        <f>D16+D17+D18</f>
        <v>0</v>
      </c>
      <c r="E15" s="11">
        <f t="shared" si="0"/>
        <v>171143.70018999997</v>
      </c>
    </row>
    <row r="16" spans="1:5" ht="15" customHeight="1">
      <c r="A16" s="6" t="s">
        <v>47</v>
      </c>
      <c r="B16" s="7" t="s">
        <v>13</v>
      </c>
      <c r="C16" s="8">
        <f>'[3]příjmy'!$J$360+'[3]příjmy'!$N$360</f>
        <v>168915.15681</v>
      </c>
      <c r="D16" s="8">
        <f>'[1]příjmy'!$H$16</f>
        <v>0</v>
      </c>
      <c r="E16" s="11">
        <f t="shared" si="0"/>
        <v>168915.15681</v>
      </c>
    </row>
    <row r="17" spans="1:5" ht="15" customHeight="1">
      <c r="A17" s="6" t="s">
        <v>53</v>
      </c>
      <c r="B17" s="7">
        <v>4221</v>
      </c>
      <c r="C17" s="8">
        <f>'[3]příjmy'!$L$315</f>
        <v>987.02</v>
      </c>
      <c r="D17" s="8">
        <v>0</v>
      </c>
      <c r="E17" s="11">
        <f>SUM(C17:D17)</f>
        <v>987.02</v>
      </c>
    </row>
    <row r="18" spans="1:5" ht="15" customHeight="1">
      <c r="A18" s="6" t="s">
        <v>54</v>
      </c>
      <c r="B18" s="7">
        <v>4232</v>
      </c>
      <c r="C18" s="8">
        <f>'[3]příjmy'!$K$315</f>
        <v>1241.52338</v>
      </c>
      <c r="D18" s="8">
        <v>0</v>
      </c>
      <c r="E18" s="11">
        <f>SUM(C18:D18)</f>
        <v>1241.52338</v>
      </c>
    </row>
    <row r="19" spans="1:5" ht="15" customHeight="1">
      <c r="A19" s="12" t="s">
        <v>14</v>
      </c>
      <c r="B19" s="15" t="s">
        <v>42</v>
      </c>
      <c r="C19" s="13">
        <f>C5+C9</f>
        <v>6678974.993659999</v>
      </c>
      <c r="D19" s="13">
        <f>D5+D9</f>
        <v>0</v>
      </c>
      <c r="E19" s="14">
        <f t="shared" si="0"/>
        <v>6678974.993659999</v>
      </c>
    </row>
    <row r="20" spans="1:5" ht="15" customHeight="1">
      <c r="A20" s="12" t="s">
        <v>15</v>
      </c>
      <c r="B20" s="15" t="s">
        <v>16</v>
      </c>
      <c r="C20" s="13">
        <f>SUM(C21:C25)</f>
        <v>1368595.4501209997</v>
      </c>
      <c r="D20" s="13">
        <f>SUM(D21:D25)</f>
        <v>0</v>
      </c>
      <c r="E20" s="14">
        <f t="shared" si="0"/>
        <v>1368595.4501209997</v>
      </c>
    </row>
    <row r="21" spans="1:5" ht="15" customHeight="1">
      <c r="A21" s="6" t="s">
        <v>58</v>
      </c>
      <c r="B21" s="7" t="s">
        <v>17</v>
      </c>
      <c r="C21" s="8">
        <f>'[3]příjmy'!$O$315</f>
        <v>97844.082</v>
      </c>
      <c r="D21" s="8">
        <v>0</v>
      </c>
      <c r="E21" s="11">
        <f t="shared" si="0"/>
        <v>97844.082</v>
      </c>
    </row>
    <row r="22" spans="1:5" ht="15" customHeight="1">
      <c r="A22" s="6" t="s">
        <v>60</v>
      </c>
      <c r="B22" s="7">
        <v>8115</v>
      </c>
      <c r="C22" s="8">
        <f>'[3]příjmy'!$P$315</f>
        <v>346071.19196</v>
      </c>
      <c r="D22" s="8">
        <v>0</v>
      </c>
      <c r="E22" s="11">
        <f>SUM(C22:D22)</f>
        <v>346071.19196</v>
      </c>
    </row>
    <row r="23" spans="1:5" ht="15" customHeight="1">
      <c r="A23" s="6" t="s">
        <v>59</v>
      </c>
      <c r="B23" s="7" t="s">
        <v>17</v>
      </c>
      <c r="C23" s="8">
        <f>'[3]příjmy'!$Q$315</f>
        <v>623654.2939599999</v>
      </c>
      <c r="D23" s="8">
        <v>0</v>
      </c>
      <c r="E23" s="11">
        <f t="shared" si="0"/>
        <v>623654.2939599999</v>
      </c>
    </row>
    <row r="24" spans="1:5" ht="15" customHeight="1">
      <c r="A24" s="6" t="s">
        <v>55</v>
      </c>
      <c r="B24" s="7">
        <v>8123</v>
      </c>
      <c r="C24" s="8">
        <f>'[3]příjmy'!$S$360</f>
        <v>347900.88220099994</v>
      </c>
      <c r="D24" s="8">
        <f>'[1]příjmy'!$T$31</f>
        <v>0</v>
      </c>
      <c r="E24" s="11">
        <f>C24+D24</f>
        <v>347900.88220099994</v>
      </c>
    </row>
    <row r="25" spans="1:5" ht="15" customHeight="1" thickBot="1">
      <c r="A25" s="16" t="s">
        <v>61</v>
      </c>
      <c r="B25" s="17">
        <v>-8124</v>
      </c>
      <c r="C25" s="18">
        <f>'[3]příjmy'!$T$315</f>
        <v>-46875</v>
      </c>
      <c r="D25" s="18">
        <f>'[1]příjmy'!$O$16</f>
        <v>0</v>
      </c>
      <c r="E25" s="19">
        <f>C25+D25</f>
        <v>-46875</v>
      </c>
    </row>
    <row r="26" spans="1:5" ht="15" customHeight="1" thickBot="1">
      <c r="A26" s="20" t="s">
        <v>28</v>
      </c>
      <c r="B26" s="21"/>
      <c r="C26" s="22">
        <f>C5+C9+C20</f>
        <v>8047570.443780999</v>
      </c>
      <c r="D26" s="22">
        <f>D19+D20</f>
        <v>0</v>
      </c>
      <c r="E26" s="23">
        <f t="shared" si="0"/>
        <v>8047570.443780999</v>
      </c>
    </row>
    <row r="27" spans="1:5" ht="13.5" thickBot="1">
      <c r="A27" s="41" t="s">
        <v>57</v>
      </c>
      <c r="B27" s="41"/>
      <c r="C27" s="38"/>
      <c r="D27" s="38"/>
      <c r="E27" s="39" t="s">
        <v>0</v>
      </c>
    </row>
    <row r="28" spans="1:5" ht="24.75" thickBot="1">
      <c r="A28" s="33" t="s">
        <v>18</v>
      </c>
      <c r="B28" s="34" t="s">
        <v>19</v>
      </c>
      <c r="C28" s="35" t="s">
        <v>63</v>
      </c>
      <c r="D28" s="35" t="s">
        <v>66</v>
      </c>
      <c r="E28" s="35" t="s">
        <v>62</v>
      </c>
    </row>
    <row r="29" spans="1:5" ht="15" customHeight="1">
      <c r="A29" s="24" t="s">
        <v>27</v>
      </c>
      <c r="B29" s="3" t="s">
        <v>20</v>
      </c>
      <c r="C29" s="4">
        <f>'[3]výdaje'!$B$315</f>
        <v>34956</v>
      </c>
      <c r="D29" s="4">
        <v>0</v>
      </c>
      <c r="E29" s="5">
        <f>C29+D29</f>
        <v>34956</v>
      </c>
    </row>
    <row r="30" spans="1:5" ht="15" customHeight="1">
      <c r="A30" s="25" t="s">
        <v>21</v>
      </c>
      <c r="B30" s="7" t="s">
        <v>20</v>
      </c>
      <c r="C30" s="8">
        <f>'[3]výdaje'!$C$360</f>
        <v>211188.94716</v>
      </c>
      <c r="D30" s="26">
        <v>-310</v>
      </c>
      <c r="E30" s="5">
        <f aca="true" t="shared" si="1" ref="E30:E46">C30+D30</f>
        <v>210878.94716</v>
      </c>
    </row>
    <row r="31" spans="1:5" ht="15" customHeight="1">
      <c r="A31" s="25" t="s">
        <v>29</v>
      </c>
      <c r="B31" s="7" t="s">
        <v>20</v>
      </c>
      <c r="C31" s="8">
        <f>'[3]výdaje'!$D$315</f>
        <v>963766.15</v>
      </c>
      <c r="D31" s="4">
        <v>0</v>
      </c>
      <c r="E31" s="5">
        <f t="shared" si="1"/>
        <v>963766.15</v>
      </c>
    </row>
    <row r="32" spans="1:5" ht="15" customHeight="1">
      <c r="A32" s="25" t="s">
        <v>22</v>
      </c>
      <c r="B32" s="7" t="s">
        <v>20</v>
      </c>
      <c r="C32" s="8">
        <f>'[3]výdaje'!$E$360</f>
        <v>989645.77838</v>
      </c>
      <c r="D32" s="4">
        <v>0</v>
      </c>
      <c r="E32" s="5">
        <f t="shared" si="1"/>
        <v>989645.77838</v>
      </c>
    </row>
    <row r="33" spans="1:5" ht="15" customHeight="1">
      <c r="A33" s="25" t="s">
        <v>48</v>
      </c>
      <c r="B33" s="7" t="s">
        <v>20</v>
      </c>
      <c r="C33" s="8">
        <f>'[3]výdaje'!$F$315</f>
        <v>199913.99907000002</v>
      </c>
      <c r="D33" s="4">
        <v>0</v>
      </c>
      <c r="E33" s="5">
        <f>C33+D33</f>
        <v>199913.99907000002</v>
      </c>
    </row>
    <row r="34" spans="1:5" ht="15" customHeight="1">
      <c r="A34" s="25" t="s">
        <v>43</v>
      </c>
      <c r="B34" s="7" t="s">
        <v>20</v>
      </c>
      <c r="C34" s="8">
        <f>'[3]výdaje'!$G$360</f>
        <v>3534221.962219999</v>
      </c>
      <c r="D34" s="4">
        <v>0</v>
      </c>
      <c r="E34" s="5">
        <f t="shared" si="1"/>
        <v>3534221.962219999</v>
      </c>
    </row>
    <row r="35" spans="1:5" ht="15" customHeight="1">
      <c r="A35" s="25" t="s">
        <v>23</v>
      </c>
      <c r="B35" s="7" t="s">
        <v>20</v>
      </c>
      <c r="C35" s="8">
        <f>'[3]výdaje'!$H$315</f>
        <v>20750</v>
      </c>
      <c r="D35" s="4">
        <f>'[1]výdaje'!$G$16</f>
        <v>0</v>
      </c>
      <c r="E35" s="5">
        <f t="shared" si="1"/>
        <v>20750</v>
      </c>
    </row>
    <row r="36" spans="1:5" ht="15" customHeight="1">
      <c r="A36" s="25" t="s">
        <v>30</v>
      </c>
      <c r="B36" s="7" t="s">
        <v>24</v>
      </c>
      <c r="C36" s="8">
        <f>'[3]výdaje'!$I$360</f>
        <v>200010.25758000003</v>
      </c>
      <c r="D36" s="26">
        <v>310</v>
      </c>
      <c r="E36" s="5">
        <f t="shared" si="1"/>
        <v>200320.25758000003</v>
      </c>
    </row>
    <row r="37" spans="1:5" ht="15" customHeight="1">
      <c r="A37" s="25" t="s">
        <v>31</v>
      </c>
      <c r="B37" s="7" t="s">
        <v>24</v>
      </c>
      <c r="C37" s="8">
        <f>'[3]výdaje'!$J$315</f>
        <v>0</v>
      </c>
      <c r="D37" s="4">
        <f>'[1]výdaje'!$I$16</f>
        <v>0</v>
      </c>
      <c r="E37" s="5">
        <f t="shared" si="1"/>
        <v>0</v>
      </c>
    </row>
    <row r="38" spans="1:5" ht="15" customHeight="1">
      <c r="A38" s="25" t="s">
        <v>32</v>
      </c>
      <c r="B38" s="7" t="s">
        <v>25</v>
      </c>
      <c r="C38" s="8">
        <f>'[3]výdaje'!$K$360</f>
        <v>1123359.5467999997</v>
      </c>
      <c r="D38" s="4">
        <f>'[1]výdaje'!$J$16</f>
        <v>0</v>
      </c>
      <c r="E38" s="5">
        <f t="shared" si="1"/>
        <v>1123359.5467999997</v>
      </c>
    </row>
    <row r="39" spans="1:5" ht="15" customHeight="1">
      <c r="A39" s="25" t="s">
        <v>34</v>
      </c>
      <c r="B39" s="7" t="s">
        <v>25</v>
      </c>
      <c r="C39" s="8">
        <f>'[3]výdaje'!$L$360</f>
        <v>557207.95518</v>
      </c>
      <c r="D39" s="4">
        <v>0</v>
      </c>
      <c r="E39" s="5">
        <f t="shared" si="1"/>
        <v>557207.95518</v>
      </c>
    </row>
    <row r="40" spans="1:5" ht="15" customHeight="1">
      <c r="A40" s="25" t="s">
        <v>33</v>
      </c>
      <c r="B40" s="7" t="s">
        <v>20</v>
      </c>
      <c r="C40" s="8">
        <f>'[3]výdaje'!$M$315</f>
        <v>5421</v>
      </c>
      <c r="D40" s="4">
        <f>'[1]výdaje'!$L$16</f>
        <v>0</v>
      </c>
      <c r="E40" s="5">
        <f t="shared" si="1"/>
        <v>5421</v>
      </c>
    </row>
    <row r="41" spans="1:5" ht="15" customHeight="1">
      <c r="A41" s="25" t="s">
        <v>35</v>
      </c>
      <c r="B41" s="7" t="s">
        <v>25</v>
      </c>
      <c r="C41" s="8">
        <f>'[3]výdaje'!$N$315</f>
        <v>15643.47</v>
      </c>
      <c r="D41" s="4">
        <v>0</v>
      </c>
      <c r="E41" s="5">
        <f t="shared" si="1"/>
        <v>15643.47</v>
      </c>
    </row>
    <row r="42" spans="1:5" ht="15" customHeight="1">
      <c r="A42" s="25" t="s">
        <v>36</v>
      </c>
      <c r="B42" s="7" t="s">
        <v>25</v>
      </c>
      <c r="C42" s="8">
        <f>'[3]výdaje'!$O$315</f>
        <v>62960.663</v>
      </c>
      <c r="D42" s="4">
        <f>'[1]výdaje'!$N$16</f>
        <v>0</v>
      </c>
      <c r="E42" s="5">
        <f t="shared" si="1"/>
        <v>62960.663</v>
      </c>
    </row>
    <row r="43" spans="1:5" ht="15" customHeight="1">
      <c r="A43" s="25" t="s">
        <v>37</v>
      </c>
      <c r="B43" s="7" t="s">
        <v>25</v>
      </c>
      <c r="C43" s="8">
        <f>'[3]výdaje'!$P$315</f>
        <v>14064.249</v>
      </c>
      <c r="D43" s="4">
        <f>'[1]výdaje'!$O$16</f>
        <v>0</v>
      </c>
      <c r="E43" s="5">
        <f t="shared" si="1"/>
        <v>14064.249</v>
      </c>
    </row>
    <row r="44" spans="1:5" ht="15" customHeight="1">
      <c r="A44" s="25" t="s">
        <v>38</v>
      </c>
      <c r="B44" s="7" t="s">
        <v>25</v>
      </c>
      <c r="C44" s="8">
        <f>'[3]výdaje'!$Q$315</f>
        <v>7012.03</v>
      </c>
      <c r="D44" s="4">
        <f>'[1]výdaje'!$P$16</f>
        <v>0</v>
      </c>
      <c r="E44" s="5">
        <f t="shared" si="1"/>
        <v>7012.03</v>
      </c>
    </row>
    <row r="45" spans="1:5" ht="15" customHeight="1">
      <c r="A45" s="25" t="s">
        <v>39</v>
      </c>
      <c r="B45" s="7" t="s">
        <v>25</v>
      </c>
      <c r="C45" s="8">
        <f>'[3]výdaje'!$R$315</f>
        <v>100086.666</v>
      </c>
      <c r="D45" s="4">
        <f>'[1]výdaje'!$Q$16</f>
        <v>0</v>
      </c>
      <c r="E45" s="5">
        <f t="shared" si="1"/>
        <v>100086.666</v>
      </c>
    </row>
    <row r="46" spans="1:5" ht="15" customHeight="1" thickBot="1">
      <c r="A46" s="28" t="s">
        <v>40</v>
      </c>
      <c r="B46" s="17" t="s">
        <v>25</v>
      </c>
      <c r="C46" s="18">
        <f>'[3]výdaje'!$S$315</f>
        <v>7361.77</v>
      </c>
      <c r="D46" s="29">
        <f>'[1]výdaje'!$R$16</f>
        <v>0</v>
      </c>
      <c r="E46" s="30">
        <f t="shared" si="1"/>
        <v>7361.77</v>
      </c>
    </row>
    <row r="47" spans="1:5" ht="15" customHeight="1" thickBot="1">
      <c r="A47" s="31" t="s">
        <v>26</v>
      </c>
      <c r="B47" s="21"/>
      <c r="C47" s="22">
        <f>SUM(C29:C46)</f>
        <v>8047570.444389999</v>
      </c>
      <c r="D47" s="22">
        <f>SUM(D29:D46)</f>
        <v>0</v>
      </c>
      <c r="E47" s="23">
        <f>SUM(E29:E46)</f>
        <v>8047570.444389999</v>
      </c>
    </row>
  </sheetData>
  <sheetProtection/>
  <mergeCells count="2">
    <mergeCell ref="A3:B3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2012-12-05T10:51:21Z</cp:lastPrinted>
  <dcterms:created xsi:type="dcterms:W3CDTF">2007-12-18T12:40:54Z</dcterms:created>
  <dcterms:modified xsi:type="dcterms:W3CDTF">2012-12-05T10:51:26Z</dcterms:modified>
  <cp:category/>
  <cp:version/>
  <cp:contentType/>
  <cp:contentStatus/>
</cp:coreProperties>
</file>