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155" windowHeight="14655" activeTab="1"/>
  </bookViews>
  <sheets>
    <sheet name="Bilance PaV" sheetId="1" r:id="rId1"/>
    <sheet name="ZR-RO č. 310-1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<sst xmlns="http://schemas.openxmlformats.org/spreadsheetml/2006/main" count="667" uniqueCount="346">
  <si>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</si>
  <si>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</si>
  <si>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</si>
  <si>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</si>
  <si>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</si>
  <si>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</si>
  <si>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</si>
  <si>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</si>
  <si>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</si>
  <si>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</si>
  <si>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</si>
  <si>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</si>
  <si>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</si>
  <si>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</si>
  <si>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</si>
  <si>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</si>
  <si>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</si>
  <si>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</si>
  <si>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</si>
  <si>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</si>
  <si>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</si>
  <si>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</si>
  <si>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</si>
  <si>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</si>
  <si>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</si>
  <si>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</si>
  <si>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</si>
  <si>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</si>
  <si>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</si>
  <si>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 investiční dotace od obcí </t>
  </si>
  <si>
    <t xml:space="preserve">    investiční dotace ze zahraničí</t>
  </si>
  <si>
    <t>4. úvěr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</si>
  <si>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</si>
  <si>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</si>
  <si>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</si>
  <si>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</si>
  <si>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</si>
  <si>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Kap. 910 - zastupitelstvo</t>
  </si>
  <si>
    <t>Kap. 911 - krajský úřad</t>
  </si>
  <si>
    <t>Kap. 913 - příspěvkové organizace</t>
  </si>
  <si>
    <t>Kap. 914 - působnosti</t>
  </si>
  <si>
    <t>Kap. 915 - energie</t>
  </si>
  <si>
    <t>Kap. 919 - VPS</t>
  </si>
  <si>
    <t>Kap. 920 - kapitálové výdaje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</si>
  <si>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</si>
  <si>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</si>
  <si>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</si>
  <si>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</si>
  <si>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</si>
  <si>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>Kap. 933 - fond požární ochrany</t>
  </si>
  <si>
    <t xml:space="preserve">Kap. 934 - lesnický fond </t>
  </si>
  <si>
    <t>Kap. 935 - grantový fond</t>
  </si>
  <si>
    <t>Kap. 936 - fond kulturního dědictví</t>
  </si>
  <si>
    <t>Kap. 923 - spolufinancování EU</t>
  </si>
  <si>
    <t>3. kapitálové příjmy</t>
  </si>
  <si>
    <t xml:space="preserve">   zákon o státním rozpočtu</t>
  </si>
  <si>
    <t xml:space="preserve">   neinvestiční dotace ze zahraničí</t>
  </si>
  <si>
    <t xml:space="preserve">   neinvestiční dotace od obcí</t>
  </si>
  <si>
    <t xml:space="preserve">   resortní účelové neinvestiční dotace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</si>
  <si>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dotace</t>
    </r>
  </si>
  <si>
    <t xml:space="preserve">    resortní účelové investiční Dotace</t>
  </si>
  <si>
    <t>2. Zapojení  zvláštních účtů z r. 2012</t>
  </si>
  <si>
    <t>3. Zapojení výsledků hospodaření 2012</t>
  </si>
  <si>
    <t>5. uhrazené splátky dlouhodobých půjček</t>
  </si>
  <si>
    <t>Kap. 916 - účelové neinvestiční dot. - školství</t>
  </si>
  <si>
    <t>Kap. 921 - účelové investiční dotace - školství</t>
  </si>
  <si>
    <t>Neinvestiční dotace z rozpočtu HZS ČR 
na výdaje jednotek sborů dobrovolných hasičů obcí na rok 2013 – 1. část</t>
  </si>
  <si>
    <t>Kapitola 91401</t>
  </si>
  <si>
    <t>tis. Kč</t>
  </si>
  <si>
    <t>uk.</t>
  </si>
  <si>
    <t>č.a.</t>
  </si>
  <si>
    <t>§</t>
  </si>
  <si>
    <t>UZ</t>
  </si>
  <si>
    <t xml:space="preserve">P Ů S O B N O S T I  </t>
  </si>
  <si>
    <t>UR 2012-1</t>
  </si>
  <si>
    <t>UR 2012-2</t>
  </si>
  <si>
    <t>SU</t>
  </si>
  <si>
    <t>x</t>
  </si>
  <si>
    <t>Výdaje kapitoly 91401 - Působnosti oddělení KŘ</t>
  </si>
  <si>
    <t>DU</t>
  </si>
  <si>
    <t>Prevence a opatření pro krizové stavy</t>
  </si>
  <si>
    <t>RU</t>
  </si>
  <si>
    <t>018100</t>
  </si>
  <si>
    <t>0000</t>
  </si>
  <si>
    <t>Prevence pro krizové stavy a cvičení kriz. štábu</t>
  </si>
  <si>
    <t>018200</t>
  </si>
  <si>
    <t>Činnost a vybavení krizového štábu</t>
  </si>
  <si>
    <t>018201</t>
  </si>
  <si>
    <t>Provozní náklady chráněného pracoviště Č. Lípa</t>
  </si>
  <si>
    <t>018300</t>
  </si>
  <si>
    <t>018400</t>
  </si>
  <si>
    <t>Příprava hosp. opatření pro krizové situace</t>
  </si>
  <si>
    <t>018500</t>
  </si>
  <si>
    <t>Neinvestiční dotace neziskovým organizacím</t>
  </si>
  <si>
    <t>018501</t>
  </si>
  <si>
    <t>Obl. spolek Českého červeného kříže Liberec</t>
  </si>
  <si>
    <t>018502</t>
  </si>
  <si>
    <t>Vodní potápěčská záchranná služba Liberec</t>
  </si>
  <si>
    <t>018503</t>
  </si>
  <si>
    <t>018504</t>
  </si>
  <si>
    <t xml:space="preserve">Dotace - Povodně 2013  </t>
  </si>
  <si>
    <t>018505</t>
  </si>
  <si>
    <t>Opatření Bezpečnostní rady LK</t>
  </si>
  <si>
    <t>018601</t>
  </si>
  <si>
    <t>018700</t>
  </si>
  <si>
    <t>Prevence kriminality v LK</t>
  </si>
  <si>
    <t>018900</t>
  </si>
  <si>
    <t>018901</t>
  </si>
  <si>
    <t>Datové spojení IZS - provoz</t>
  </si>
  <si>
    <t>018600</t>
  </si>
  <si>
    <t>Účelová neinvestiční dotace z rozp. HZS ČR</t>
  </si>
  <si>
    <t>5011</t>
  </si>
  <si>
    <t>5012</t>
  </si>
  <si>
    <t>5013</t>
  </si>
  <si>
    <t>5014</t>
  </si>
  <si>
    <t>4002</t>
  </si>
  <si>
    <t>2015</t>
  </si>
  <si>
    <t>2002</t>
  </si>
  <si>
    <t>5017</t>
  </si>
  <si>
    <t>3010</t>
  </si>
  <si>
    <t>3002</t>
  </si>
  <si>
    <t>4003</t>
  </si>
  <si>
    <t>3011</t>
  </si>
  <si>
    <t>4004</t>
  </si>
  <si>
    <t>2003</t>
  </si>
  <si>
    <t>2020</t>
  </si>
  <si>
    <t>5018</t>
  </si>
  <si>
    <t>5002</t>
  </si>
  <si>
    <t>2021</t>
  </si>
  <si>
    <t>2005</t>
  </si>
  <si>
    <t>4020</t>
  </si>
  <si>
    <t>5020</t>
  </si>
  <si>
    <t>5021</t>
  </si>
  <si>
    <t>4021</t>
  </si>
  <si>
    <t>2006</t>
  </si>
  <si>
    <t>5022</t>
  </si>
  <si>
    <t>2024</t>
  </si>
  <si>
    <t>2007</t>
  </si>
  <si>
    <t>5003</t>
  </si>
  <si>
    <t>2058</t>
  </si>
  <si>
    <t>5024</t>
  </si>
  <si>
    <t>5004</t>
  </si>
  <si>
    <t>2027</t>
  </si>
  <si>
    <t>3017</t>
  </si>
  <si>
    <t>4006</t>
  </si>
  <si>
    <t>5027</t>
  </si>
  <si>
    <t>3018</t>
  </si>
  <si>
    <t>3019</t>
  </si>
  <si>
    <t>5029</t>
  </si>
  <si>
    <t>4028</t>
  </si>
  <si>
    <t>5030</t>
  </si>
  <si>
    <t>2030</t>
  </si>
  <si>
    <t>5031</t>
  </si>
  <si>
    <t>4030</t>
  </si>
  <si>
    <t>2033</t>
  </si>
  <si>
    <t>5032</t>
  </si>
  <si>
    <t>2001</t>
  </si>
  <si>
    <t>5033</t>
  </si>
  <si>
    <t>3020</t>
  </si>
  <si>
    <t>5005</t>
  </si>
  <si>
    <t>3022</t>
  </si>
  <si>
    <t>3023</t>
  </si>
  <si>
    <t>3024</t>
  </si>
  <si>
    <t>4007</t>
  </si>
  <si>
    <t>5036</t>
  </si>
  <si>
    <t>5037</t>
  </si>
  <si>
    <t>2036</t>
  </si>
  <si>
    <t>5039</t>
  </si>
  <si>
    <t>2008</t>
  </si>
  <si>
    <t>4008</t>
  </si>
  <si>
    <t>4035</t>
  </si>
  <si>
    <t>3026</t>
  </si>
  <si>
    <t>4038</t>
  </si>
  <si>
    <t>5044</t>
  </si>
  <si>
    <t>5045</t>
  </si>
  <si>
    <t>5046</t>
  </si>
  <si>
    <t>2043</t>
  </si>
  <si>
    <t>3030</t>
  </si>
  <si>
    <t>2009</t>
  </si>
  <si>
    <t>5006</t>
  </si>
  <si>
    <t>5049</t>
  </si>
  <si>
    <t>5007</t>
  </si>
  <si>
    <t>5050</t>
  </si>
  <si>
    <t>5051</t>
  </si>
  <si>
    <t>3003</t>
  </si>
  <si>
    <t>2045</t>
  </si>
  <si>
    <t>5001</t>
  </si>
  <si>
    <t>3031</t>
  </si>
  <si>
    <t>4047</t>
  </si>
  <si>
    <t>3004</t>
  </si>
  <si>
    <t>2047</t>
  </si>
  <si>
    <t>4009</t>
  </si>
  <si>
    <t>5053</t>
  </si>
  <si>
    <t>4049</t>
  </si>
  <si>
    <t>5054</t>
  </si>
  <si>
    <t>4050</t>
  </si>
  <si>
    <t>2048</t>
  </si>
  <si>
    <t>4051</t>
  </si>
  <si>
    <t>3005</t>
  </si>
  <si>
    <t>5057</t>
  </si>
  <si>
    <t>5008</t>
  </si>
  <si>
    <t>4055</t>
  </si>
  <si>
    <t>3006</t>
  </si>
  <si>
    <t>5059</t>
  </si>
  <si>
    <t>5060</t>
  </si>
  <si>
    <t>2053</t>
  </si>
  <si>
    <t>3032</t>
  </si>
  <si>
    <t>4057</t>
  </si>
  <si>
    <t>5062</t>
  </si>
  <si>
    <t>5009</t>
  </si>
  <si>
    <t>4010</t>
  </si>
  <si>
    <t>4011</t>
  </si>
  <si>
    <t>3007</t>
  </si>
  <si>
    <t>ZR-RO 
č. 310/13</t>
  </si>
  <si>
    <t>Změna rozpočtu - rozpočtové opatření č. 310/13</t>
  </si>
  <si>
    <t>neinv. transfery obcím - Bělá</t>
  </si>
  <si>
    <t>neinv. transfery obcím - Benecko</t>
  </si>
  <si>
    <t>neinv. transfery obcím - Bozkov</t>
  </si>
  <si>
    <t>neinv. transfery obcím - Benešov u Semil</t>
  </si>
  <si>
    <t>neinv. transfery obcím - Držkov</t>
  </si>
  <si>
    <t>neinv. transfery obcím - Doksy</t>
  </si>
  <si>
    <t>neinv. transfery obcím - Desná</t>
  </si>
  <si>
    <t>neinv. transfery obcím - Dalešice</t>
  </si>
  <si>
    <t>neinv. transfery obcím - Čistá u Horek</t>
  </si>
  <si>
    <t>neinv. transfery obcím - Český Dub</t>
  </si>
  <si>
    <t>neinv. transfery obcím - Česká Lípa</t>
  </si>
  <si>
    <t>neinv. transfery obcím - Černousy</t>
  </si>
  <si>
    <t>neinv. transfery obcím - Cvikov</t>
  </si>
  <si>
    <t>neinv. transfery obcím - Bradlecká Lhota</t>
  </si>
  <si>
    <t>neinv. transfery obcím - Harrachov</t>
  </si>
  <si>
    <t>neinv. transfery obcím - Dubá</t>
  </si>
  <si>
    <t>neinv. transfery obcím - Frýdlant</t>
  </si>
  <si>
    <t>neinv. transfery obcím - Habartice</t>
  </si>
  <si>
    <t>neinv. transfery obcím - Háje nad Jizerou</t>
  </si>
  <si>
    <t>neinv. transfery obcím - Heřmanice</t>
  </si>
  <si>
    <t>neinv. transfery obcím - Hodkovice nad Mohelkou</t>
  </si>
  <si>
    <t>neinv. transfery obcím - Holany</t>
  </si>
  <si>
    <t>neinv. transfery obcím - Horka u Staré Paky</t>
  </si>
  <si>
    <t>neinv. transfery obcím - Horní Branná</t>
  </si>
  <si>
    <t>neinv. transfery obcím - Horní Libchava</t>
  </si>
  <si>
    <t>neinv. transfery obcím - Hrádek nad Nisou</t>
  </si>
  <si>
    <t>neinv. transfery obcím - Hrubá Skála</t>
  </si>
  <si>
    <t>neinv. transfery obcím - Chotyně</t>
  </si>
  <si>
    <t>neinv. transfery obcím - Chrastava</t>
  </si>
  <si>
    <t>neinv. transfery obcím - Jablonec nad Jizerou</t>
  </si>
  <si>
    <t>neinv. transfery obcím - Jablonné v Podještědí</t>
  </si>
  <si>
    <t>neinv. transfery obcím - Jesenný</t>
  </si>
  <si>
    <t>neinv. transfery obcím - Jilemnice</t>
  </si>
  <si>
    <t>neinv. transfery obcím - Jindřichovice pod Smrkem</t>
  </si>
  <si>
    <t>neinv. transfery obcím - Josefův Důl</t>
  </si>
  <si>
    <t>neinv. transfery obcím - Kamenický Šenov</t>
  </si>
  <si>
    <t>neinv. transfery obcím - Karlovice</t>
  </si>
  <si>
    <t>neinv. transfery obcím - Koberovy</t>
  </si>
  <si>
    <t>neinv. transfery obcím - Kořenov</t>
  </si>
  <si>
    <t>neinv. transfery obcím - Košťálov</t>
  </si>
  <si>
    <t>neinv. transfery obcím - Kravaře</t>
  </si>
  <si>
    <t>neinv. transfery obcím - Kruh</t>
  </si>
  <si>
    <t>neinv. transfery obcím - Kryštofovo Údolí</t>
  </si>
  <si>
    <t>neinv. transfery obcím - Ktová</t>
  </si>
  <si>
    <t>neinv. transfery obcím - Kunratice u Cvikova</t>
  </si>
  <si>
    <t>neinv. transfery obcím - Lázně Libverda</t>
  </si>
  <si>
    <t>neinv. transfery obcím - Levínská Olešnice</t>
  </si>
  <si>
    <t>neinv. transfery obcím - Lučany nad Nisou</t>
  </si>
  <si>
    <t>neinv. transfery obcím - Lomnice nad Popelkou</t>
  </si>
  <si>
    <t>neinv. transfery obcím - Liberec</t>
  </si>
  <si>
    <t>neinv. transfery obcím - Libštát</t>
  </si>
  <si>
    <t>neinv. transfery obcím - Líšný</t>
  </si>
  <si>
    <t>neinv. transfery obcím - Malá Skála</t>
  </si>
  <si>
    <t>neinv. transfery obcím - Maršovice</t>
  </si>
  <si>
    <t>neinv. transfery obcím - Mimoň</t>
  </si>
  <si>
    <t>neinv. transfery obcím - Mírová pod Kozákovem</t>
  </si>
  <si>
    <t>neinv. transfery obcím - Modřišice</t>
  </si>
  <si>
    <t>neinv. transfery obcím - Nová Ves</t>
  </si>
  <si>
    <t>neinv. transfery obcím - Nová Ves nad Popelkou</t>
  </si>
  <si>
    <t>neinv. transfery obcím - Nové Město pod Smrkem</t>
  </si>
  <si>
    <t>neinv. transfery obcím - Nový Bor</t>
  </si>
  <si>
    <t>neinv. transfery obcím - Nový Oldřichov</t>
  </si>
  <si>
    <t>neinv. transfery obcím - Pěnčín</t>
  </si>
  <si>
    <t>neinv. transfery obcím - Pertoltice</t>
  </si>
  <si>
    <t>neinv. transfery obcím - Poniklá</t>
  </si>
  <si>
    <t>neinv. transfery obcím - Přepeře</t>
  </si>
  <si>
    <t>neinv. transfery obcím - Příkrý</t>
  </si>
  <si>
    <t>neinv. transfery obcím - Příšovice</t>
  </si>
  <si>
    <t>neinv. transfery obcím - Rádlo</t>
  </si>
  <si>
    <t>neinv. transfery obcím - Raspenava</t>
  </si>
  <si>
    <t>neinv. transfery obcím - Rokytnice nad Jizerou</t>
  </si>
  <si>
    <t>neinv. transfery obcím - Roprachtice</t>
  </si>
  <si>
    <t>neinv. transfery obcím - Železný Brod</t>
  </si>
  <si>
    <t>neinv. transfery obcím - Žandov</t>
  </si>
  <si>
    <t>neinv. transfery obcím - Zákupy</t>
  </si>
  <si>
    <t>neinv. transfery obcím - Vysoké nad Jizerou</t>
  </si>
  <si>
    <t>neinv. transfery obcím - Všeň</t>
  </si>
  <si>
    <t>neinv. transfery obcím - Volfartice</t>
  </si>
  <si>
    <t>neinv. transfery obcím - Vlastiboř</t>
  </si>
  <si>
    <t>neinv. transfery obcím - Višňová</t>
  </si>
  <si>
    <t>neinv. transfery obcím - Víchová nad Jizerou</t>
  </si>
  <si>
    <t>neinv. transfery obcím - Veselá</t>
  </si>
  <si>
    <t>neinv. transfery obcím - Velké Hamry</t>
  </si>
  <si>
    <t>neinv. transfery obcím - Velenice</t>
  </si>
  <si>
    <t>neinv. transfery obcím - Turnov</t>
  </si>
  <si>
    <t>neinv. transfery obcím - Tatobity</t>
  </si>
  <si>
    <t>neinv. transfery obcím - Tanvald</t>
  </si>
  <si>
    <t>neinv. transfery obcím - Svojkov</t>
  </si>
  <si>
    <t>neinv. transfery obcím - Světlá pod Ještědem</t>
  </si>
  <si>
    <t>neinv. transfery obcím - Stvolínky</t>
  </si>
  <si>
    <t>neinv. transfery obcím - Studenec</t>
  </si>
  <si>
    <t>neinv. transfery obcím - Stružnice</t>
  </si>
  <si>
    <t>neinv. transfery obcím - Stružinec</t>
  </si>
  <si>
    <t>neinv. transfery obcím - Stráž pod Ralskem</t>
  </si>
  <si>
    <t>neinv. transfery obcím - Stráž nad Nisou</t>
  </si>
  <si>
    <t>neinv. transfery obcím - Smržovka</t>
  </si>
  <si>
    <t>neinv. transfery obcím - Slunečná</t>
  </si>
  <si>
    <t>neinv. transfery obcím - Skuhrov</t>
  </si>
  <si>
    <t>neinv. transfery obcím - Semily</t>
  </si>
  <si>
    <t>neinv. transfery obcím - Rynoltice</t>
  </si>
  <si>
    <t>neinv. transfery obcím - Rychnov u Jablonce n. N.</t>
  </si>
  <si>
    <t>neinv. transfery obcím - Roztoky u Semil</t>
  </si>
  <si>
    <t>neinv. transfery obcím - Roztoky u Jilemnice</t>
  </si>
  <si>
    <t>neinv. transfery obcím - Rovensko pod Troskami</t>
  </si>
  <si>
    <t>Sdružení hasičů ČMS – okres Jablonec n. Nisou</t>
  </si>
  <si>
    <t>Účelová neinv. dotace - usn. vlády k povodním</t>
  </si>
  <si>
    <t>Sběr dat a zprac. podkladů pro dílčí kriz. plány</t>
  </si>
  <si>
    <t>Opatř. pro kriz. St., školení obcí, jednání BRK</t>
  </si>
  <si>
    <t>neinv. transfery obcím - Bílý Kostel nad Nisou</t>
  </si>
  <si>
    <t>neinv. transfery obcím - Chuchelna</t>
  </si>
  <si>
    <t>neinv. transfery obcím - Jablonec nad Nisou</t>
  </si>
  <si>
    <t>neinv. transfery obcím - Jeřmanice</t>
  </si>
  <si>
    <t>neinv. transfery obcím - Jílové u Držkova</t>
  </si>
  <si>
    <t>neinv. transfery obcím - Krásný Les</t>
  </si>
  <si>
    <t>neinv. transfery obcím - Sloup v Čechách</t>
  </si>
  <si>
    <t>neinv. transfery obcím - Svijanský Újezd</t>
  </si>
  <si>
    <t>neinv. transfery obcím - Tuhaň</t>
  </si>
  <si>
    <t>neinv. transfery obcím - Vítkovice</t>
  </si>
  <si>
    <t>neinv. transfery obcím - Všelibice</t>
  </si>
  <si>
    <t>2011</t>
  </si>
  <si>
    <t>5023</t>
  </si>
  <si>
    <t>3001</t>
  </si>
  <si>
    <t>2026</t>
  </si>
  <si>
    <t>3015</t>
  </si>
  <si>
    <t>2029</t>
  </si>
  <si>
    <t>4046</t>
  </si>
  <si>
    <t>2049</t>
  </si>
  <si>
    <t>4054</t>
  </si>
  <si>
    <t>5061</t>
  </si>
  <si>
    <t>2055</t>
  </si>
  <si>
    <t>Vliv úprav na celkovou bilanci rozpočtu kraje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</si>
</sst>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5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3" fillId="0" borderId="0" xfId="47" applyFont="1" applyAlignment="1">
      <alignment horizontal="center" vertical="center" wrapText="1"/>
      <protection/>
    </xf>
    <xf numFmtId="0" fontId="9" fillId="0" borderId="0" xfId="47" applyFont="1" applyAlignment="1">
      <alignment horizontal="center"/>
      <protection/>
    </xf>
    <xf numFmtId="0" fontId="5" fillId="0" borderId="19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5" fillId="0" borderId="21" xfId="47" applyFont="1" applyBorder="1" applyAlignment="1">
      <alignment horizontal="center" vertical="center"/>
      <protection/>
    </xf>
    <xf numFmtId="0" fontId="5" fillId="0" borderId="25" xfId="47" applyFont="1" applyBorder="1" applyAlignment="1">
      <alignment horizontal="center" vertical="center"/>
      <protection/>
    </xf>
    <xf numFmtId="0" fontId="5" fillId="0" borderId="26" xfId="47" applyFont="1" applyFill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21" xfId="47" applyFont="1" applyBorder="1">
      <alignment/>
      <protection/>
    </xf>
    <xf numFmtId="165" fontId="5" fillId="0" borderId="19" xfId="47" applyNumberFormat="1" applyFont="1" applyBorder="1">
      <alignment/>
      <protection/>
    </xf>
    <xf numFmtId="165" fontId="5" fillId="0" borderId="21" xfId="47" applyNumberFormat="1" applyFont="1" applyFill="1" applyBorder="1" applyAlignment="1">
      <alignment horizontal="right" vertical="center" wrapText="1"/>
      <protection/>
    </xf>
    <xf numFmtId="0" fontId="5" fillId="0" borderId="19" xfId="49" applyFont="1" applyFill="1" applyBorder="1" applyAlignment="1">
      <alignment horizontal="center"/>
      <protection/>
    </xf>
    <xf numFmtId="49" fontId="5" fillId="0" borderId="20" xfId="49" applyNumberFormat="1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0" fontId="5" fillId="0" borderId="20" xfId="0" applyFont="1" applyBorder="1" applyAlignment="1">
      <alignment/>
    </xf>
    <xf numFmtId="0" fontId="5" fillId="0" borderId="21" xfId="49" applyFont="1" applyBorder="1">
      <alignment/>
      <protection/>
    </xf>
    <xf numFmtId="165" fontId="5" fillId="0" borderId="27" xfId="49" applyNumberFormat="1" applyFont="1" applyFill="1" applyBorder="1">
      <alignment/>
      <protection/>
    </xf>
    <xf numFmtId="165" fontId="5" fillId="0" borderId="28" xfId="47" applyNumberFormat="1" applyFont="1" applyFill="1" applyBorder="1" applyAlignment="1">
      <alignment horizontal="right"/>
      <protection/>
    </xf>
    <xf numFmtId="165" fontId="5" fillId="0" borderId="29" xfId="0" applyNumberFormat="1" applyFont="1" applyFill="1" applyBorder="1" applyAlignment="1">
      <alignment/>
    </xf>
    <xf numFmtId="0" fontId="5" fillId="0" borderId="30" xfId="49" applyFont="1" applyBorder="1" applyAlignment="1">
      <alignment horizontal="center"/>
      <protection/>
    </xf>
    <xf numFmtId="49" fontId="5" fillId="0" borderId="31" xfId="49" applyNumberFormat="1" applyFont="1" applyBorder="1" applyAlignment="1">
      <alignment horizontal="center"/>
      <protection/>
    </xf>
    <xf numFmtId="0" fontId="5" fillId="0" borderId="31" xfId="49" applyFont="1" applyBorder="1" applyAlignment="1">
      <alignment horizontal="center"/>
      <protection/>
    </xf>
    <xf numFmtId="0" fontId="5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5" fillId="0" borderId="32" xfId="49" applyFont="1" applyBorder="1">
      <alignment/>
      <protection/>
    </xf>
    <xf numFmtId="4" fontId="5" fillId="0" borderId="30" xfId="0" applyNumberFormat="1" applyFont="1" applyFill="1" applyBorder="1" applyAlignment="1">
      <alignment/>
    </xf>
    <xf numFmtId="165" fontId="5" fillId="0" borderId="33" xfId="47" applyNumberFormat="1" applyFont="1" applyFill="1" applyBorder="1" applyAlignment="1">
      <alignment horizontal="right"/>
      <protection/>
    </xf>
    <xf numFmtId="165" fontId="5" fillId="0" borderId="34" xfId="0" applyNumberFormat="1" applyFont="1" applyFill="1" applyBorder="1" applyAlignment="1">
      <alignment/>
    </xf>
    <xf numFmtId="0" fontId="5" fillId="0" borderId="13" xfId="49" applyFont="1" applyBorder="1" applyAlignment="1">
      <alignment horizontal="center"/>
      <protection/>
    </xf>
    <xf numFmtId="49" fontId="5" fillId="0" borderId="14" xfId="49" applyNumberFormat="1" applyFont="1" applyBorder="1" applyAlignment="1">
      <alignment horizontal="center"/>
      <protection/>
    </xf>
    <xf numFmtId="0" fontId="5" fillId="0" borderId="14" xfId="49" applyFont="1" applyBorder="1" applyAlignment="1">
      <alignment horizontal="center"/>
      <protection/>
    </xf>
    <xf numFmtId="0" fontId="7" fillId="0" borderId="14" xfId="0" applyFont="1" applyBorder="1" applyAlignment="1">
      <alignment/>
    </xf>
    <xf numFmtId="0" fontId="5" fillId="0" borderId="35" xfId="49" applyFont="1" applyBorder="1">
      <alignment/>
      <protection/>
    </xf>
    <xf numFmtId="165" fontId="5" fillId="0" borderId="13" xfId="0" applyNumberFormat="1" applyFont="1" applyFill="1" applyBorder="1" applyAlignment="1">
      <alignment/>
    </xf>
    <xf numFmtId="165" fontId="5" fillId="0" borderId="14" xfId="47" applyNumberFormat="1" applyFont="1" applyFill="1" applyBorder="1" applyAlignment="1">
      <alignment horizontal="right"/>
      <protection/>
    </xf>
    <xf numFmtId="165" fontId="5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5" fillId="0" borderId="36" xfId="0" applyNumberFormat="1" applyFont="1" applyFill="1" applyBorder="1" applyAlignment="1">
      <alignment/>
    </xf>
    <xf numFmtId="0" fontId="5" fillId="0" borderId="10" xfId="49" applyFont="1" applyBorder="1" applyAlignment="1">
      <alignment horizontal="center"/>
      <protection/>
    </xf>
    <xf numFmtId="49" fontId="5" fillId="0" borderId="11" xfId="49" applyNumberFormat="1" applyFont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5" fillId="0" borderId="37" xfId="48" applyFont="1" applyFill="1" applyBorder="1">
      <alignment/>
      <protection/>
    </xf>
    <xf numFmtId="0" fontId="5" fillId="0" borderId="35" xfId="48" applyFont="1" applyFill="1" applyBorder="1">
      <alignment/>
      <protection/>
    </xf>
    <xf numFmtId="165" fontId="5" fillId="0" borderId="15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1" xfId="47" applyNumberFormat="1" applyFont="1" applyFill="1" applyBorder="1" applyAlignment="1">
      <alignment horizontal="right"/>
      <protection/>
    </xf>
    <xf numFmtId="0" fontId="5" fillId="0" borderId="38" xfId="48" applyFont="1" applyFill="1" applyBorder="1">
      <alignment/>
      <protection/>
    </xf>
    <xf numFmtId="165" fontId="5" fillId="0" borderId="16" xfId="0" applyNumberFormat="1" applyFont="1" applyFill="1" applyBorder="1" applyAlignment="1">
      <alignment/>
    </xf>
    <xf numFmtId="0" fontId="5" fillId="0" borderId="35" xfId="47" applyFont="1" applyBorder="1" applyAlignment="1">
      <alignment vertical="center"/>
      <protection/>
    </xf>
    <xf numFmtId="0" fontId="5" fillId="0" borderId="39" xfId="49" applyFont="1" applyBorder="1" applyAlignment="1">
      <alignment horizontal="center"/>
      <protection/>
    </xf>
    <xf numFmtId="49" fontId="5" fillId="0" borderId="40" xfId="49" applyNumberFormat="1" applyFont="1" applyBorder="1" applyAlignment="1">
      <alignment horizontal="center"/>
      <protection/>
    </xf>
    <xf numFmtId="0" fontId="5" fillId="0" borderId="40" xfId="49" applyFont="1" applyBorder="1" applyAlignment="1">
      <alignment horizontal="center"/>
      <protection/>
    </xf>
    <xf numFmtId="0" fontId="7" fillId="0" borderId="40" xfId="0" applyFont="1" applyBorder="1" applyAlignment="1">
      <alignment/>
    </xf>
    <xf numFmtId="0" fontId="5" fillId="0" borderId="41" xfId="49" applyFont="1" applyBorder="1">
      <alignment/>
      <protection/>
    </xf>
    <xf numFmtId="165" fontId="5" fillId="0" borderId="39" xfId="0" applyNumberFormat="1" applyFont="1" applyFill="1" applyBorder="1" applyAlignment="1">
      <alignment/>
    </xf>
    <xf numFmtId="165" fontId="5" fillId="0" borderId="40" xfId="47" applyNumberFormat="1" applyFont="1" applyFill="1" applyBorder="1" applyAlignment="1">
      <alignment horizontal="right"/>
      <protection/>
    </xf>
    <xf numFmtId="165" fontId="5" fillId="0" borderId="29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9" fontId="5" fillId="0" borderId="11" xfId="47" applyNumberFormat="1" applyFont="1" applyBorder="1" applyAlignment="1">
      <alignment horizont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37" xfId="47" applyFont="1" applyBorder="1">
      <alignment/>
      <protection/>
    </xf>
    <xf numFmtId="165" fontId="5" fillId="0" borderId="42" xfId="47" applyNumberFormat="1" applyFont="1" applyBorder="1">
      <alignment/>
      <protection/>
    </xf>
    <xf numFmtId="165" fontId="5" fillId="0" borderId="26" xfId="47" applyNumberFormat="1" applyFont="1" applyBorder="1">
      <alignment/>
      <protection/>
    </xf>
    <xf numFmtId="0" fontId="7" fillId="0" borderId="13" xfId="47" applyFont="1" applyBorder="1" applyAlignment="1">
      <alignment horizontal="center"/>
      <protection/>
    </xf>
    <xf numFmtId="49" fontId="7" fillId="0" borderId="14" xfId="47" applyNumberFormat="1" applyFont="1" applyBorder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47" applyFont="1" applyBorder="1" applyAlignment="1">
      <alignment horizontal="center"/>
      <protection/>
    </xf>
    <xf numFmtId="0" fontId="7" fillId="0" borderId="35" xfId="47" applyFont="1" applyFill="1" applyBorder="1">
      <alignment/>
      <protection/>
    </xf>
    <xf numFmtId="165" fontId="7" fillId="0" borderId="13" xfId="39" applyNumberFormat="1" applyFont="1" applyFill="1" applyBorder="1" applyAlignment="1">
      <alignment horizontal="right"/>
    </xf>
    <xf numFmtId="165" fontId="7" fillId="0" borderId="43" xfId="47" applyNumberFormat="1" applyFont="1" applyBorder="1">
      <alignment/>
      <protection/>
    </xf>
    <xf numFmtId="165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 horizontal="right"/>
    </xf>
    <xf numFmtId="165" fontId="7" fillId="0" borderId="13" xfId="47" applyNumberFormat="1" applyFont="1" applyBorder="1" applyAlignment="1">
      <alignment horizontal="right"/>
      <protection/>
    </xf>
    <xf numFmtId="165" fontId="7" fillId="0" borderId="16" xfId="47" applyNumberFormat="1" applyFont="1" applyBorder="1" applyAlignment="1">
      <alignment horizontal="right"/>
      <protection/>
    </xf>
    <xf numFmtId="0" fontId="7" fillId="0" borderId="39" xfId="47" applyFont="1" applyBorder="1" applyAlignment="1">
      <alignment horizontal="center"/>
      <protection/>
    </xf>
    <xf numFmtId="49" fontId="7" fillId="0" borderId="40" xfId="47" applyNumberFormat="1" applyFont="1" applyBorder="1" applyAlignment="1">
      <alignment horizontal="center"/>
      <protection/>
    </xf>
    <xf numFmtId="0" fontId="7" fillId="0" borderId="40" xfId="47" applyFont="1" applyBorder="1" applyAlignment="1">
      <alignment horizontal="center"/>
      <protection/>
    </xf>
    <xf numFmtId="0" fontId="7" fillId="0" borderId="41" xfId="47" applyFont="1" applyFill="1" applyBorder="1">
      <alignment/>
      <protection/>
    </xf>
    <xf numFmtId="165" fontId="7" fillId="0" borderId="39" xfId="0" applyNumberFormat="1" applyFont="1" applyBorder="1" applyAlignment="1">
      <alignment/>
    </xf>
    <xf numFmtId="165" fontId="7" fillId="0" borderId="0" xfId="47" applyNumberFormat="1" applyFont="1">
      <alignment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Border="1">
      <alignment/>
      <protection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7" fillId="0" borderId="44" xfId="47" applyNumberFormat="1" applyFont="1" applyBorder="1">
      <alignment/>
      <protection/>
    </xf>
    <xf numFmtId="165" fontId="7" fillId="0" borderId="14" xfId="47" applyNumberFormat="1" applyFont="1" applyFill="1" applyBorder="1" applyAlignment="1">
      <alignment horizontal="right"/>
      <protection/>
    </xf>
    <xf numFmtId="165" fontId="7" fillId="0" borderId="40" xfId="47" applyNumberFormat="1" applyFont="1" applyFill="1" applyBorder="1" applyAlignment="1">
      <alignment horizontal="right"/>
      <protection/>
    </xf>
    <xf numFmtId="165" fontId="7" fillId="0" borderId="11" xfId="47" applyNumberFormat="1" applyFont="1" applyBorder="1">
      <alignment/>
      <protection/>
    </xf>
    <xf numFmtId="0" fontId="6" fillId="33" borderId="2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47" applyFont="1" applyAlignment="1">
      <alignment horizontal="center"/>
      <protection/>
    </xf>
    <xf numFmtId="0" fontId="3" fillId="0" borderId="0" xfId="47" applyFont="1" applyAlignment="1">
      <alignment horizontal="center" vertical="center" wrapText="1"/>
      <protection/>
    </xf>
    <xf numFmtId="0" fontId="9" fillId="0" borderId="0" xfId="47" applyFont="1" applyBorder="1" applyAlignment="1">
      <alignment horizontal="left"/>
      <protection/>
    </xf>
    <xf numFmtId="0" fontId="5" fillId="0" borderId="45" xfId="47" applyFont="1" applyBorder="1" applyAlignment="1">
      <alignment horizontal="center" vertical="center"/>
      <protection/>
    </xf>
    <xf numFmtId="0" fontId="5" fillId="0" borderId="46" xfId="47" applyFont="1" applyBorder="1" applyAlignment="1">
      <alignment horizontal="center" vertical="center"/>
      <protection/>
    </xf>
    <xf numFmtId="0" fontId="9" fillId="0" borderId="0" xfId="47" applyFont="1" applyFill="1" applyAlignment="1">
      <alignment horizontal="right"/>
      <protection/>
    </xf>
    <xf numFmtId="0" fontId="9" fillId="0" borderId="0" xfId="47" applyFont="1" applyFill="1" applyAlignment="1">
      <alignment horizontal="right" vertical="center" wrapText="1"/>
      <protection/>
    </xf>
    <xf numFmtId="0" fontId="5" fillId="0" borderId="33" xfId="47" applyFont="1" applyFill="1" applyBorder="1" applyAlignment="1">
      <alignment horizontal="center" vertical="center" wrapText="1"/>
      <protection/>
    </xf>
    <xf numFmtId="165" fontId="5" fillId="0" borderId="20" xfId="47" applyNumberFormat="1" applyFont="1" applyFill="1" applyBorder="1" applyAlignment="1">
      <alignment horizontal="right" vertical="center"/>
      <protection/>
    </xf>
    <xf numFmtId="165" fontId="7" fillId="0" borderId="14" xfId="0" applyNumberFormat="1" applyFont="1" applyFill="1" applyBorder="1" applyAlignment="1">
      <alignment horizontal="right"/>
    </xf>
    <xf numFmtId="165" fontId="7" fillId="0" borderId="11" xfId="47" applyNumberFormat="1" applyFont="1" applyFill="1" applyBorder="1" applyAlignment="1">
      <alignment horizontal="right"/>
      <protection/>
    </xf>
    <xf numFmtId="165" fontId="11" fillId="0" borderId="0" xfId="47" applyNumberFormat="1" applyFont="1" applyFill="1" applyAlignment="1">
      <alignment horizontal="right"/>
      <protection/>
    </xf>
    <xf numFmtId="0" fontId="11" fillId="0" borderId="0" xfId="47" applyFont="1" applyFill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is výdajů 03 bez PO" xfId="47"/>
    <cellStyle name="normální_Rozpis výdajů 03 bez PO_03. Ekonomický" xfId="48"/>
    <cellStyle name="normální_Rozpis výdajů 03 bez PO_UR 2008 1-168 tisk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O180">
            <v>79520.92</v>
          </cell>
          <cell r="P180">
            <v>253299.98</v>
          </cell>
        </row>
        <row r="314">
          <cell r="K314">
            <v>0</v>
          </cell>
          <cell r="S314">
            <v>254742.21000000002</v>
          </cell>
        </row>
        <row r="360">
          <cell r="C360">
            <v>2108256.29</v>
          </cell>
          <cell r="D360">
            <v>278683.957</v>
          </cell>
          <cell r="E360">
            <v>1315.3200000000002</v>
          </cell>
          <cell r="F360">
            <v>25710.09</v>
          </cell>
          <cell r="G360">
            <v>800.0500000000001</v>
          </cell>
          <cell r="H360">
            <v>3721920.72047</v>
          </cell>
          <cell r="I360">
            <v>4151.9</v>
          </cell>
          <cell r="J360">
            <v>184885.81999999998</v>
          </cell>
          <cell r="L360">
            <v>0</v>
          </cell>
          <cell r="N360">
            <v>40.48</v>
          </cell>
          <cell r="Q360">
            <v>740719.494</v>
          </cell>
        </row>
      </sheetData>
      <sheetData sheetId="2">
        <row r="134">
          <cell r="Q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60">
          <cell r="B360">
            <v>31805.08</v>
          </cell>
          <cell r="C360">
            <v>210455</v>
          </cell>
          <cell r="D360">
            <v>908463.36</v>
          </cell>
          <cell r="E360">
            <v>965939.719</v>
          </cell>
          <cell r="F360">
            <v>182320</v>
          </cell>
          <cell r="G360">
            <v>3458498.167990001</v>
          </cell>
          <cell r="H360">
            <v>35919.79000000001</v>
          </cell>
          <cell r="I360">
            <v>522953.27699999994</v>
          </cell>
          <cell r="K360">
            <v>887943.1999999998</v>
          </cell>
          <cell r="L360">
            <v>301337.21</v>
          </cell>
          <cell r="N360">
            <v>72301</v>
          </cell>
          <cell r="R360">
            <v>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F55" sqref="F55"/>
    </sheetView>
  </sheetViews>
  <sheetFormatPr defaultColWidth="9.140625" defaultRowHeight="12.75"/>
  <cols>
    <col min="1" max="1" width="42.8515625" style="0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132" t="s">
        <v>345</v>
      </c>
      <c r="B1" s="132"/>
      <c r="C1" s="132"/>
      <c r="D1" s="132"/>
      <c r="E1" s="132"/>
    </row>
    <row r="2" ht="5.25" customHeight="1"/>
    <row r="3" spans="1:5" ht="13.5" thickBot="1">
      <c r="A3" s="131" t="s">
        <v>32</v>
      </c>
      <c r="B3" s="131"/>
      <c r="C3" s="36"/>
      <c r="D3" s="36"/>
      <c r="E3" s="37" t="s">
        <v>0</v>
      </c>
    </row>
    <row r="4" spans="1:5" ht="24.75" thickBot="1">
      <c r="A4" s="33" t="s">
        <v>1</v>
      </c>
      <c r="B4" s="34" t="s">
        <v>2</v>
      </c>
      <c r="C4" s="35" t="s">
        <v>34</v>
      </c>
      <c r="D4" s="35" t="s">
        <v>213</v>
      </c>
      <c r="E4" s="35" t="s">
        <v>35</v>
      </c>
    </row>
    <row r="5" spans="1:5" ht="15" customHeight="1">
      <c r="A5" s="2" t="s">
        <v>3</v>
      </c>
      <c r="B5" s="32" t="s">
        <v>24</v>
      </c>
      <c r="C5" s="26">
        <f>C6+C7+C8</f>
        <v>2388255.567</v>
      </c>
      <c r="D5" s="26">
        <f>D6+D7+D8</f>
        <v>0</v>
      </c>
      <c r="E5" s="27">
        <f aca="true" t="shared" si="0" ref="E5:E26">C5+D5</f>
        <v>2388255.567</v>
      </c>
    </row>
    <row r="6" spans="1:10" ht="15" customHeight="1">
      <c r="A6" s="6" t="s">
        <v>4</v>
      </c>
      <c r="B6" s="7" t="s">
        <v>5</v>
      </c>
      <c r="C6" s="8">
        <f>'[3]příjmy'!$C$360</f>
        <v>2108256.29</v>
      </c>
      <c r="D6" s="9">
        <f>'[1]příjmy'!$C$31</f>
        <v>0</v>
      </c>
      <c r="E6" s="10">
        <f t="shared" si="0"/>
        <v>2108256.29</v>
      </c>
      <c r="J6" s="1"/>
    </row>
    <row r="7" spans="1:5" ht="15" customHeight="1">
      <c r="A7" s="6" t="s">
        <v>6</v>
      </c>
      <c r="B7" s="7" t="s">
        <v>7</v>
      </c>
      <c r="C7" s="8">
        <f>'[3]příjmy'!$D$360</f>
        <v>278683.957</v>
      </c>
      <c r="D7" s="4">
        <v>0</v>
      </c>
      <c r="E7" s="10">
        <f t="shared" si="0"/>
        <v>278683.957</v>
      </c>
    </row>
    <row r="8" spans="1:5" ht="15" customHeight="1">
      <c r="A8" s="6" t="s">
        <v>54</v>
      </c>
      <c r="B8" s="7" t="s">
        <v>8</v>
      </c>
      <c r="C8" s="8">
        <f>'[3]příjmy'!$E$360</f>
        <v>1315.3200000000002</v>
      </c>
      <c r="D8" s="8">
        <f>'[1]příjmy'!$E$31</f>
        <v>0</v>
      </c>
      <c r="E8" s="10">
        <f t="shared" si="0"/>
        <v>1315.3200000000002</v>
      </c>
    </row>
    <row r="9" spans="1:5" ht="15" customHeight="1">
      <c r="A9" s="12" t="s">
        <v>26</v>
      </c>
      <c r="B9" s="7" t="s">
        <v>9</v>
      </c>
      <c r="C9" s="13">
        <f>C10+C15</f>
        <v>3998396.0604699994</v>
      </c>
      <c r="D9" s="13">
        <f>D10+D15</f>
        <v>3727</v>
      </c>
      <c r="E9" s="14">
        <f t="shared" si="0"/>
        <v>4002123.0604699994</v>
      </c>
    </row>
    <row r="10" spans="1:5" ht="15" customHeight="1">
      <c r="A10" s="6" t="s">
        <v>28</v>
      </c>
      <c r="B10" s="7" t="s">
        <v>10</v>
      </c>
      <c r="C10" s="8">
        <f>C11+C12+C13+C14</f>
        <v>3813469.7604699996</v>
      </c>
      <c r="D10" s="8">
        <f>D11+D12+D13+D14</f>
        <v>0</v>
      </c>
      <c r="E10" s="11">
        <f t="shared" si="0"/>
        <v>3813469.7604699996</v>
      </c>
    </row>
    <row r="11" spans="1:5" ht="15" customHeight="1">
      <c r="A11" s="6" t="s">
        <v>55</v>
      </c>
      <c r="B11" s="7" t="s">
        <v>11</v>
      </c>
      <c r="C11" s="8">
        <f>'[3]příjmy'!$M$4</f>
        <v>60887</v>
      </c>
      <c r="D11" s="8">
        <f>'[1]příjmy'!$I$16</f>
        <v>0</v>
      </c>
      <c r="E11" s="11">
        <f t="shared" si="0"/>
        <v>60887</v>
      </c>
    </row>
    <row r="12" spans="1:5" ht="15" customHeight="1">
      <c r="A12" s="6" t="s">
        <v>58</v>
      </c>
      <c r="B12" s="7" t="s">
        <v>10</v>
      </c>
      <c r="C12" s="8">
        <f>'[3]příjmy'!$H$360+'[3]příjmy'!$G$360</f>
        <v>3722720.77047</v>
      </c>
      <c r="D12" s="8">
        <v>0</v>
      </c>
      <c r="E12" s="11">
        <f t="shared" si="0"/>
        <v>3722720.77047</v>
      </c>
    </row>
    <row r="13" spans="1:5" ht="15" customHeight="1">
      <c r="A13" s="6" t="s">
        <v>56</v>
      </c>
      <c r="B13" s="7" t="s">
        <v>27</v>
      </c>
      <c r="C13" s="8">
        <f>'[3]příjmy'!$I$360</f>
        <v>4151.9</v>
      </c>
      <c r="D13" s="8">
        <v>0</v>
      </c>
      <c r="E13" s="11">
        <f>SUM(C13:D13)</f>
        <v>4151.9</v>
      </c>
    </row>
    <row r="14" spans="1:5" ht="15" customHeight="1">
      <c r="A14" s="6" t="s">
        <v>57</v>
      </c>
      <c r="B14" s="7">
        <v>4121</v>
      </c>
      <c r="C14" s="8">
        <f>'[3]příjmy'!$F$360</f>
        <v>25710.09</v>
      </c>
      <c r="D14" s="8">
        <v>0</v>
      </c>
      <c r="E14" s="11">
        <f>SUM(C14:D14)</f>
        <v>25710.09</v>
      </c>
    </row>
    <row r="15" spans="1:5" ht="15" customHeight="1">
      <c r="A15" s="6" t="s">
        <v>59</v>
      </c>
      <c r="B15" s="7" t="s">
        <v>12</v>
      </c>
      <c r="C15" s="8">
        <f>C16+C17+C18</f>
        <v>184926.3</v>
      </c>
      <c r="D15" s="8">
        <f>D16+D17+D18</f>
        <v>3727</v>
      </c>
      <c r="E15" s="11">
        <f t="shared" si="0"/>
        <v>188653.3</v>
      </c>
    </row>
    <row r="16" spans="1:5" ht="15" customHeight="1">
      <c r="A16" s="6" t="s">
        <v>60</v>
      </c>
      <c r="B16" s="7" t="s">
        <v>12</v>
      </c>
      <c r="C16" s="8">
        <f>'[3]příjmy'!$J$360+'[3]příjmy'!$N$360</f>
        <v>184926.3</v>
      </c>
      <c r="D16" s="8">
        <v>3727</v>
      </c>
      <c r="E16" s="11">
        <f t="shared" si="0"/>
        <v>188653.3</v>
      </c>
    </row>
    <row r="17" spans="1:5" ht="15" customHeight="1">
      <c r="A17" s="6" t="s">
        <v>29</v>
      </c>
      <c r="B17" s="7">
        <v>4221</v>
      </c>
      <c r="C17" s="8">
        <f>'[3]příjmy'!$L$360</f>
        <v>0</v>
      </c>
      <c r="D17" s="8">
        <v>0</v>
      </c>
      <c r="E17" s="11">
        <f>SUM(C17:D17)</f>
        <v>0</v>
      </c>
    </row>
    <row r="18" spans="1:5" ht="15" customHeight="1">
      <c r="A18" s="6" t="s">
        <v>30</v>
      </c>
      <c r="B18" s="7">
        <v>4232</v>
      </c>
      <c r="C18" s="8">
        <f>'[3]příjmy'!$K$314</f>
        <v>0</v>
      </c>
      <c r="D18" s="8">
        <v>0</v>
      </c>
      <c r="E18" s="11">
        <f>SUM(C18:D18)</f>
        <v>0</v>
      </c>
    </row>
    <row r="19" spans="1:5" ht="15" customHeight="1">
      <c r="A19" s="12" t="s">
        <v>13</v>
      </c>
      <c r="B19" s="15" t="s">
        <v>25</v>
      </c>
      <c r="C19" s="13">
        <f>C5+C9</f>
        <v>6386651.62747</v>
      </c>
      <c r="D19" s="13">
        <f>D5+D9</f>
        <v>3727</v>
      </c>
      <c r="E19" s="14">
        <f t="shared" si="0"/>
        <v>6390378.62747</v>
      </c>
    </row>
    <row r="20" spans="1:5" ht="15" customHeight="1">
      <c r="A20" s="12" t="s">
        <v>14</v>
      </c>
      <c r="B20" s="15" t="s">
        <v>15</v>
      </c>
      <c r="C20" s="13">
        <f>SUM(C21:C25)</f>
        <v>1281407.6039999998</v>
      </c>
      <c r="D20" s="13">
        <f>SUM(D21:D25)</f>
        <v>0</v>
      </c>
      <c r="E20" s="14">
        <f t="shared" si="0"/>
        <v>1281407.6039999998</v>
      </c>
    </row>
    <row r="21" spans="1:5" ht="15" customHeight="1">
      <c r="A21" s="6" t="s">
        <v>36</v>
      </c>
      <c r="B21" s="7" t="s">
        <v>16</v>
      </c>
      <c r="C21" s="8">
        <f>'[3]příjmy'!$O$180</f>
        <v>79520.92</v>
      </c>
      <c r="D21" s="8">
        <v>0</v>
      </c>
      <c r="E21" s="11">
        <f t="shared" si="0"/>
        <v>79520.92</v>
      </c>
    </row>
    <row r="22" spans="1:5" ht="15" customHeight="1">
      <c r="A22" s="6" t="s">
        <v>61</v>
      </c>
      <c r="B22" s="7">
        <v>8115</v>
      </c>
      <c r="C22" s="8">
        <f>'[3]příjmy'!$P$180</f>
        <v>253299.98</v>
      </c>
      <c r="D22" s="8">
        <v>0</v>
      </c>
      <c r="E22" s="11">
        <f>SUM(C22:D22)</f>
        <v>253299.98</v>
      </c>
    </row>
    <row r="23" spans="1:5" ht="15" customHeight="1">
      <c r="A23" s="6" t="s">
        <v>62</v>
      </c>
      <c r="B23" s="7" t="s">
        <v>16</v>
      </c>
      <c r="C23" s="8">
        <f>'[3]příjmy'!$Q$360</f>
        <v>740719.494</v>
      </c>
      <c r="D23" s="8">
        <v>0</v>
      </c>
      <c r="E23" s="11">
        <f t="shared" si="0"/>
        <v>740719.494</v>
      </c>
    </row>
    <row r="24" spans="1:5" ht="15" customHeight="1">
      <c r="A24" s="6" t="s">
        <v>31</v>
      </c>
      <c r="B24" s="7">
        <v>8123</v>
      </c>
      <c r="C24" s="8">
        <f>'[3]příjmy'!$S$314</f>
        <v>254742.21000000002</v>
      </c>
      <c r="D24" s="8">
        <f>'[1]příjmy'!$T$31</f>
        <v>0</v>
      </c>
      <c r="E24" s="11">
        <f>C24+D24</f>
        <v>254742.21000000002</v>
      </c>
    </row>
    <row r="25" spans="1:5" ht="15" customHeight="1" thickBot="1">
      <c r="A25" s="16" t="s">
        <v>63</v>
      </c>
      <c r="B25" s="17">
        <v>-8124</v>
      </c>
      <c r="C25" s="18">
        <f>'[3]příjmy'!$T$135</f>
        <v>-46875</v>
      </c>
      <c r="D25" s="18">
        <f>'[1]příjmy'!$O$16</f>
        <v>0</v>
      </c>
      <c r="E25" s="19">
        <f>C25+D25</f>
        <v>-46875</v>
      </c>
    </row>
    <row r="26" spans="1:5" ht="15" customHeight="1" thickBot="1">
      <c r="A26" s="20" t="s">
        <v>23</v>
      </c>
      <c r="B26" s="21"/>
      <c r="C26" s="22">
        <f>C5+C9+C20</f>
        <v>7668059.23147</v>
      </c>
      <c r="D26" s="22">
        <f>D19+D20</f>
        <v>3727</v>
      </c>
      <c r="E26" s="23">
        <f t="shared" si="0"/>
        <v>7671786.23147</v>
      </c>
    </row>
    <row r="27" spans="1:5" ht="13.5" thickBot="1">
      <c r="A27" s="131" t="s">
        <v>33</v>
      </c>
      <c r="B27" s="131"/>
      <c r="C27" s="38"/>
      <c r="D27" s="38"/>
      <c r="E27" s="39" t="s">
        <v>0</v>
      </c>
    </row>
    <row r="28" spans="1:5" ht="24.75" thickBot="1">
      <c r="A28" s="33" t="s">
        <v>17</v>
      </c>
      <c r="B28" s="34" t="s">
        <v>18</v>
      </c>
      <c r="C28" s="35" t="s">
        <v>34</v>
      </c>
      <c r="D28" s="35" t="s">
        <v>213</v>
      </c>
      <c r="E28" s="35" t="s">
        <v>35</v>
      </c>
    </row>
    <row r="29" spans="1:5" ht="15" customHeight="1">
      <c r="A29" s="24" t="s">
        <v>37</v>
      </c>
      <c r="B29" s="3" t="s">
        <v>19</v>
      </c>
      <c r="C29" s="4">
        <f>'[3]výdaje'!$B$360</f>
        <v>31805.08</v>
      </c>
      <c r="D29" s="4">
        <v>0</v>
      </c>
      <c r="E29" s="5">
        <f>C29+D29</f>
        <v>31805.08</v>
      </c>
    </row>
    <row r="30" spans="1:5" ht="15" customHeight="1">
      <c r="A30" s="25" t="s">
        <v>38</v>
      </c>
      <c r="B30" s="7" t="s">
        <v>19</v>
      </c>
      <c r="C30" s="8">
        <f>'[3]výdaje'!$C$360</f>
        <v>210455</v>
      </c>
      <c r="D30" s="4">
        <v>0</v>
      </c>
      <c r="E30" s="5">
        <f aca="true" t="shared" si="1" ref="E30:E47">C30+D30</f>
        <v>210455</v>
      </c>
    </row>
    <row r="31" spans="1:5" ht="15" customHeight="1">
      <c r="A31" s="25" t="s">
        <v>39</v>
      </c>
      <c r="B31" s="7" t="s">
        <v>19</v>
      </c>
      <c r="C31" s="8">
        <f>'[3]výdaje'!$D$360</f>
        <v>908463.36</v>
      </c>
      <c r="D31" s="4">
        <v>0</v>
      </c>
      <c r="E31" s="5">
        <f t="shared" si="1"/>
        <v>908463.36</v>
      </c>
    </row>
    <row r="32" spans="1:5" ht="15" customHeight="1">
      <c r="A32" s="25" t="s">
        <v>40</v>
      </c>
      <c r="B32" s="7" t="s">
        <v>19</v>
      </c>
      <c r="C32" s="8">
        <f>'[3]výdaje'!$E$360</f>
        <v>965939.719</v>
      </c>
      <c r="D32" s="4">
        <v>3727</v>
      </c>
      <c r="E32" s="5">
        <f t="shared" si="1"/>
        <v>969666.719</v>
      </c>
    </row>
    <row r="33" spans="1:5" ht="15" customHeight="1">
      <c r="A33" s="25" t="s">
        <v>41</v>
      </c>
      <c r="B33" s="7" t="s">
        <v>19</v>
      </c>
      <c r="C33" s="8">
        <f>'[3]výdaje'!$F$360</f>
        <v>182320</v>
      </c>
      <c r="D33" s="4">
        <v>0</v>
      </c>
      <c r="E33" s="5">
        <f>C33+D33</f>
        <v>182320</v>
      </c>
    </row>
    <row r="34" spans="1:5" ht="15" customHeight="1">
      <c r="A34" s="25" t="s">
        <v>64</v>
      </c>
      <c r="B34" s="7" t="s">
        <v>19</v>
      </c>
      <c r="C34" s="8">
        <f>'[3]výdaje'!$G$360</f>
        <v>3458498.167990001</v>
      </c>
      <c r="D34" s="4">
        <v>0</v>
      </c>
      <c r="E34" s="5">
        <f t="shared" si="1"/>
        <v>3458498.167990001</v>
      </c>
    </row>
    <row r="35" spans="1:5" ht="15" customHeight="1">
      <c r="A35" s="25" t="s">
        <v>42</v>
      </c>
      <c r="B35" s="7" t="s">
        <v>19</v>
      </c>
      <c r="C35" s="8">
        <f>'[3]výdaje'!$H$360</f>
        <v>35919.79000000001</v>
      </c>
      <c r="D35" s="4">
        <f>'[1]výdaje'!$G$16</f>
        <v>0</v>
      </c>
      <c r="E35" s="5">
        <f t="shared" si="1"/>
        <v>35919.79000000001</v>
      </c>
    </row>
    <row r="36" spans="1:5" ht="15" customHeight="1">
      <c r="A36" s="25" t="s">
        <v>43</v>
      </c>
      <c r="B36" s="7" t="s">
        <v>20</v>
      </c>
      <c r="C36" s="8">
        <f>'[3]výdaje'!$I$360</f>
        <v>522953.27699999994</v>
      </c>
      <c r="D36" s="4">
        <v>0</v>
      </c>
      <c r="E36" s="5">
        <f t="shared" si="1"/>
        <v>522953.27699999994</v>
      </c>
    </row>
    <row r="37" spans="1:5" ht="15" customHeight="1">
      <c r="A37" s="25" t="s">
        <v>65</v>
      </c>
      <c r="B37" s="7" t="s">
        <v>20</v>
      </c>
      <c r="C37" s="8">
        <f>'[2]výdaje'!$J$390</f>
        <v>0</v>
      </c>
      <c r="D37" s="4">
        <f>'[1]výdaje'!$I$16</f>
        <v>0</v>
      </c>
      <c r="E37" s="5">
        <f t="shared" si="1"/>
        <v>0</v>
      </c>
    </row>
    <row r="38" spans="1:5" ht="15" customHeight="1">
      <c r="A38" s="25" t="s">
        <v>53</v>
      </c>
      <c r="B38" s="7" t="s">
        <v>21</v>
      </c>
      <c r="C38" s="8">
        <f>'[3]výdaje'!$K$360</f>
        <v>887943.1999999998</v>
      </c>
      <c r="D38" s="4">
        <f>'[1]výdaje'!$J$16</f>
        <v>0</v>
      </c>
      <c r="E38" s="5">
        <f t="shared" si="1"/>
        <v>887943.1999999998</v>
      </c>
    </row>
    <row r="39" spans="1:5" ht="15" customHeight="1">
      <c r="A39" s="25" t="s">
        <v>44</v>
      </c>
      <c r="B39" s="7" t="s">
        <v>21</v>
      </c>
      <c r="C39" s="8">
        <f>'[3]výdaje'!$L$360</f>
        <v>301337.21</v>
      </c>
      <c r="D39" s="4">
        <v>0</v>
      </c>
      <c r="E39" s="5">
        <f t="shared" si="1"/>
        <v>301337.21</v>
      </c>
    </row>
    <row r="40" spans="1:5" ht="15" customHeight="1">
      <c r="A40" s="25" t="s">
        <v>45</v>
      </c>
      <c r="B40" s="7" t="s">
        <v>19</v>
      </c>
      <c r="C40" s="8">
        <f>'[3]výdaje'!$M$225</f>
        <v>5445.58863</v>
      </c>
      <c r="D40" s="4">
        <f>'[1]výdaje'!$L$16</f>
        <v>0</v>
      </c>
      <c r="E40" s="5">
        <f t="shared" si="1"/>
        <v>5445.58863</v>
      </c>
    </row>
    <row r="41" spans="1:5" ht="15" customHeight="1">
      <c r="A41" s="25" t="s">
        <v>46</v>
      </c>
      <c r="B41" s="7" t="s">
        <v>21</v>
      </c>
      <c r="C41" s="8">
        <f>'[3]výdaje'!$N$360</f>
        <v>72301</v>
      </c>
      <c r="D41" s="4">
        <v>0</v>
      </c>
      <c r="E41" s="5">
        <f>C41+D41</f>
        <v>72301</v>
      </c>
    </row>
    <row r="42" spans="1:5" ht="15" customHeight="1">
      <c r="A42" s="25" t="s">
        <v>47</v>
      </c>
      <c r="B42" s="7" t="s">
        <v>21</v>
      </c>
      <c r="C42" s="8">
        <f>'[3]výdaje'!$O$135</f>
        <v>3</v>
      </c>
      <c r="D42" s="4">
        <v>0</v>
      </c>
      <c r="E42" s="5">
        <f t="shared" si="1"/>
        <v>3</v>
      </c>
    </row>
    <row r="43" spans="1:5" ht="15" customHeight="1">
      <c r="A43" s="25" t="s">
        <v>48</v>
      </c>
      <c r="B43" s="7" t="s">
        <v>21</v>
      </c>
      <c r="C43" s="8">
        <f>'[3]výdaje'!$P$180</f>
        <v>68585.66752</v>
      </c>
      <c r="D43" s="4">
        <f>'[1]výdaje'!$N$16</f>
        <v>0</v>
      </c>
      <c r="E43" s="5">
        <f t="shared" si="1"/>
        <v>68585.66752</v>
      </c>
    </row>
    <row r="44" spans="1:5" ht="15" customHeight="1">
      <c r="A44" s="25" t="s">
        <v>49</v>
      </c>
      <c r="B44" s="7" t="s">
        <v>21</v>
      </c>
      <c r="C44" s="8">
        <f>'[3]výdaje'!$Q$134</f>
        <v>3</v>
      </c>
      <c r="D44" s="4">
        <f>'[1]výdaje'!$O$16</f>
        <v>0</v>
      </c>
      <c r="E44" s="5">
        <f t="shared" si="1"/>
        <v>3</v>
      </c>
    </row>
    <row r="45" spans="1:5" ht="15" customHeight="1">
      <c r="A45" s="25" t="s">
        <v>50</v>
      </c>
      <c r="B45" s="7" t="s">
        <v>21</v>
      </c>
      <c r="C45" s="8">
        <f>'[3]výdaje'!$R$360</f>
        <v>4003</v>
      </c>
      <c r="D45" s="4">
        <f>'[1]výdaje'!$P$16</f>
        <v>0</v>
      </c>
      <c r="E45" s="5">
        <f t="shared" si="1"/>
        <v>4003</v>
      </c>
    </row>
    <row r="46" spans="1:5" ht="15" customHeight="1">
      <c r="A46" s="25" t="s">
        <v>51</v>
      </c>
      <c r="B46" s="7" t="s">
        <v>21</v>
      </c>
      <c r="C46" s="8">
        <f>'[3]výdaje'!$S$135</f>
        <v>12042.17</v>
      </c>
      <c r="D46" s="4">
        <f>'[1]výdaje'!$Q$16</f>
        <v>0</v>
      </c>
      <c r="E46" s="5">
        <f t="shared" si="1"/>
        <v>12042.17</v>
      </c>
    </row>
    <row r="47" spans="1:5" ht="15" customHeight="1" thickBot="1">
      <c r="A47" s="28" t="s">
        <v>52</v>
      </c>
      <c r="B47" s="17" t="s">
        <v>21</v>
      </c>
      <c r="C47" s="18">
        <f>'[3]výdaje'!$T$134</f>
        <v>41</v>
      </c>
      <c r="D47" s="29">
        <f>'[1]výdaje'!$R$16</f>
        <v>0</v>
      </c>
      <c r="E47" s="30">
        <f t="shared" si="1"/>
        <v>41</v>
      </c>
    </row>
    <row r="48" spans="1:5" ht="15" customHeight="1" thickBot="1">
      <c r="A48" s="31" t="s">
        <v>22</v>
      </c>
      <c r="B48" s="21"/>
      <c r="C48" s="22">
        <f>SUM(C29:C47)</f>
        <v>7668059.230140001</v>
      </c>
      <c r="D48" s="22">
        <f>SUM(D29:D47)</f>
        <v>3727</v>
      </c>
      <c r="E48" s="23">
        <f>SUM(E29:E47)</f>
        <v>7671786.230140001</v>
      </c>
    </row>
  </sheetData>
  <sheetProtection/>
  <mergeCells count="3">
    <mergeCell ref="A3:B3"/>
    <mergeCell ref="A27:B27"/>
    <mergeCell ref="A1:E1"/>
  </mergeCells>
  <printOptions/>
  <pageMargins left="0.7874015748031497" right="0.7874015748031497" top="0.984251968503937" bottom="0.7874015748031497" header="0.5905511811023623" footer="0.5118110236220472"/>
  <pageSetup horizontalDpi="600" verticalDpi="600" orientation="portrait" paperSize="9" r:id="rId1"/>
  <headerFooter alignWithMargins="0">
    <oddHeader>&amp;R&amp;"Times New Roman,Obyčejné"Změna rozpočtu - rozpočtové opatření č. 310/13 - Příloha č. 3</oddHeader>
    <oddFooter>&amp;C&amp;"Times New Roman,Obyčejné"&amp;P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120" zoomScaleNormal="120" zoomScalePageLayoutView="0" workbookViewId="0" topLeftCell="A1">
      <selection activeCell="I2" sqref="I1:I16384"/>
    </sheetView>
  </sheetViews>
  <sheetFormatPr defaultColWidth="9.140625" defaultRowHeight="12.75"/>
  <cols>
    <col min="1" max="1" width="4.7109375" style="41" customWidth="1"/>
    <col min="2" max="2" width="7.28125" style="41" customWidth="1"/>
    <col min="3" max="6" width="5.140625" style="41" customWidth="1"/>
    <col min="7" max="7" width="36.00390625" style="41" customWidth="1"/>
    <col min="8" max="8" width="9.421875" style="41" customWidth="1"/>
    <col min="9" max="9" width="9.421875" style="145" customWidth="1"/>
    <col min="10" max="10" width="9.421875" style="41" customWidth="1"/>
  </cols>
  <sheetData>
    <row r="1" spans="1:10" ht="15.75">
      <c r="A1" s="133" t="s">
        <v>214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9" ht="12.75">
      <c r="A2" s="40"/>
      <c r="B2" s="40"/>
      <c r="C2" s="40"/>
      <c r="D2" s="40"/>
      <c r="E2" s="40"/>
      <c r="F2" s="40"/>
      <c r="G2" s="40"/>
      <c r="H2" s="40"/>
      <c r="I2" s="138"/>
    </row>
    <row r="3" spans="1:10" ht="14.25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4.25">
      <c r="A4" s="42"/>
      <c r="B4" s="42"/>
      <c r="C4" s="42"/>
      <c r="D4" s="42"/>
      <c r="E4" s="42"/>
      <c r="F4" s="42"/>
      <c r="G4" s="42"/>
      <c r="H4" s="42"/>
      <c r="I4" s="139"/>
      <c r="J4" s="42"/>
    </row>
    <row r="5" spans="1:10" ht="13.5" thickBot="1">
      <c r="A5" s="135" t="s">
        <v>67</v>
      </c>
      <c r="B5" s="135"/>
      <c r="C5" s="135"/>
      <c r="D5" s="135"/>
      <c r="E5" s="135"/>
      <c r="F5" s="135"/>
      <c r="G5" s="43"/>
      <c r="H5" s="43"/>
      <c r="I5" s="138"/>
      <c r="J5" s="43" t="s">
        <v>68</v>
      </c>
    </row>
    <row r="6" spans="1:10" ht="24.75" thickBot="1">
      <c r="A6" s="44" t="s">
        <v>69</v>
      </c>
      <c r="B6" s="136" t="s">
        <v>70</v>
      </c>
      <c r="C6" s="137"/>
      <c r="D6" s="45" t="s">
        <v>71</v>
      </c>
      <c r="E6" s="45" t="s">
        <v>18</v>
      </c>
      <c r="F6" s="45" t="s">
        <v>72</v>
      </c>
      <c r="G6" s="46" t="s">
        <v>73</v>
      </c>
      <c r="H6" s="47" t="s">
        <v>74</v>
      </c>
      <c r="I6" s="140" t="s">
        <v>213</v>
      </c>
      <c r="J6" s="48" t="s">
        <v>75</v>
      </c>
    </row>
    <row r="7" spans="1:10" ht="13.5" thickBot="1">
      <c r="A7" s="49" t="s">
        <v>76</v>
      </c>
      <c r="B7" s="50">
        <v>140100</v>
      </c>
      <c r="C7" s="50" t="s">
        <v>77</v>
      </c>
      <c r="D7" s="50" t="s">
        <v>77</v>
      </c>
      <c r="E7" s="50" t="s">
        <v>19</v>
      </c>
      <c r="F7" s="45"/>
      <c r="G7" s="51" t="s">
        <v>78</v>
      </c>
      <c r="H7" s="52">
        <f>H8</f>
        <v>21679.826</v>
      </c>
      <c r="I7" s="141">
        <f>I24</f>
        <v>3727</v>
      </c>
      <c r="J7" s="53">
        <f>H7+I7</f>
        <v>25406.826</v>
      </c>
    </row>
    <row r="8" spans="1:10" ht="13.5" thickBot="1">
      <c r="A8" s="54" t="s">
        <v>79</v>
      </c>
      <c r="B8" s="55" t="s">
        <v>77</v>
      </c>
      <c r="C8" s="55" t="s">
        <v>77</v>
      </c>
      <c r="D8" s="56" t="s">
        <v>77</v>
      </c>
      <c r="E8" s="56" t="s">
        <v>77</v>
      </c>
      <c r="F8" s="57"/>
      <c r="G8" s="58" t="s">
        <v>80</v>
      </c>
      <c r="H8" s="59">
        <f>H9+H10+H11+H12+H13+H14+H15+H16+H17+H18+H19+H20+H21+H22+H23+H24</f>
        <v>21679.826</v>
      </c>
      <c r="I8" s="60">
        <v>3727</v>
      </c>
      <c r="J8" s="61">
        <f>H8+I8</f>
        <v>25406.826</v>
      </c>
    </row>
    <row r="9" spans="1:10" ht="12.75">
      <c r="A9" s="62" t="s">
        <v>81</v>
      </c>
      <c r="B9" s="63" t="s">
        <v>82</v>
      </c>
      <c r="C9" s="63" t="s">
        <v>83</v>
      </c>
      <c r="D9" s="64" t="s">
        <v>77</v>
      </c>
      <c r="E9" s="65" t="s">
        <v>77</v>
      </c>
      <c r="F9" s="66"/>
      <c r="G9" s="67" t="s">
        <v>84</v>
      </c>
      <c r="H9" s="68">
        <v>115</v>
      </c>
      <c r="I9" s="69"/>
      <c r="J9" s="70">
        <f>H9+I9</f>
        <v>115</v>
      </c>
    </row>
    <row r="10" spans="1:10" ht="12.75">
      <c r="A10" s="71" t="s">
        <v>81</v>
      </c>
      <c r="B10" s="72" t="s">
        <v>85</v>
      </c>
      <c r="C10" s="72" t="s">
        <v>83</v>
      </c>
      <c r="D10" s="73" t="s">
        <v>77</v>
      </c>
      <c r="E10" s="73" t="s">
        <v>77</v>
      </c>
      <c r="F10" s="74"/>
      <c r="G10" s="75" t="s">
        <v>86</v>
      </c>
      <c r="H10" s="76">
        <v>150</v>
      </c>
      <c r="I10" s="77"/>
      <c r="J10" s="78">
        <f aca="true" t="shared" si="0" ref="J10:J22">H10+I10</f>
        <v>150</v>
      </c>
    </row>
    <row r="11" spans="1:10" ht="12.75">
      <c r="A11" s="71" t="s">
        <v>81</v>
      </c>
      <c r="B11" s="72" t="s">
        <v>87</v>
      </c>
      <c r="C11" s="72" t="s">
        <v>83</v>
      </c>
      <c r="D11" s="73" t="s">
        <v>77</v>
      </c>
      <c r="E11" s="73" t="s">
        <v>77</v>
      </c>
      <c r="F11" s="74"/>
      <c r="G11" s="75" t="s">
        <v>88</v>
      </c>
      <c r="H11" s="76">
        <v>120</v>
      </c>
      <c r="I11" s="77"/>
      <c r="J11" s="78">
        <f t="shared" si="0"/>
        <v>120</v>
      </c>
    </row>
    <row r="12" spans="1:10" ht="12.75">
      <c r="A12" s="71" t="s">
        <v>81</v>
      </c>
      <c r="B12" s="72" t="s">
        <v>89</v>
      </c>
      <c r="C12" s="72" t="s">
        <v>83</v>
      </c>
      <c r="D12" s="73" t="s">
        <v>77</v>
      </c>
      <c r="E12" s="73" t="s">
        <v>77</v>
      </c>
      <c r="F12" s="74"/>
      <c r="G12" s="75" t="s">
        <v>322</v>
      </c>
      <c r="H12" s="76">
        <v>120</v>
      </c>
      <c r="I12" s="77"/>
      <c r="J12" s="78">
        <f t="shared" si="0"/>
        <v>120</v>
      </c>
    </row>
    <row r="13" spans="1:10" ht="12.75">
      <c r="A13" s="71" t="s">
        <v>81</v>
      </c>
      <c r="B13" s="72" t="s">
        <v>90</v>
      </c>
      <c r="C13" s="72" t="s">
        <v>83</v>
      </c>
      <c r="D13" s="73" t="s">
        <v>77</v>
      </c>
      <c r="E13" s="73" t="s">
        <v>77</v>
      </c>
      <c r="F13" s="79"/>
      <c r="G13" s="75" t="s">
        <v>91</v>
      </c>
      <c r="H13" s="80">
        <v>20</v>
      </c>
      <c r="I13" s="77"/>
      <c r="J13" s="78">
        <f t="shared" si="0"/>
        <v>20</v>
      </c>
    </row>
    <row r="14" spans="1:10" ht="12.75">
      <c r="A14" s="71" t="s">
        <v>81</v>
      </c>
      <c r="B14" s="72" t="s">
        <v>92</v>
      </c>
      <c r="C14" s="72" t="s">
        <v>83</v>
      </c>
      <c r="D14" s="73" t="s">
        <v>77</v>
      </c>
      <c r="E14" s="73" t="s">
        <v>77</v>
      </c>
      <c r="F14" s="74"/>
      <c r="G14" s="75" t="s">
        <v>93</v>
      </c>
      <c r="H14" s="76">
        <v>500</v>
      </c>
      <c r="I14" s="77"/>
      <c r="J14" s="78">
        <f t="shared" si="0"/>
        <v>500</v>
      </c>
    </row>
    <row r="15" spans="1:10" ht="12.75">
      <c r="A15" s="81" t="s">
        <v>81</v>
      </c>
      <c r="B15" s="82" t="s">
        <v>94</v>
      </c>
      <c r="C15" s="82" t="s">
        <v>83</v>
      </c>
      <c r="D15" s="83" t="s">
        <v>77</v>
      </c>
      <c r="E15" s="83" t="s">
        <v>77</v>
      </c>
      <c r="F15" s="74"/>
      <c r="G15" s="84" t="s">
        <v>95</v>
      </c>
      <c r="H15" s="76">
        <v>300</v>
      </c>
      <c r="I15" s="77"/>
      <c r="J15" s="78">
        <f t="shared" si="0"/>
        <v>300</v>
      </c>
    </row>
    <row r="16" spans="1:10" ht="12.75">
      <c r="A16" s="71" t="s">
        <v>81</v>
      </c>
      <c r="B16" s="72" t="s">
        <v>96</v>
      </c>
      <c r="C16" s="72" t="s">
        <v>83</v>
      </c>
      <c r="D16" s="73" t="s">
        <v>77</v>
      </c>
      <c r="E16" s="73" t="s">
        <v>77</v>
      </c>
      <c r="F16" s="74"/>
      <c r="G16" s="85" t="s">
        <v>97</v>
      </c>
      <c r="H16" s="76">
        <v>240</v>
      </c>
      <c r="I16" s="77"/>
      <c r="J16" s="78">
        <f t="shared" si="0"/>
        <v>240</v>
      </c>
    </row>
    <row r="17" spans="1:10" ht="12.75">
      <c r="A17" s="71" t="s">
        <v>81</v>
      </c>
      <c r="B17" s="72" t="s">
        <v>98</v>
      </c>
      <c r="C17" s="72" t="s">
        <v>83</v>
      </c>
      <c r="D17" s="73" t="s">
        <v>77</v>
      </c>
      <c r="E17" s="73" t="s">
        <v>77</v>
      </c>
      <c r="F17" s="74"/>
      <c r="G17" s="85" t="s">
        <v>319</v>
      </c>
      <c r="H17" s="76">
        <v>400</v>
      </c>
      <c r="I17" s="77"/>
      <c r="J17" s="86">
        <f t="shared" si="0"/>
        <v>400</v>
      </c>
    </row>
    <row r="18" spans="1:10" ht="12.75">
      <c r="A18" s="81" t="s">
        <v>79</v>
      </c>
      <c r="B18" s="82" t="s">
        <v>99</v>
      </c>
      <c r="C18" s="82" t="s">
        <v>83</v>
      </c>
      <c r="D18" s="83" t="s">
        <v>77</v>
      </c>
      <c r="E18" s="83" t="s">
        <v>77</v>
      </c>
      <c r="F18" s="125">
        <v>98011</v>
      </c>
      <c r="G18" s="84" t="s">
        <v>100</v>
      </c>
      <c r="H18" s="87">
        <v>3399.629</v>
      </c>
      <c r="I18" s="88"/>
      <c r="J18" s="78">
        <f t="shared" si="0"/>
        <v>3399.629</v>
      </c>
    </row>
    <row r="19" spans="1:10" ht="12.75">
      <c r="A19" s="71" t="s">
        <v>81</v>
      </c>
      <c r="B19" s="72" t="s">
        <v>101</v>
      </c>
      <c r="C19" s="72" t="s">
        <v>83</v>
      </c>
      <c r="D19" s="73" t="s">
        <v>77</v>
      </c>
      <c r="E19" s="73" t="s">
        <v>77</v>
      </c>
      <c r="F19" s="126"/>
      <c r="G19" s="89" t="s">
        <v>102</v>
      </c>
      <c r="H19" s="90">
        <v>1500</v>
      </c>
      <c r="I19" s="77"/>
      <c r="J19" s="78">
        <f t="shared" si="0"/>
        <v>1500</v>
      </c>
    </row>
    <row r="20" spans="1:10" ht="12.75">
      <c r="A20" s="71" t="s">
        <v>76</v>
      </c>
      <c r="B20" s="72" t="s">
        <v>103</v>
      </c>
      <c r="C20" s="72" t="s">
        <v>83</v>
      </c>
      <c r="D20" s="73" t="s">
        <v>77</v>
      </c>
      <c r="E20" s="73" t="s">
        <v>77</v>
      </c>
      <c r="F20" s="126">
        <v>14022</v>
      </c>
      <c r="G20" s="91" t="s">
        <v>320</v>
      </c>
      <c r="H20" s="76">
        <v>10497.197</v>
      </c>
      <c r="I20" s="77"/>
      <c r="J20" s="78">
        <f t="shared" si="0"/>
        <v>10497.197</v>
      </c>
    </row>
    <row r="21" spans="1:10" ht="12.75">
      <c r="A21" s="71" t="s">
        <v>81</v>
      </c>
      <c r="B21" s="72" t="s">
        <v>104</v>
      </c>
      <c r="C21" s="72" t="s">
        <v>83</v>
      </c>
      <c r="D21" s="73" t="s">
        <v>77</v>
      </c>
      <c r="E21" s="73" t="s">
        <v>77</v>
      </c>
      <c r="F21" s="74"/>
      <c r="G21" s="75" t="s">
        <v>105</v>
      </c>
      <c r="H21" s="76">
        <v>110</v>
      </c>
      <c r="I21" s="77"/>
      <c r="J21" s="78">
        <f t="shared" si="0"/>
        <v>110</v>
      </c>
    </row>
    <row r="22" spans="1:10" ht="12.75">
      <c r="A22" s="71" t="s">
        <v>81</v>
      </c>
      <c r="B22" s="72" t="s">
        <v>106</v>
      </c>
      <c r="C22" s="72" t="s">
        <v>83</v>
      </c>
      <c r="D22" s="73" t="s">
        <v>77</v>
      </c>
      <c r="E22" s="73" t="s">
        <v>77</v>
      </c>
      <c r="F22" s="74"/>
      <c r="G22" s="75" t="s">
        <v>321</v>
      </c>
      <c r="H22" s="76">
        <v>450</v>
      </c>
      <c r="I22" s="77"/>
      <c r="J22" s="78">
        <f t="shared" si="0"/>
        <v>450</v>
      </c>
    </row>
    <row r="23" spans="1:10" ht="13.5" thickBot="1">
      <c r="A23" s="92" t="s">
        <v>81</v>
      </c>
      <c r="B23" s="93" t="s">
        <v>107</v>
      </c>
      <c r="C23" s="93" t="s">
        <v>83</v>
      </c>
      <c r="D23" s="94" t="s">
        <v>77</v>
      </c>
      <c r="E23" s="94" t="s">
        <v>77</v>
      </c>
      <c r="F23" s="95"/>
      <c r="G23" s="96" t="s">
        <v>108</v>
      </c>
      <c r="H23" s="97">
        <v>754</v>
      </c>
      <c r="I23" s="98"/>
      <c r="J23" s="99">
        <f>I23+H23</f>
        <v>754</v>
      </c>
    </row>
    <row r="24" spans="1:10" ht="12.75">
      <c r="A24" s="100" t="s">
        <v>76</v>
      </c>
      <c r="B24" s="101" t="s">
        <v>109</v>
      </c>
      <c r="C24" s="101" t="s">
        <v>77</v>
      </c>
      <c r="D24" s="102">
        <v>5512</v>
      </c>
      <c r="E24" s="102">
        <v>5321</v>
      </c>
      <c r="F24" s="102">
        <v>14004</v>
      </c>
      <c r="G24" s="103" t="s">
        <v>110</v>
      </c>
      <c r="H24" s="104">
        <v>3004</v>
      </c>
      <c r="I24" s="69">
        <v>3727</v>
      </c>
      <c r="J24" s="105">
        <f>I24+H24</f>
        <v>6731</v>
      </c>
    </row>
    <row r="25" spans="1:10" ht="12.75">
      <c r="A25" s="106" t="s">
        <v>76</v>
      </c>
      <c r="B25" s="107" t="s">
        <v>109</v>
      </c>
      <c r="C25" s="108">
        <v>5010</v>
      </c>
      <c r="D25" s="109">
        <v>5512</v>
      </c>
      <c r="E25" s="109">
        <v>5321</v>
      </c>
      <c r="F25" s="109">
        <v>14004</v>
      </c>
      <c r="G25" s="110" t="s">
        <v>215</v>
      </c>
      <c r="H25" s="111">
        <v>1.251</v>
      </c>
      <c r="I25" s="128"/>
      <c r="J25" s="112">
        <f>H25+I25</f>
        <v>1.251</v>
      </c>
    </row>
    <row r="26" spans="1:10" ht="12.75">
      <c r="A26" s="106" t="s">
        <v>76</v>
      </c>
      <c r="B26" s="107" t="s">
        <v>109</v>
      </c>
      <c r="C26" s="107" t="s">
        <v>111</v>
      </c>
      <c r="D26" s="109">
        <v>5512</v>
      </c>
      <c r="E26" s="109">
        <v>5321</v>
      </c>
      <c r="F26" s="109">
        <v>14004</v>
      </c>
      <c r="G26" s="110" t="s">
        <v>216</v>
      </c>
      <c r="H26" s="111">
        <v>2.861</v>
      </c>
      <c r="I26" s="128"/>
      <c r="J26" s="112">
        <f aca="true" t="shared" si="1" ref="J26:J89">H26+I26</f>
        <v>2.861</v>
      </c>
    </row>
    <row r="27" spans="1:10" ht="12.75">
      <c r="A27" s="106" t="s">
        <v>76</v>
      </c>
      <c r="B27" s="107" t="s">
        <v>109</v>
      </c>
      <c r="C27" s="107" t="s">
        <v>112</v>
      </c>
      <c r="D27" s="109">
        <v>5512</v>
      </c>
      <c r="E27" s="109">
        <v>5321</v>
      </c>
      <c r="F27" s="109">
        <v>14004</v>
      </c>
      <c r="G27" s="110" t="s">
        <v>218</v>
      </c>
      <c r="H27" s="111">
        <v>0.141</v>
      </c>
      <c r="I27" s="128">
        <v>99</v>
      </c>
      <c r="J27" s="112">
        <f t="shared" si="1"/>
        <v>99.141</v>
      </c>
    </row>
    <row r="28" spans="1:10" ht="12.75">
      <c r="A28" s="106" t="s">
        <v>76</v>
      </c>
      <c r="B28" s="107" t="s">
        <v>109</v>
      </c>
      <c r="C28" s="107" t="s">
        <v>334</v>
      </c>
      <c r="D28" s="109">
        <v>5512</v>
      </c>
      <c r="E28" s="109">
        <v>5321</v>
      </c>
      <c r="F28" s="109">
        <v>14004</v>
      </c>
      <c r="G28" s="110" t="s">
        <v>323</v>
      </c>
      <c r="H28" s="111">
        <v>0</v>
      </c>
      <c r="I28" s="128">
        <v>66</v>
      </c>
      <c r="J28" s="112">
        <f t="shared" si="1"/>
        <v>66</v>
      </c>
    </row>
    <row r="29" spans="1:10" ht="12.75">
      <c r="A29" s="106" t="s">
        <v>76</v>
      </c>
      <c r="B29" s="107" t="s">
        <v>109</v>
      </c>
      <c r="C29" s="107" t="s">
        <v>113</v>
      </c>
      <c r="D29" s="109">
        <v>5512</v>
      </c>
      <c r="E29" s="109">
        <v>5321</v>
      </c>
      <c r="F29" s="109">
        <v>14004</v>
      </c>
      <c r="G29" s="110" t="s">
        <v>217</v>
      </c>
      <c r="H29" s="111">
        <v>2.679</v>
      </c>
      <c r="I29" s="128"/>
      <c r="J29" s="112">
        <f t="shared" si="1"/>
        <v>2.679</v>
      </c>
    </row>
    <row r="30" spans="1:10" ht="12.75">
      <c r="A30" s="106" t="s">
        <v>76</v>
      </c>
      <c r="B30" s="107" t="s">
        <v>109</v>
      </c>
      <c r="C30" s="107" t="s">
        <v>114</v>
      </c>
      <c r="D30" s="109">
        <v>5512</v>
      </c>
      <c r="E30" s="109">
        <v>5321</v>
      </c>
      <c r="F30" s="109">
        <v>14004</v>
      </c>
      <c r="G30" s="110" t="s">
        <v>228</v>
      </c>
      <c r="H30" s="111">
        <v>0.176</v>
      </c>
      <c r="I30" s="128"/>
      <c r="J30" s="112">
        <f t="shared" si="1"/>
        <v>0.176</v>
      </c>
    </row>
    <row r="31" spans="1:10" ht="12.75">
      <c r="A31" s="106" t="s">
        <v>76</v>
      </c>
      <c r="B31" s="107" t="s">
        <v>109</v>
      </c>
      <c r="C31" s="107" t="s">
        <v>115</v>
      </c>
      <c r="D31" s="109">
        <v>5512</v>
      </c>
      <c r="E31" s="109">
        <v>5321</v>
      </c>
      <c r="F31" s="109">
        <v>14004</v>
      </c>
      <c r="G31" s="110" t="s">
        <v>227</v>
      </c>
      <c r="H31" s="113">
        <v>166.029</v>
      </c>
      <c r="I31" s="142"/>
      <c r="J31" s="112">
        <f t="shared" si="1"/>
        <v>166.029</v>
      </c>
    </row>
    <row r="32" spans="1:10" ht="12.75">
      <c r="A32" s="106" t="s">
        <v>76</v>
      </c>
      <c r="B32" s="107" t="s">
        <v>109</v>
      </c>
      <c r="C32" s="107" t="s">
        <v>116</v>
      </c>
      <c r="D32" s="109">
        <v>5512</v>
      </c>
      <c r="E32" s="109">
        <v>5321</v>
      </c>
      <c r="F32" s="109">
        <v>14004</v>
      </c>
      <c r="G32" s="110" t="s">
        <v>226</v>
      </c>
      <c r="H32" s="114">
        <v>2.497</v>
      </c>
      <c r="I32" s="128"/>
      <c r="J32" s="112">
        <f t="shared" si="1"/>
        <v>2.497</v>
      </c>
    </row>
    <row r="33" spans="1:10" ht="12.75">
      <c r="A33" s="106" t="s">
        <v>76</v>
      </c>
      <c r="B33" s="107" t="s">
        <v>109</v>
      </c>
      <c r="C33" s="109">
        <v>4001</v>
      </c>
      <c r="D33" s="109">
        <v>5512</v>
      </c>
      <c r="E33" s="109">
        <v>5321</v>
      </c>
      <c r="F33" s="109">
        <v>14004</v>
      </c>
      <c r="G33" s="110" t="s">
        <v>225</v>
      </c>
      <c r="H33" s="113">
        <v>194.757</v>
      </c>
      <c r="I33" s="142"/>
      <c r="J33" s="112">
        <f t="shared" si="1"/>
        <v>194.757</v>
      </c>
    </row>
    <row r="34" spans="1:10" ht="12.75">
      <c r="A34" s="106" t="s">
        <v>76</v>
      </c>
      <c r="B34" s="107" t="s">
        <v>109</v>
      </c>
      <c r="C34" s="107" t="s">
        <v>117</v>
      </c>
      <c r="D34" s="109">
        <v>5512</v>
      </c>
      <c r="E34" s="109">
        <v>5321</v>
      </c>
      <c r="F34" s="109">
        <v>14004</v>
      </c>
      <c r="G34" s="110" t="s">
        <v>224</v>
      </c>
      <c r="H34" s="114">
        <v>25.558</v>
      </c>
      <c r="I34" s="128">
        <v>99</v>
      </c>
      <c r="J34" s="112">
        <f t="shared" si="1"/>
        <v>124.55799999999999</v>
      </c>
    </row>
    <row r="35" spans="1:10" ht="12.75">
      <c r="A35" s="106" t="s">
        <v>76</v>
      </c>
      <c r="B35" s="107" t="s">
        <v>109</v>
      </c>
      <c r="C35" s="107" t="s">
        <v>118</v>
      </c>
      <c r="D35" s="109">
        <v>5512</v>
      </c>
      <c r="E35" s="109">
        <v>5321</v>
      </c>
      <c r="F35" s="109">
        <v>14004</v>
      </c>
      <c r="G35" s="110" t="s">
        <v>223</v>
      </c>
      <c r="H35" s="114">
        <v>4.03</v>
      </c>
      <c r="I35" s="128"/>
      <c r="J35" s="112">
        <f t="shared" si="1"/>
        <v>4.03</v>
      </c>
    </row>
    <row r="36" spans="1:10" ht="12.75">
      <c r="A36" s="106" t="s">
        <v>76</v>
      </c>
      <c r="B36" s="107" t="s">
        <v>109</v>
      </c>
      <c r="C36" s="107" t="s">
        <v>119</v>
      </c>
      <c r="D36" s="109">
        <v>5512</v>
      </c>
      <c r="E36" s="109">
        <v>5321</v>
      </c>
      <c r="F36" s="109">
        <v>14004</v>
      </c>
      <c r="G36" s="110" t="s">
        <v>222</v>
      </c>
      <c r="H36" s="114">
        <v>4.42</v>
      </c>
      <c r="I36" s="128">
        <v>49.7</v>
      </c>
      <c r="J36" s="112">
        <f t="shared" si="1"/>
        <v>54.120000000000005</v>
      </c>
    </row>
    <row r="37" spans="1:10" ht="12.75">
      <c r="A37" s="106" t="s">
        <v>76</v>
      </c>
      <c r="B37" s="107" t="s">
        <v>109</v>
      </c>
      <c r="C37" s="107" t="s">
        <v>120</v>
      </c>
      <c r="D37" s="109">
        <v>5512</v>
      </c>
      <c r="E37" s="109">
        <v>5321</v>
      </c>
      <c r="F37" s="109">
        <v>14004</v>
      </c>
      <c r="G37" s="110" t="s">
        <v>221</v>
      </c>
      <c r="H37" s="114">
        <v>13.6</v>
      </c>
      <c r="I37" s="128"/>
      <c r="J37" s="112">
        <f t="shared" si="1"/>
        <v>13.6</v>
      </c>
    </row>
    <row r="38" spans="1:10" ht="12.75">
      <c r="A38" s="106" t="s">
        <v>76</v>
      </c>
      <c r="B38" s="107" t="s">
        <v>109</v>
      </c>
      <c r="C38" s="107" t="s">
        <v>121</v>
      </c>
      <c r="D38" s="109">
        <v>5512</v>
      </c>
      <c r="E38" s="109">
        <v>5321</v>
      </c>
      <c r="F38" s="109">
        <v>14004</v>
      </c>
      <c r="G38" s="110" t="s">
        <v>220</v>
      </c>
      <c r="H38" s="114">
        <v>25.084</v>
      </c>
      <c r="I38" s="128">
        <v>99</v>
      </c>
      <c r="J38" s="112">
        <f t="shared" si="1"/>
        <v>124.084</v>
      </c>
    </row>
    <row r="39" spans="1:10" ht="12.75">
      <c r="A39" s="106" t="s">
        <v>76</v>
      </c>
      <c r="B39" s="107" t="s">
        <v>109</v>
      </c>
      <c r="C39" s="107" t="s">
        <v>122</v>
      </c>
      <c r="D39" s="109">
        <v>5512</v>
      </c>
      <c r="E39" s="109">
        <v>5321</v>
      </c>
      <c r="F39" s="109">
        <v>14004</v>
      </c>
      <c r="G39" s="110" t="s">
        <v>219</v>
      </c>
      <c r="H39" s="114">
        <v>0.617</v>
      </c>
      <c r="I39" s="128">
        <v>99</v>
      </c>
      <c r="J39" s="112">
        <f t="shared" si="1"/>
        <v>99.617</v>
      </c>
    </row>
    <row r="40" spans="1:10" ht="12.75">
      <c r="A40" s="106" t="s">
        <v>76</v>
      </c>
      <c r="B40" s="107" t="s">
        <v>109</v>
      </c>
      <c r="C40" s="107" t="s">
        <v>123</v>
      </c>
      <c r="D40" s="109">
        <v>5512</v>
      </c>
      <c r="E40" s="109">
        <v>5321</v>
      </c>
      <c r="F40" s="109">
        <v>14004</v>
      </c>
      <c r="G40" s="110" t="s">
        <v>230</v>
      </c>
      <c r="H40" s="113">
        <v>179.616</v>
      </c>
      <c r="I40" s="142"/>
      <c r="J40" s="112">
        <f t="shared" si="1"/>
        <v>179.616</v>
      </c>
    </row>
    <row r="41" spans="1:10" ht="12.75">
      <c r="A41" s="106" t="s">
        <v>76</v>
      </c>
      <c r="B41" s="107" t="s">
        <v>109</v>
      </c>
      <c r="C41" s="107" t="s">
        <v>124</v>
      </c>
      <c r="D41" s="109">
        <v>5512</v>
      </c>
      <c r="E41" s="109">
        <v>5321</v>
      </c>
      <c r="F41" s="109">
        <v>14004</v>
      </c>
      <c r="G41" s="110" t="s">
        <v>231</v>
      </c>
      <c r="H41" s="113">
        <v>239.687</v>
      </c>
      <c r="I41" s="128"/>
      <c r="J41" s="112">
        <f t="shared" si="1"/>
        <v>239.687</v>
      </c>
    </row>
    <row r="42" spans="1:10" ht="12.75">
      <c r="A42" s="106" t="s">
        <v>76</v>
      </c>
      <c r="B42" s="107" t="s">
        <v>109</v>
      </c>
      <c r="C42" s="107" t="s">
        <v>125</v>
      </c>
      <c r="D42" s="109">
        <v>5512</v>
      </c>
      <c r="E42" s="109">
        <v>5321</v>
      </c>
      <c r="F42" s="109">
        <v>14004</v>
      </c>
      <c r="G42" s="110" t="s">
        <v>232</v>
      </c>
      <c r="H42" s="115">
        <v>11.029</v>
      </c>
      <c r="I42" s="128"/>
      <c r="J42" s="112">
        <f t="shared" si="1"/>
        <v>11.029</v>
      </c>
    </row>
    <row r="43" spans="1:10" ht="12.75">
      <c r="A43" s="106" t="s">
        <v>76</v>
      </c>
      <c r="B43" s="107" t="s">
        <v>109</v>
      </c>
      <c r="C43" s="107" t="s">
        <v>126</v>
      </c>
      <c r="D43" s="109">
        <v>5512</v>
      </c>
      <c r="E43" s="109">
        <v>5321</v>
      </c>
      <c r="F43" s="109">
        <v>14004</v>
      </c>
      <c r="G43" s="110" t="s">
        <v>233</v>
      </c>
      <c r="H43" s="115">
        <v>2.32</v>
      </c>
      <c r="I43" s="128"/>
      <c r="J43" s="112">
        <f t="shared" si="1"/>
        <v>2.32</v>
      </c>
    </row>
    <row r="44" spans="1:10" ht="12.75">
      <c r="A44" s="106" t="s">
        <v>76</v>
      </c>
      <c r="B44" s="107" t="s">
        <v>109</v>
      </c>
      <c r="C44" s="107" t="s">
        <v>127</v>
      </c>
      <c r="D44" s="109">
        <v>5512</v>
      </c>
      <c r="E44" s="109">
        <v>5321</v>
      </c>
      <c r="F44" s="109">
        <v>14004</v>
      </c>
      <c r="G44" s="110" t="s">
        <v>229</v>
      </c>
      <c r="H44" s="113">
        <v>178.02</v>
      </c>
      <c r="I44" s="128">
        <v>169</v>
      </c>
      <c r="J44" s="112">
        <f t="shared" si="1"/>
        <v>347.02</v>
      </c>
    </row>
    <row r="45" spans="1:10" ht="12.75">
      <c r="A45" s="106" t="s">
        <v>76</v>
      </c>
      <c r="B45" s="107" t="s">
        <v>109</v>
      </c>
      <c r="C45" s="107" t="s">
        <v>128</v>
      </c>
      <c r="D45" s="109">
        <v>5512</v>
      </c>
      <c r="E45" s="109">
        <v>5321</v>
      </c>
      <c r="F45" s="109">
        <v>14004</v>
      </c>
      <c r="G45" s="110" t="s">
        <v>234</v>
      </c>
      <c r="H45" s="115">
        <v>46.334</v>
      </c>
      <c r="I45" s="128"/>
      <c r="J45" s="112">
        <f t="shared" si="1"/>
        <v>46.334</v>
      </c>
    </row>
    <row r="46" spans="1:10" ht="12.75">
      <c r="A46" s="106" t="s">
        <v>76</v>
      </c>
      <c r="B46" s="107" t="s">
        <v>109</v>
      </c>
      <c r="C46" s="107" t="s">
        <v>129</v>
      </c>
      <c r="D46" s="109">
        <v>5512</v>
      </c>
      <c r="E46" s="109">
        <v>5321</v>
      </c>
      <c r="F46" s="109">
        <v>14004</v>
      </c>
      <c r="G46" s="110" t="s">
        <v>235</v>
      </c>
      <c r="H46" s="115">
        <v>0.141</v>
      </c>
      <c r="I46" s="128">
        <v>99</v>
      </c>
      <c r="J46" s="112">
        <f t="shared" si="1"/>
        <v>99.141</v>
      </c>
    </row>
    <row r="47" spans="1:10" ht="12.75">
      <c r="A47" s="106" t="s">
        <v>76</v>
      </c>
      <c r="B47" s="107" t="s">
        <v>109</v>
      </c>
      <c r="C47" s="107" t="s">
        <v>130</v>
      </c>
      <c r="D47" s="109">
        <v>5512</v>
      </c>
      <c r="E47" s="109">
        <v>5321</v>
      </c>
      <c r="F47" s="109">
        <v>14004</v>
      </c>
      <c r="G47" s="110" t="s">
        <v>236</v>
      </c>
      <c r="H47" s="115">
        <v>10.967</v>
      </c>
      <c r="I47" s="128">
        <v>99</v>
      </c>
      <c r="J47" s="112">
        <f t="shared" si="1"/>
        <v>109.967</v>
      </c>
    </row>
    <row r="48" spans="1:10" ht="12.75">
      <c r="A48" s="106" t="s">
        <v>76</v>
      </c>
      <c r="B48" s="107" t="s">
        <v>109</v>
      </c>
      <c r="C48" s="107" t="s">
        <v>131</v>
      </c>
      <c r="D48" s="109">
        <v>5512</v>
      </c>
      <c r="E48" s="109">
        <v>5321</v>
      </c>
      <c r="F48" s="109">
        <v>14004</v>
      </c>
      <c r="G48" s="110" t="s">
        <v>237</v>
      </c>
      <c r="H48" s="115">
        <v>2.138</v>
      </c>
      <c r="I48" s="128"/>
      <c r="J48" s="112">
        <f t="shared" si="1"/>
        <v>2.138</v>
      </c>
    </row>
    <row r="49" spans="1:10" ht="12.75">
      <c r="A49" s="106" t="s">
        <v>76</v>
      </c>
      <c r="B49" s="107" t="s">
        <v>109</v>
      </c>
      <c r="C49" s="107" t="s">
        <v>132</v>
      </c>
      <c r="D49" s="109">
        <v>5512</v>
      </c>
      <c r="E49" s="109">
        <v>5321</v>
      </c>
      <c r="F49" s="109">
        <v>14004</v>
      </c>
      <c r="G49" s="110" t="s">
        <v>238</v>
      </c>
      <c r="H49" s="115">
        <v>4.999</v>
      </c>
      <c r="I49" s="128"/>
      <c r="J49" s="112">
        <f t="shared" si="1"/>
        <v>4.999</v>
      </c>
    </row>
    <row r="50" spans="1:10" ht="12.75">
      <c r="A50" s="106" t="s">
        <v>76</v>
      </c>
      <c r="B50" s="107" t="s">
        <v>109</v>
      </c>
      <c r="C50" s="107" t="s">
        <v>133</v>
      </c>
      <c r="D50" s="109">
        <v>5512</v>
      </c>
      <c r="E50" s="109">
        <v>5321</v>
      </c>
      <c r="F50" s="109">
        <v>14004</v>
      </c>
      <c r="G50" s="110" t="s">
        <v>239</v>
      </c>
      <c r="H50" s="115">
        <v>1.093</v>
      </c>
      <c r="I50" s="128"/>
      <c r="J50" s="112">
        <f t="shared" si="1"/>
        <v>1.093</v>
      </c>
    </row>
    <row r="51" spans="1:10" ht="12.75">
      <c r="A51" s="106" t="s">
        <v>76</v>
      </c>
      <c r="B51" s="107" t="s">
        <v>109</v>
      </c>
      <c r="C51" s="107" t="s">
        <v>134</v>
      </c>
      <c r="D51" s="109">
        <v>5512</v>
      </c>
      <c r="E51" s="109">
        <v>5321</v>
      </c>
      <c r="F51" s="109">
        <v>14004</v>
      </c>
      <c r="G51" s="110" t="s">
        <v>240</v>
      </c>
      <c r="H51" s="113">
        <v>145.04</v>
      </c>
      <c r="I51" s="128"/>
      <c r="J51" s="112">
        <f t="shared" si="1"/>
        <v>145.04</v>
      </c>
    </row>
    <row r="52" spans="1:10" ht="12.75">
      <c r="A52" s="106" t="s">
        <v>76</v>
      </c>
      <c r="B52" s="107" t="s">
        <v>109</v>
      </c>
      <c r="C52" s="107" t="s">
        <v>135</v>
      </c>
      <c r="D52" s="109">
        <v>5512</v>
      </c>
      <c r="E52" s="109">
        <v>5321</v>
      </c>
      <c r="F52" s="109">
        <v>14004</v>
      </c>
      <c r="G52" s="110" t="s">
        <v>241</v>
      </c>
      <c r="H52" s="115">
        <v>4.752</v>
      </c>
      <c r="I52" s="128">
        <v>99</v>
      </c>
      <c r="J52" s="112">
        <f t="shared" si="1"/>
        <v>103.752</v>
      </c>
    </row>
    <row r="53" spans="1:10" ht="12.75">
      <c r="A53" s="106" t="s">
        <v>76</v>
      </c>
      <c r="B53" s="107" t="s">
        <v>109</v>
      </c>
      <c r="C53" s="107" t="s">
        <v>136</v>
      </c>
      <c r="D53" s="109">
        <v>5512</v>
      </c>
      <c r="E53" s="109">
        <v>5321</v>
      </c>
      <c r="F53" s="109">
        <v>14004</v>
      </c>
      <c r="G53" s="110" t="s">
        <v>242</v>
      </c>
      <c r="H53" s="115">
        <v>4.68</v>
      </c>
      <c r="I53" s="128"/>
      <c r="J53" s="112">
        <f t="shared" si="1"/>
        <v>4.68</v>
      </c>
    </row>
    <row r="54" spans="1:10" ht="12.75">
      <c r="A54" s="106" t="s">
        <v>76</v>
      </c>
      <c r="B54" s="107" t="s">
        <v>109</v>
      </c>
      <c r="C54" s="107" t="s">
        <v>137</v>
      </c>
      <c r="D54" s="109">
        <v>5512</v>
      </c>
      <c r="E54" s="109">
        <v>5321</v>
      </c>
      <c r="F54" s="109">
        <v>14004</v>
      </c>
      <c r="G54" s="110" t="s">
        <v>243</v>
      </c>
      <c r="H54" s="115">
        <v>0.179</v>
      </c>
      <c r="I54" s="128"/>
      <c r="J54" s="112">
        <f t="shared" si="1"/>
        <v>0.179</v>
      </c>
    </row>
    <row r="55" spans="1:10" ht="12.75">
      <c r="A55" s="106" t="s">
        <v>76</v>
      </c>
      <c r="B55" s="107" t="s">
        <v>109</v>
      </c>
      <c r="C55" s="107" t="s">
        <v>335</v>
      </c>
      <c r="D55" s="109">
        <v>5512</v>
      </c>
      <c r="E55" s="109">
        <v>5321</v>
      </c>
      <c r="F55" s="109">
        <v>14004</v>
      </c>
      <c r="G55" s="110" t="s">
        <v>324</v>
      </c>
      <c r="H55" s="115">
        <v>0</v>
      </c>
      <c r="I55" s="128">
        <v>49.7</v>
      </c>
      <c r="J55" s="112">
        <f t="shared" si="1"/>
        <v>49.7</v>
      </c>
    </row>
    <row r="56" spans="1:10" ht="12.75">
      <c r="A56" s="106" t="s">
        <v>76</v>
      </c>
      <c r="B56" s="107" t="s">
        <v>109</v>
      </c>
      <c r="C56" s="107" t="s">
        <v>138</v>
      </c>
      <c r="D56" s="109">
        <v>5512</v>
      </c>
      <c r="E56" s="109">
        <v>5321</v>
      </c>
      <c r="F56" s="109">
        <v>14004</v>
      </c>
      <c r="G56" s="110" t="s">
        <v>244</v>
      </c>
      <c r="H56" s="115">
        <v>4.747</v>
      </c>
      <c r="I56" s="128"/>
      <c r="J56" s="112">
        <f t="shared" si="1"/>
        <v>4.747</v>
      </c>
    </row>
    <row r="57" spans="1:10" ht="12.75">
      <c r="A57" s="106" t="s">
        <v>76</v>
      </c>
      <c r="B57" s="107" t="s">
        <v>109</v>
      </c>
      <c r="C57" s="107" t="s">
        <v>336</v>
      </c>
      <c r="D57" s="109">
        <v>5512</v>
      </c>
      <c r="E57" s="109">
        <v>5321</v>
      </c>
      <c r="F57" s="109">
        <v>14004</v>
      </c>
      <c r="G57" s="110" t="s">
        <v>325</v>
      </c>
      <c r="H57" s="115">
        <v>0</v>
      </c>
      <c r="I57" s="128">
        <v>297</v>
      </c>
      <c r="J57" s="112">
        <f t="shared" si="1"/>
        <v>297</v>
      </c>
    </row>
    <row r="58" spans="1:10" ht="12.75">
      <c r="A58" s="106" t="s">
        <v>76</v>
      </c>
      <c r="B58" s="107" t="s">
        <v>109</v>
      </c>
      <c r="C58" s="107" t="s">
        <v>139</v>
      </c>
      <c r="D58" s="109">
        <v>5512</v>
      </c>
      <c r="E58" s="109">
        <v>5321</v>
      </c>
      <c r="F58" s="109">
        <v>14004</v>
      </c>
      <c r="G58" s="110" t="s">
        <v>245</v>
      </c>
      <c r="H58" s="115">
        <v>7.101</v>
      </c>
      <c r="I58" s="128"/>
      <c r="J58" s="112">
        <f t="shared" si="1"/>
        <v>7.101</v>
      </c>
    </row>
    <row r="59" spans="1:10" ht="12.75">
      <c r="A59" s="106" t="s">
        <v>76</v>
      </c>
      <c r="B59" s="107" t="s">
        <v>109</v>
      </c>
      <c r="C59" s="107" t="s">
        <v>337</v>
      </c>
      <c r="D59" s="109">
        <v>5512</v>
      </c>
      <c r="E59" s="109">
        <v>5321</v>
      </c>
      <c r="F59" s="109">
        <v>14004</v>
      </c>
      <c r="G59" s="110" t="s">
        <v>326</v>
      </c>
      <c r="H59" s="115">
        <v>0</v>
      </c>
      <c r="I59" s="128">
        <v>49.7</v>
      </c>
      <c r="J59" s="112">
        <f t="shared" si="1"/>
        <v>49.7</v>
      </c>
    </row>
    <row r="60" spans="1:10" ht="12.75">
      <c r="A60" s="106" t="s">
        <v>76</v>
      </c>
      <c r="B60" s="107" t="s">
        <v>109</v>
      </c>
      <c r="C60" s="107" t="s">
        <v>140</v>
      </c>
      <c r="D60" s="109">
        <v>5512</v>
      </c>
      <c r="E60" s="109">
        <v>5321</v>
      </c>
      <c r="F60" s="109">
        <v>14004</v>
      </c>
      <c r="G60" s="110" t="s">
        <v>246</v>
      </c>
      <c r="H60" s="115">
        <v>2.32</v>
      </c>
      <c r="I60" s="128"/>
      <c r="J60" s="112">
        <f t="shared" si="1"/>
        <v>2.32</v>
      </c>
    </row>
    <row r="61" spans="1:10" ht="12.75">
      <c r="A61" s="106" t="s">
        <v>76</v>
      </c>
      <c r="B61" s="107" t="s">
        <v>109</v>
      </c>
      <c r="C61" s="107" t="s">
        <v>141</v>
      </c>
      <c r="D61" s="109">
        <v>5512</v>
      </c>
      <c r="E61" s="109">
        <v>5321</v>
      </c>
      <c r="F61" s="109">
        <v>14004</v>
      </c>
      <c r="G61" s="110" t="s">
        <v>247</v>
      </c>
      <c r="H61" s="113">
        <v>140.511</v>
      </c>
      <c r="I61" s="128"/>
      <c r="J61" s="112">
        <f t="shared" si="1"/>
        <v>140.511</v>
      </c>
    </row>
    <row r="62" spans="1:10" ht="12.75">
      <c r="A62" s="106" t="s">
        <v>76</v>
      </c>
      <c r="B62" s="107" t="s">
        <v>109</v>
      </c>
      <c r="C62" s="107" t="s">
        <v>338</v>
      </c>
      <c r="D62" s="109">
        <v>5512</v>
      </c>
      <c r="E62" s="109">
        <v>5321</v>
      </c>
      <c r="F62" s="109">
        <v>14004</v>
      </c>
      <c r="G62" s="110" t="s">
        <v>327</v>
      </c>
      <c r="H62" s="113">
        <v>0</v>
      </c>
      <c r="I62" s="128">
        <v>99</v>
      </c>
      <c r="J62" s="112">
        <f t="shared" si="1"/>
        <v>99</v>
      </c>
    </row>
    <row r="63" spans="1:10" ht="12.75">
      <c r="A63" s="106" t="s">
        <v>76</v>
      </c>
      <c r="B63" s="107" t="s">
        <v>109</v>
      </c>
      <c r="C63" s="107" t="s">
        <v>142</v>
      </c>
      <c r="D63" s="109">
        <v>5512</v>
      </c>
      <c r="E63" s="109">
        <v>5321</v>
      </c>
      <c r="F63" s="109">
        <v>14004</v>
      </c>
      <c r="G63" s="110" t="s">
        <v>248</v>
      </c>
      <c r="H63" s="115">
        <v>6.775</v>
      </c>
      <c r="I63" s="128"/>
      <c r="J63" s="112">
        <f t="shared" si="1"/>
        <v>6.775</v>
      </c>
    </row>
    <row r="64" spans="1:10" ht="12.75">
      <c r="A64" s="106" t="s">
        <v>76</v>
      </c>
      <c r="B64" s="107" t="s">
        <v>109</v>
      </c>
      <c r="C64" s="107" t="s">
        <v>143</v>
      </c>
      <c r="D64" s="109">
        <v>5512</v>
      </c>
      <c r="E64" s="109">
        <v>5321</v>
      </c>
      <c r="F64" s="109">
        <v>14004</v>
      </c>
      <c r="G64" s="110" t="s">
        <v>249</v>
      </c>
      <c r="H64" s="115">
        <v>4.956</v>
      </c>
      <c r="I64" s="128">
        <v>99</v>
      </c>
      <c r="J64" s="112">
        <f t="shared" si="1"/>
        <v>103.956</v>
      </c>
    </row>
    <row r="65" spans="1:10" ht="12.75">
      <c r="A65" s="106" t="s">
        <v>76</v>
      </c>
      <c r="B65" s="107" t="s">
        <v>109</v>
      </c>
      <c r="C65" s="107" t="s">
        <v>144</v>
      </c>
      <c r="D65" s="109">
        <v>5512</v>
      </c>
      <c r="E65" s="109">
        <v>5321</v>
      </c>
      <c r="F65" s="109">
        <v>14004</v>
      </c>
      <c r="G65" s="110" t="s">
        <v>250</v>
      </c>
      <c r="H65" s="115">
        <v>8.71</v>
      </c>
      <c r="I65" s="128"/>
      <c r="J65" s="112">
        <f t="shared" si="1"/>
        <v>8.71</v>
      </c>
    </row>
    <row r="66" spans="1:10" ht="12.75">
      <c r="A66" s="106" t="s">
        <v>76</v>
      </c>
      <c r="B66" s="107" t="s">
        <v>109</v>
      </c>
      <c r="C66" s="107" t="s">
        <v>145</v>
      </c>
      <c r="D66" s="109">
        <v>5512</v>
      </c>
      <c r="E66" s="109">
        <v>5321</v>
      </c>
      <c r="F66" s="109">
        <v>14004</v>
      </c>
      <c r="G66" s="110" t="s">
        <v>251</v>
      </c>
      <c r="H66" s="115">
        <v>5.878</v>
      </c>
      <c r="I66" s="128"/>
      <c r="J66" s="112">
        <f t="shared" si="1"/>
        <v>5.878</v>
      </c>
    </row>
    <row r="67" spans="1:10" ht="12.75">
      <c r="A67" s="106" t="s">
        <v>76</v>
      </c>
      <c r="B67" s="107" t="s">
        <v>109</v>
      </c>
      <c r="C67" s="107" t="s">
        <v>146</v>
      </c>
      <c r="D67" s="109">
        <v>5512</v>
      </c>
      <c r="E67" s="109">
        <v>5321</v>
      </c>
      <c r="F67" s="109">
        <v>14004</v>
      </c>
      <c r="G67" s="110" t="s">
        <v>252</v>
      </c>
      <c r="H67" s="115">
        <v>0.529</v>
      </c>
      <c r="I67" s="128">
        <v>66</v>
      </c>
      <c r="J67" s="112">
        <f t="shared" si="1"/>
        <v>66.529</v>
      </c>
    </row>
    <row r="68" spans="1:10" ht="12.75">
      <c r="A68" s="106" t="s">
        <v>76</v>
      </c>
      <c r="B68" s="107" t="s">
        <v>109</v>
      </c>
      <c r="C68" s="107" t="s">
        <v>147</v>
      </c>
      <c r="D68" s="109">
        <v>5512</v>
      </c>
      <c r="E68" s="109">
        <v>5321</v>
      </c>
      <c r="F68" s="109">
        <v>14004</v>
      </c>
      <c r="G68" s="110" t="s">
        <v>253</v>
      </c>
      <c r="H68" s="115">
        <v>12.663</v>
      </c>
      <c r="I68" s="128"/>
      <c r="J68" s="112">
        <f t="shared" si="1"/>
        <v>12.663</v>
      </c>
    </row>
    <row r="69" spans="1:10" ht="12.75">
      <c r="A69" s="106" t="s">
        <v>76</v>
      </c>
      <c r="B69" s="107" t="s">
        <v>109</v>
      </c>
      <c r="C69" s="107" t="s">
        <v>148</v>
      </c>
      <c r="D69" s="109">
        <v>5512</v>
      </c>
      <c r="E69" s="109">
        <v>5321</v>
      </c>
      <c r="F69" s="109">
        <v>14004</v>
      </c>
      <c r="G69" s="110" t="s">
        <v>254</v>
      </c>
      <c r="H69" s="115">
        <v>0.141</v>
      </c>
      <c r="I69" s="128"/>
      <c r="J69" s="112">
        <f t="shared" si="1"/>
        <v>0.141</v>
      </c>
    </row>
    <row r="70" spans="1:10" ht="12.75">
      <c r="A70" s="106" t="s">
        <v>76</v>
      </c>
      <c r="B70" s="107" t="s">
        <v>109</v>
      </c>
      <c r="C70" s="107" t="s">
        <v>339</v>
      </c>
      <c r="D70" s="109">
        <v>5512</v>
      </c>
      <c r="E70" s="109">
        <v>5321</v>
      </c>
      <c r="F70" s="109">
        <v>14004</v>
      </c>
      <c r="G70" s="110" t="s">
        <v>328</v>
      </c>
      <c r="H70" s="115">
        <v>0</v>
      </c>
      <c r="I70" s="128">
        <v>66</v>
      </c>
      <c r="J70" s="112">
        <f t="shared" si="1"/>
        <v>66</v>
      </c>
    </row>
    <row r="71" spans="1:10" ht="12.75">
      <c r="A71" s="106" t="s">
        <v>76</v>
      </c>
      <c r="B71" s="107" t="s">
        <v>109</v>
      </c>
      <c r="C71" s="107" t="s">
        <v>149</v>
      </c>
      <c r="D71" s="109">
        <v>5512</v>
      </c>
      <c r="E71" s="109">
        <v>5321</v>
      </c>
      <c r="F71" s="109">
        <v>14004</v>
      </c>
      <c r="G71" s="110" t="s">
        <v>255</v>
      </c>
      <c r="H71" s="115">
        <v>8.275</v>
      </c>
      <c r="I71" s="128"/>
      <c r="J71" s="112">
        <f t="shared" si="1"/>
        <v>8.275</v>
      </c>
    </row>
    <row r="72" spans="1:10" ht="12.75">
      <c r="A72" s="106" t="s">
        <v>76</v>
      </c>
      <c r="B72" s="107" t="s">
        <v>109</v>
      </c>
      <c r="C72" s="107" t="s">
        <v>150</v>
      </c>
      <c r="D72" s="109">
        <v>5512</v>
      </c>
      <c r="E72" s="109">
        <v>5321</v>
      </c>
      <c r="F72" s="109">
        <v>14004</v>
      </c>
      <c r="G72" s="110" t="s">
        <v>256</v>
      </c>
      <c r="H72" s="115">
        <v>1.962</v>
      </c>
      <c r="I72" s="128"/>
      <c r="J72" s="112">
        <f t="shared" si="1"/>
        <v>1.962</v>
      </c>
    </row>
    <row r="73" spans="1:10" ht="12.75">
      <c r="A73" s="106" t="s">
        <v>76</v>
      </c>
      <c r="B73" s="107" t="s">
        <v>109</v>
      </c>
      <c r="C73" s="107" t="s">
        <v>151</v>
      </c>
      <c r="D73" s="109">
        <v>5512</v>
      </c>
      <c r="E73" s="109">
        <v>5321</v>
      </c>
      <c r="F73" s="109">
        <v>14004</v>
      </c>
      <c r="G73" s="110" t="s">
        <v>257</v>
      </c>
      <c r="H73" s="115">
        <v>1.427</v>
      </c>
      <c r="I73" s="128"/>
      <c r="J73" s="112">
        <f t="shared" si="1"/>
        <v>1.427</v>
      </c>
    </row>
    <row r="74" spans="1:10" ht="12.75">
      <c r="A74" s="106" t="s">
        <v>76</v>
      </c>
      <c r="B74" s="107" t="s">
        <v>109</v>
      </c>
      <c r="C74" s="107" t="s">
        <v>152</v>
      </c>
      <c r="D74" s="109">
        <v>5512</v>
      </c>
      <c r="E74" s="109">
        <v>5321</v>
      </c>
      <c r="F74" s="109">
        <v>14004</v>
      </c>
      <c r="G74" s="110" t="s">
        <v>258</v>
      </c>
      <c r="H74" s="115">
        <v>2.144</v>
      </c>
      <c r="I74" s="128"/>
      <c r="J74" s="112">
        <f t="shared" si="1"/>
        <v>2.144</v>
      </c>
    </row>
    <row r="75" spans="1:10" ht="12.75">
      <c r="A75" s="106" t="s">
        <v>76</v>
      </c>
      <c r="B75" s="107" t="s">
        <v>109</v>
      </c>
      <c r="C75" s="107" t="s">
        <v>153</v>
      </c>
      <c r="D75" s="109">
        <v>5512</v>
      </c>
      <c r="E75" s="109">
        <v>5321</v>
      </c>
      <c r="F75" s="109">
        <v>14004</v>
      </c>
      <c r="G75" s="110" t="s">
        <v>259</v>
      </c>
      <c r="H75" s="115">
        <v>8.242</v>
      </c>
      <c r="I75" s="128">
        <v>99</v>
      </c>
      <c r="J75" s="112">
        <f t="shared" si="1"/>
        <v>107.242</v>
      </c>
    </row>
    <row r="76" spans="1:10" ht="12.75">
      <c r="A76" s="106" t="s">
        <v>76</v>
      </c>
      <c r="B76" s="107" t="s">
        <v>109</v>
      </c>
      <c r="C76" s="107" t="s">
        <v>154</v>
      </c>
      <c r="D76" s="109">
        <v>5512</v>
      </c>
      <c r="E76" s="109">
        <v>5321</v>
      </c>
      <c r="F76" s="109">
        <v>14004</v>
      </c>
      <c r="G76" s="110" t="s">
        <v>260</v>
      </c>
      <c r="H76" s="115">
        <v>9.234</v>
      </c>
      <c r="I76" s="128"/>
      <c r="J76" s="112">
        <f t="shared" si="1"/>
        <v>9.234</v>
      </c>
    </row>
    <row r="77" spans="1:10" ht="12.75">
      <c r="A77" s="106" t="s">
        <v>76</v>
      </c>
      <c r="B77" s="107" t="s">
        <v>109</v>
      </c>
      <c r="C77" s="107" t="s">
        <v>155</v>
      </c>
      <c r="D77" s="109">
        <v>5512</v>
      </c>
      <c r="E77" s="109">
        <v>5321</v>
      </c>
      <c r="F77" s="109">
        <v>14004</v>
      </c>
      <c r="G77" s="110" t="s">
        <v>261</v>
      </c>
      <c r="H77" s="115">
        <v>0.564</v>
      </c>
      <c r="I77" s="128"/>
      <c r="J77" s="112">
        <f t="shared" si="1"/>
        <v>0.564</v>
      </c>
    </row>
    <row r="78" spans="1:10" ht="12.75">
      <c r="A78" s="106" t="s">
        <v>76</v>
      </c>
      <c r="B78" s="107" t="s">
        <v>109</v>
      </c>
      <c r="C78" s="107" t="s">
        <v>156</v>
      </c>
      <c r="D78" s="109">
        <v>5512</v>
      </c>
      <c r="E78" s="109">
        <v>5321</v>
      </c>
      <c r="F78" s="109">
        <v>14004</v>
      </c>
      <c r="G78" s="110" t="s">
        <v>264</v>
      </c>
      <c r="H78" s="115">
        <v>25.754</v>
      </c>
      <c r="I78" s="128"/>
      <c r="J78" s="112">
        <f t="shared" si="1"/>
        <v>25.754</v>
      </c>
    </row>
    <row r="79" spans="1:10" ht="12.75">
      <c r="A79" s="106" t="s">
        <v>76</v>
      </c>
      <c r="B79" s="107" t="s">
        <v>109</v>
      </c>
      <c r="C79" s="107" t="s">
        <v>157</v>
      </c>
      <c r="D79" s="109">
        <v>5512</v>
      </c>
      <c r="E79" s="109">
        <v>5321</v>
      </c>
      <c r="F79" s="109">
        <v>14004</v>
      </c>
      <c r="G79" s="110" t="s">
        <v>265</v>
      </c>
      <c r="H79" s="115">
        <v>2.079</v>
      </c>
      <c r="I79" s="128"/>
      <c r="J79" s="112">
        <f t="shared" si="1"/>
        <v>2.079</v>
      </c>
    </row>
    <row r="80" spans="1:10" ht="12.75">
      <c r="A80" s="106" t="s">
        <v>76</v>
      </c>
      <c r="B80" s="107" t="s">
        <v>109</v>
      </c>
      <c r="C80" s="107" t="s">
        <v>158</v>
      </c>
      <c r="D80" s="109">
        <v>5512</v>
      </c>
      <c r="E80" s="109">
        <v>5321</v>
      </c>
      <c r="F80" s="109">
        <v>14004</v>
      </c>
      <c r="G80" s="110" t="s">
        <v>266</v>
      </c>
      <c r="H80" s="115">
        <v>8.777</v>
      </c>
      <c r="I80" s="128">
        <v>99</v>
      </c>
      <c r="J80" s="112">
        <f t="shared" si="1"/>
        <v>107.777</v>
      </c>
    </row>
    <row r="81" spans="1:10" ht="12.75">
      <c r="A81" s="106" t="s">
        <v>76</v>
      </c>
      <c r="B81" s="107" t="s">
        <v>109</v>
      </c>
      <c r="C81" s="107" t="s">
        <v>159</v>
      </c>
      <c r="D81" s="109">
        <v>5512</v>
      </c>
      <c r="E81" s="109">
        <v>5321</v>
      </c>
      <c r="F81" s="109">
        <v>14004</v>
      </c>
      <c r="G81" s="110" t="s">
        <v>263</v>
      </c>
      <c r="H81" s="113">
        <v>149.053</v>
      </c>
      <c r="I81" s="128"/>
      <c r="J81" s="112">
        <f t="shared" si="1"/>
        <v>149.053</v>
      </c>
    </row>
    <row r="82" spans="1:10" ht="12.75">
      <c r="A82" s="106" t="s">
        <v>76</v>
      </c>
      <c r="B82" s="107" t="s">
        <v>109</v>
      </c>
      <c r="C82" s="107" t="s">
        <v>160</v>
      </c>
      <c r="D82" s="109">
        <v>5512</v>
      </c>
      <c r="E82" s="109">
        <v>5321</v>
      </c>
      <c r="F82" s="109">
        <v>14004</v>
      </c>
      <c r="G82" s="110" t="s">
        <v>262</v>
      </c>
      <c r="H82" s="115">
        <v>7.901</v>
      </c>
      <c r="I82" s="128"/>
      <c r="J82" s="112">
        <f t="shared" si="1"/>
        <v>7.901</v>
      </c>
    </row>
    <row r="83" spans="1:10" ht="12.75">
      <c r="A83" s="106" t="s">
        <v>76</v>
      </c>
      <c r="B83" s="107" t="s">
        <v>109</v>
      </c>
      <c r="C83" s="107" t="s">
        <v>161</v>
      </c>
      <c r="D83" s="109">
        <v>5512</v>
      </c>
      <c r="E83" s="109">
        <v>5321</v>
      </c>
      <c r="F83" s="109">
        <v>14004</v>
      </c>
      <c r="G83" s="110" t="s">
        <v>267</v>
      </c>
      <c r="H83" s="115">
        <v>3.207</v>
      </c>
      <c r="I83" s="128">
        <v>148.7</v>
      </c>
      <c r="J83" s="112">
        <f t="shared" si="1"/>
        <v>151.90699999999998</v>
      </c>
    </row>
    <row r="84" spans="1:10" ht="12.75">
      <c r="A84" s="106" t="s">
        <v>76</v>
      </c>
      <c r="B84" s="107" t="s">
        <v>109</v>
      </c>
      <c r="C84" s="107" t="s">
        <v>162</v>
      </c>
      <c r="D84" s="109">
        <v>5512</v>
      </c>
      <c r="E84" s="109">
        <v>5321</v>
      </c>
      <c r="F84" s="109">
        <v>14004</v>
      </c>
      <c r="G84" s="110" t="s">
        <v>268</v>
      </c>
      <c r="H84" s="115">
        <v>6.372</v>
      </c>
      <c r="I84" s="128">
        <v>99</v>
      </c>
      <c r="J84" s="112">
        <f t="shared" si="1"/>
        <v>105.372</v>
      </c>
    </row>
    <row r="85" spans="1:10" ht="12.75">
      <c r="A85" s="106" t="s">
        <v>76</v>
      </c>
      <c r="B85" s="107" t="s">
        <v>109</v>
      </c>
      <c r="C85" s="107" t="s">
        <v>163</v>
      </c>
      <c r="D85" s="109">
        <v>5512</v>
      </c>
      <c r="E85" s="109">
        <v>5321</v>
      </c>
      <c r="F85" s="109">
        <v>14004</v>
      </c>
      <c r="G85" s="110" t="s">
        <v>269</v>
      </c>
      <c r="H85" s="113">
        <v>142.841</v>
      </c>
      <c r="I85" s="142"/>
      <c r="J85" s="112">
        <f t="shared" si="1"/>
        <v>142.841</v>
      </c>
    </row>
    <row r="86" spans="1:10" ht="12.75">
      <c r="A86" s="106" t="s">
        <v>76</v>
      </c>
      <c r="B86" s="107" t="s">
        <v>109</v>
      </c>
      <c r="C86" s="107" t="s">
        <v>164</v>
      </c>
      <c r="D86" s="109">
        <v>5512</v>
      </c>
      <c r="E86" s="109">
        <v>5321</v>
      </c>
      <c r="F86" s="109">
        <v>14004</v>
      </c>
      <c r="G86" s="110" t="s">
        <v>270</v>
      </c>
      <c r="H86" s="114">
        <v>2.32</v>
      </c>
      <c r="I86" s="128"/>
      <c r="J86" s="112">
        <f t="shared" si="1"/>
        <v>2.32</v>
      </c>
    </row>
    <row r="87" spans="1:10" ht="12.75">
      <c r="A87" s="106" t="s">
        <v>76</v>
      </c>
      <c r="B87" s="107" t="s">
        <v>109</v>
      </c>
      <c r="C87" s="107" t="s">
        <v>165</v>
      </c>
      <c r="D87" s="109">
        <v>5512</v>
      </c>
      <c r="E87" s="109">
        <v>5321</v>
      </c>
      <c r="F87" s="109">
        <v>14004</v>
      </c>
      <c r="G87" s="110" t="s">
        <v>271</v>
      </c>
      <c r="H87" s="114">
        <v>2.849</v>
      </c>
      <c r="I87" s="128"/>
      <c r="J87" s="112">
        <f t="shared" si="1"/>
        <v>2.849</v>
      </c>
    </row>
    <row r="88" spans="1:10" ht="12.75">
      <c r="A88" s="106" t="s">
        <v>76</v>
      </c>
      <c r="B88" s="107" t="s">
        <v>109</v>
      </c>
      <c r="C88" s="107" t="s">
        <v>166</v>
      </c>
      <c r="D88" s="109">
        <v>5512</v>
      </c>
      <c r="E88" s="109">
        <v>5321</v>
      </c>
      <c r="F88" s="109">
        <v>14004</v>
      </c>
      <c r="G88" s="110" t="s">
        <v>272</v>
      </c>
      <c r="H88" s="114">
        <v>3.792</v>
      </c>
      <c r="I88" s="128"/>
      <c r="J88" s="112">
        <f t="shared" si="1"/>
        <v>3.792</v>
      </c>
    </row>
    <row r="89" spans="1:10" ht="12.75">
      <c r="A89" s="106" t="s">
        <v>76</v>
      </c>
      <c r="B89" s="107" t="s">
        <v>109</v>
      </c>
      <c r="C89" s="107" t="s">
        <v>167</v>
      </c>
      <c r="D89" s="109">
        <v>5512</v>
      </c>
      <c r="E89" s="109">
        <v>5321</v>
      </c>
      <c r="F89" s="109">
        <v>14004</v>
      </c>
      <c r="G89" s="110" t="s">
        <v>273</v>
      </c>
      <c r="H89" s="114">
        <v>3.739</v>
      </c>
      <c r="I89" s="128"/>
      <c r="J89" s="112">
        <f t="shared" si="1"/>
        <v>3.739</v>
      </c>
    </row>
    <row r="90" spans="1:10" ht="12.75">
      <c r="A90" s="106" t="s">
        <v>76</v>
      </c>
      <c r="B90" s="107" t="s">
        <v>109</v>
      </c>
      <c r="C90" s="107" t="s">
        <v>168</v>
      </c>
      <c r="D90" s="109">
        <v>5512</v>
      </c>
      <c r="E90" s="109">
        <v>5321</v>
      </c>
      <c r="F90" s="109">
        <v>14004</v>
      </c>
      <c r="G90" s="110" t="s">
        <v>274</v>
      </c>
      <c r="H90" s="114">
        <v>27.901</v>
      </c>
      <c r="I90" s="128"/>
      <c r="J90" s="112">
        <f aca="true" t="shared" si="2" ref="J90:J106">H90+I90</f>
        <v>27.901</v>
      </c>
    </row>
    <row r="91" spans="1:10" ht="12.75">
      <c r="A91" s="106" t="s">
        <v>76</v>
      </c>
      <c r="B91" s="107" t="s">
        <v>109</v>
      </c>
      <c r="C91" s="107" t="s">
        <v>169</v>
      </c>
      <c r="D91" s="109">
        <v>5512</v>
      </c>
      <c r="E91" s="109">
        <v>5321</v>
      </c>
      <c r="F91" s="109">
        <v>14004</v>
      </c>
      <c r="G91" s="110" t="s">
        <v>275</v>
      </c>
      <c r="H91" s="113">
        <v>334.433</v>
      </c>
      <c r="I91" s="142"/>
      <c r="J91" s="112">
        <f t="shared" si="2"/>
        <v>334.433</v>
      </c>
    </row>
    <row r="92" spans="1:10" ht="12.75">
      <c r="A92" s="106" t="s">
        <v>76</v>
      </c>
      <c r="B92" s="107" t="s">
        <v>109</v>
      </c>
      <c r="C92" s="107" t="s">
        <v>170</v>
      </c>
      <c r="D92" s="109">
        <v>5512</v>
      </c>
      <c r="E92" s="109">
        <v>5321</v>
      </c>
      <c r="F92" s="109">
        <v>14004</v>
      </c>
      <c r="G92" s="110" t="s">
        <v>276</v>
      </c>
      <c r="H92" s="114">
        <v>0.458</v>
      </c>
      <c r="I92" s="128"/>
      <c r="J92" s="112">
        <f t="shared" si="2"/>
        <v>0.458</v>
      </c>
    </row>
    <row r="93" spans="1:10" ht="12.75">
      <c r="A93" s="106" t="s">
        <v>76</v>
      </c>
      <c r="B93" s="107" t="s">
        <v>109</v>
      </c>
      <c r="C93" s="107" t="s">
        <v>171</v>
      </c>
      <c r="D93" s="109">
        <v>5512</v>
      </c>
      <c r="E93" s="109">
        <v>5321</v>
      </c>
      <c r="F93" s="109">
        <v>14004</v>
      </c>
      <c r="G93" s="110" t="s">
        <v>277</v>
      </c>
      <c r="H93" s="114">
        <v>16.636</v>
      </c>
      <c r="I93" s="128"/>
      <c r="J93" s="112">
        <f t="shared" si="2"/>
        <v>16.636</v>
      </c>
    </row>
    <row r="94" spans="1:10" ht="12.75">
      <c r="A94" s="106" t="s">
        <v>76</v>
      </c>
      <c r="B94" s="107" t="s">
        <v>109</v>
      </c>
      <c r="C94" s="107" t="s">
        <v>172</v>
      </c>
      <c r="D94" s="109">
        <v>5512</v>
      </c>
      <c r="E94" s="109">
        <v>5321</v>
      </c>
      <c r="F94" s="109">
        <v>14004</v>
      </c>
      <c r="G94" s="110" t="s">
        <v>278</v>
      </c>
      <c r="H94" s="114">
        <v>31.043</v>
      </c>
      <c r="I94" s="128"/>
      <c r="J94" s="112">
        <f t="shared" si="2"/>
        <v>31.043</v>
      </c>
    </row>
    <row r="95" spans="1:10" ht="12.75">
      <c r="A95" s="106" t="s">
        <v>76</v>
      </c>
      <c r="B95" s="107" t="s">
        <v>109</v>
      </c>
      <c r="C95" s="107" t="s">
        <v>173</v>
      </c>
      <c r="D95" s="109">
        <v>5512</v>
      </c>
      <c r="E95" s="109">
        <v>5321</v>
      </c>
      <c r="F95" s="109">
        <v>14004</v>
      </c>
      <c r="G95" s="110" t="s">
        <v>279</v>
      </c>
      <c r="H95" s="114">
        <v>7.086</v>
      </c>
      <c r="I95" s="128"/>
      <c r="J95" s="112">
        <f t="shared" si="2"/>
        <v>7.086</v>
      </c>
    </row>
    <row r="96" spans="1:10" ht="12.75">
      <c r="A96" s="106" t="s">
        <v>76</v>
      </c>
      <c r="B96" s="107" t="s">
        <v>109</v>
      </c>
      <c r="C96" s="107" t="s">
        <v>174</v>
      </c>
      <c r="D96" s="109">
        <v>5512</v>
      </c>
      <c r="E96" s="109">
        <v>5321</v>
      </c>
      <c r="F96" s="109">
        <v>14004</v>
      </c>
      <c r="G96" s="110" t="s">
        <v>280</v>
      </c>
      <c r="H96" s="114">
        <v>0.423</v>
      </c>
      <c r="I96" s="128"/>
      <c r="J96" s="112">
        <f t="shared" si="2"/>
        <v>0.423</v>
      </c>
    </row>
    <row r="97" spans="1:10" ht="12.75">
      <c r="A97" s="106" t="s">
        <v>76</v>
      </c>
      <c r="B97" s="107" t="s">
        <v>109</v>
      </c>
      <c r="C97" s="107" t="s">
        <v>175</v>
      </c>
      <c r="D97" s="109">
        <v>5512</v>
      </c>
      <c r="E97" s="109">
        <v>5321</v>
      </c>
      <c r="F97" s="109">
        <v>14004</v>
      </c>
      <c r="G97" s="110" t="s">
        <v>281</v>
      </c>
      <c r="H97" s="114">
        <v>2.502</v>
      </c>
      <c r="I97" s="128"/>
      <c r="J97" s="112">
        <f t="shared" si="2"/>
        <v>2.502</v>
      </c>
    </row>
    <row r="98" spans="1:10" ht="12.75">
      <c r="A98" s="106" t="s">
        <v>76</v>
      </c>
      <c r="B98" s="107" t="s">
        <v>109</v>
      </c>
      <c r="C98" s="107" t="s">
        <v>176</v>
      </c>
      <c r="D98" s="109">
        <v>5512</v>
      </c>
      <c r="E98" s="109">
        <v>5321</v>
      </c>
      <c r="F98" s="109">
        <v>14004</v>
      </c>
      <c r="G98" s="110" t="s">
        <v>282</v>
      </c>
      <c r="H98" s="114">
        <v>0.564</v>
      </c>
      <c r="I98" s="128">
        <v>99</v>
      </c>
      <c r="J98" s="112">
        <f t="shared" si="2"/>
        <v>99.564</v>
      </c>
    </row>
    <row r="99" spans="1:10" ht="12.75">
      <c r="A99" s="106" t="s">
        <v>76</v>
      </c>
      <c r="B99" s="107" t="s">
        <v>109</v>
      </c>
      <c r="C99" s="107" t="s">
        <v>177</v>
      </c>
      <c r="D99" s="109">
        <v>5512</v>
      </c>
      <c r="E99" s="109">
        <v>5321</v>
      </c>
      <c r="F99" s="109">
        <v>14004</v>
      </c>
      <c r="G99" s="110" t="s">
        <v>283</v>
      </c>
      <c r="H99" s="114">
        <v>8.758</v>
      </c>
      <c r="I99" s="128"/>
      <c r="J99" s="112">
        <f t="shared" si="2"/>
        <v>8.758</v>
      </c>
    </row>
    <row r="100" spans="1:10" ht="12.75">
      <c r="A100" s="106" t="s">
        <v>76</v>
      </c>
      <c r="B100" s="107" t="s">
        <v>109</v>
      </c>
      <c r="C100" s="107" t="s">
        <v>178</v>
      </c>
      <c r="D100" s="109">
        <v>5512</v>
      </c>
      <c r="E100" s="109">
        <v>5321</v>
      </c>
      <c r="F100" s="109">
        <v>14004</v>
      </c>
      <c r="G100" s="110" t="s">
        <v>284</v>
      </c>
      <c r="H100" s="114">
        <v>36.406</v>
      </c>
      <c r="I100" s="128"/>
      <c r="J100" s="112">
        <f t="shared" si="2"/>
        <v>36.406</v>
      </c>
    </row>
    <row r="101" spans="1:10" ht="12.75">
      <c r="A101" s="106" t="s">
        <v>76</v>
      </c>
      <c r="B101" s="107" t="s">
        <v>109</v>
      </c>
      <c r="C101" s="107" t="s">
        <v>179</v>
      </c>
      <c r="D101" s="109">
        <v>5512</v>
      </c>
      <c r="E101" s="109">
        <v>5321</v>
      </c>
      <c r="F101" s="109">
        <v>14004</v>
      </c>
      <c r="G101" s="110" t="s">
        <v>285</v>
      </c>
      <c r="H101" s="113">
        <v>143.297</v>
      </c>
      <c r="I101" s="128">
        <v>169</v>
      </c>
      <c r="J101" s="112">
        <f t="shared" si="2"/>
        <v>312.297</v>
      </c>
    </row>
    <row r="102" spans="1:10" ht="12.75">
      <c r="A102" s="106" t="s">
        <v>76</v>
      </c>
      <c r="B102" s="107" t="s">
        <v>109</v>
      </c>
      <c r="C102" s="107" t="s">
        <v>180</v>
      </c>
      <c r="D102" s="109">
        <v>5512</v>
      </c>
      <c r="E102" s="109">
        <v>5321</v>
      </c>
      <c r="F102" s="109">
        <v>14004</v>
      </c>
      <c r="G102" s="110" t="s">
        <v>286</v>
      </c>
      <c r="H102" s="115">
        <v>1.786</v>
      </c>
      <c r="I102" s="128"/>
      <c r="J102" s="112">
        <f t="shared" si="2"/>
        <v>1.786</v>
      </c>
    </row>
    <row r="103" spans="1:10" ht="12.75">
      <c r="A103" s="106" t="s">
        <v>76</v>
      </c>
      <c r="B103" s="107" t="s">
        <v>109</v>
      </c>
      <c r="C103" s="107" t="s">
        <v>181</v>
      </c>
      <c r="D103" s="109">
        <v>5512</v>
      </c>
      <c r="E103" s="109">
        <v>5321</v>
      </c>
      <c r="F103" s="109">
        <v>14004</v>
      </c>
      <c r="G103" s="110" t="s">
        <v>318</v>
      </c>
      <c r="H103" s="115">
        <v>2.203</v>
      </c>
      <c r="I103" s="128">
        <v>99</v>
      </c>
      <c r="J103" s="112">
        <f t="shared" si="2"/>
        <v>101.203</v>
      </c>
    </row>
    <row r="104" spans="1:10" ht="12.75">
      <c r="A104" s="106" t="s">
        <v>76</v>
      </c>
      <c r="B104" s="107" t="s">
        <v>109</v>
      </c>
      <c r="C104" s="107" t="s">
        <v>182</v>
      </c>
      <c r="D104" s="109">
        <v>5512</v>
      </c>
      <c r="E104" s="109">
        <v>5321</v>
      </c>
      <c r="F104" s="109">
        <v>14004</v>
      </c>
      <c r="G104" s="110" t="s">
        <v>317</v>
      </c>
      <c r="H104" s="115">
        <v>1.974</v>
      </c>
      <c r="I104" s="128"/>
      <c r="J104" s="112">
        <f t="shared" si="2"/>
        <v>1.974</v>
      </c>
    </row>
    <row r="105" spans="1:10" ht="12.75">
      <c r="A105" s="106" t="s">
        <v>76</v>
      </c>
      <c r="B105" s="107" t="s">
        <v>109</v>
      </c>
      <c r="C105" s="107" t="s">
        <v>183</v>
      </c>
      <c r="D105" s="109">
        <v>5512</v>
      </c>
      <c r="E105" s="109">
        <v>5321</v>
      </c>
      <c r="F105" s="109">
        <v>14004</v>
      </c>
      <c r="G105" s="110" t="s">
        <v>316</v>
      </c>
      <c r="H105" s="115">
        <v>1.245</v>
      </c>
      <c r="I105" s="128"/>
      <c r="J105" s="112">
        <f t="shared" si="2"/>
        <v>1.245</v>
      </c>
    </row>
    <row r="106" spans="1:10" ht="12.75">
      <c r="A106" s="106" t="s">
        <v>76</v>
      </c>
      <c r="B106" s="107" t="s">
        <v>109</v>
      </c>
      <c r="C106" s="107" t="s">
        <v>184</v>
      </c>
      <c r="D106" s="109">
        <v>5512</v>
      </c>
      <c r="E106" s="109">
        <v>5321</v>
      </c>
      <c r="F106" s="109">
        <v>14004</v>
      </c>
      <c r="G106" s="110" t="s">
        <v>315</v>
      </c>
      <c r="H106" s="115">
        <v>6.059</v>
      </c>
      <c r="I106" s="128">
        <v>99</v>
      </c>
      <c r="J106" s="112">
        <f t="shared" si="2"/>
        <v>105.059</v>
      </c>
    </row>
    <row r="107" spans="1:10" ht="12.75">
      <c r="A107" s="106" t="s">
        <v>76</v>
      </c>
      <c r="B107" s="107" t="s">
        <v>109</v>
      </c>
      <c r="C107" s="107" t="s">
        <v>185</v>
      </c>
      <c r="D107" s="109">
        <v>5512</v>
      </c>
      <c r="E107" s="109">
        <v>5321</v>
      </c>
      <c r="F107" s="109">
        <v>14004</v>
      </c>
      <c r="G107" s="110" t="s">
        <v>314</v>
      </c>
      <c r="H107" s="115">
        <v>6.077</v>
      </c>
      <c r="I107" s="128"/>
      <c r="J107" s="112">
        <f>H107+I107</f>
        <v>6.077</v>
      </c>
    </row>
    <row r="108" spans="1:10" ht="12.75">
      <c r="A108" s="106" t="s">
        <v>76</v>
      </c>
      <c r="B108" s="107" t="s">
        <v>109</v>
      </c>
      <c r="C108" s="107" t="s">
        <v>186</v>
      </c>
      <c r="D108" s="109">
        <v>5512</v>
      </c>
      <c r="E108" s="109">
        <v>5321</v>
      </c>
      <c r="F108" s="109">
        <v>14004</v>
      </c>
      <c r="G108" s="110" t="s">
        <v>313</v>
      </c>
      <c r="H108" s="115">
        <v>6.976</v>
      </c>
      <c r="I108" s="128"/>
      <c r="J108" s="112">
        <f aca="true" t="shared" si="3" ref="J108:J139">H108+I108</f>
        <v>6.976</v>
      </c>
    </row>
    <row r="109" spans="1:10" ht="12.75">
      <c r="A109" s="106" t="s">
        <v>76</v>
      </c>
      <c r="B109" s="107" t="s">
        <v>109</v>
      </c>
      <c r="C109" s="107" t="s">
        <v>187</v>
      </c>
      <c r="D109" s="109">
        <v>5512</v>
      </c>
      <c r="E109" s="109">
        <v>5321</v>
      </c>
      <c r="F109" s="109">
        <v>14004</v>
      </c>
      <c r="G109" s="110" t="s">
        <v>312</v>
      </c>
      <c r="H109" s="115">
        <v>1.473</v>
      </c>
      <c r="I109" s="128"/>
      <c r="J109" s="112">
        <f t="shared" si="3"/>
        <v>1.473</v>
      </c>
    </row>
    <row r="110" spans="1:10" ht="12.75">
      <c r="A110" s="106" t="s">
        <v>76</v>
      </c>
      <c r="B110" s="107" t="s">
        <v>109</v>
      </c>
      <c r="C110" s="107" t="s">
        <v>340</v>
      </c>
      <c r="D110" s="109">
        <v>5512</v>
      </c>
      <c r="E110" s="109">
        <v>5321</v>
      </c>
      <c r="F110" s="109">
        <v>14004</v>
      </c>
      <c r="G110" s="110" t="s">
        <v>329</v>
      </c>
      <c r="H110" s="115">
        <v>0</v>
      </c>
      <c r="I110" s="128">
        <v>99</v>
      </c>
      <c r="J110" s="112">
        <f t="shared" si="3"/>
        <v>99</v>
      </c>
    </row>
    <row r="111" spans="1:10" ht="12.75">
      <c r="A111" s="106" t="s">
        <v>76</v>
      </c>
      <c r="B111" s="107" t="s">
        <v>109</v>
      </c>
      <c r="C111" s="107" t="s">
        <v>188</v>
      </c>
      <c r="D111" s="109">
        <v>5512</v>
      </c>
      <c r="E111" s="109">
        <v>5321</v>
      </c>
      <c r="F111" s="109">
        <v>14004</v>
      </c>
      <c r="G111" s="110" t="s">
        <v>311</v>
      </c>
      <c r="H111" s="115">
        <v>0.352</v>
      </c>
      <c r="I111" s="128"/>
      <c r="J111" s="112">
        <f t="shared" si="3"/>
        <v>0.352</v>
      </c>
    </row>
    <row r="112" spans="1:10" ht="12.75">
      <c r="A112" s="106" t="s">
        <v>76</v>
      </c>
      <c r="B112" s="107" t="s">
        <v>109</v>
      </c>
      <c r="C112" s="107" t="s">
        <v>189</v>
      </c>
      <c r="D112" s="109">
        <v>5512</v>
      </c>
      <c r="E112" s="109">
        <v>5321</v>
      </c>
      <c r="F112" s="109">
        <v>14004</v>
      </c>
      <c r="G112" s="110" t="s">
        <v>310</v>
      </c>
      <c r="H112" s="115">
        <v>7.807</v>
      </c>
      <c r="I112" s="128"/>
      <c r="J112" s="112">
        <f t="shared" si="3"/>
        <v>7.807</v>
      </c>
    </row>
    <row r="113" spans="1:10" ht="12.75">
      <c r="A113" s="106" t="s">
        <v>76</v>
      </c>
      <c r="B113" s="107" t="s">
        <v>109</v>
      </c>
      <c r="C113" s="107" t="s">
        <v>190</v>
      </c>
      <c r="D113" s="109">
        <v>5512</v>
      </c>
      <c r="E113" s="109">
        <v>5321</v>
      </c>
      <c r="F113" s="109">
        <v>14004</v>
      </c>
      <c r="G113" s="110" t="s">
        <v>309</v>
      </c>
      <c r="H113" s="115">
        <v>5.482</v>
      </c>
      <c r="I113" s="128"/>
      <c r="J113" s="112">
        <f t="shared" si="3"/>
        <v>5.482</v>
      </c>
    </row>
    <row r="114" spans="1:10" ht="12.75">
      <c r="A114" s="106" t="s">
        <v>76</v>
      </c>
      <c r="B114" s="107" t="s">
        <v>109</v>
      </c>
      <c r="C114" s="107" t="s">
        <v>191</v>
      </c>
      <c r="D114" s="109">
        <v>5512</v>
      </c>
      <c r="E114" s="109">
        <v>5321</v>
      </c>
      <c r="F114" s="109">
        <v>14004</v>
      </c>
      <c r="G114" s="110" t="s">
        <v>308</v>
      </c>
      <c r="H114" s="115">
        <v>11.419</v>
      </c>
      <c r="I114" s="128">
        <v>99</v>
      </c>
      <c r="J114" s="112">
        <f t="shared" si="3"/>
        <v>110.419</v>
      </c>
    </row>
    <row r="115" spans="1:10" ht="12.75">
      <c r="A115" s="106" t="s">
        <v>76</v>
      </c>
      <c r="B115" s="107" t="s">
        <v>109</v>
      </c>
      <c r="C115" s="107" t="s">
        <v>192</v>
      </c>
      <c r="D115" s="109">
        <v>5512</v>
      </c>
      <c r="E115" s="109">
        <v>5321</v>
      </c>
      <c r="F115" s="109">
        <v>14004</v>
      </c>
      <c r="G115" s="110" t="s">
        <v>307</v>
      </c>
      <c r="H115" s="115">
        <v>2.32</v>
      </c>
      <c r="I115" s="128"/>
      <c r="J115" s="112">
        <f t="shared" si="3"/>
        <v>2.32</v>
      </c>
    </row>
    <row r="116" spans="1:10" ht="12.75">
      <c r="A116" s="106" t="s">
        <v>76</v>
      </c>
      <c r="B116" s="107" t="s">
        <v>109</v>
      </c>
      <c r="C116" s="107" t="s">
        <v>193</v>
      </c>
      <c r="D116" s="109">
        <v>5512</v>
      </c>
      <c r="E116" s="109">
        <v>5321</v>
      </c>
      <c r="F116" s="109">
        <v>14004</v>
      </c>
      <c r="G116" s="110" t="s">
        <v>306</v>
      </c>
      <c r="H116" s="115">
        <v>11.872</v>
      </c>
      <c r="I116" s="128"/>
      <c r="J116" s="112">
        <f t="shared" si="3"/>
        <v>11.872</v>
      </c>
    </row>
    <row r="117" spans="1:10" ht="12.75">
      <c r="A117" s="106" t="s">
        <v>76</v>
      </c>
      <c r="B117" s="107" t="s">
        <v>109</v>
      </c>
      <c r="C117" s="107" t="s">
        <v>194</v>
      </c>
      <c r="D117" s="109">
        <v>5512</v>
      </c>
      <c r="E117" s="109">
        <v>5321</v>
      </c>
      <c r="F117" s="109">
        <v>14004</v>
      </c>
      <c r="G117" s="110" t="s">
        <v>305</v>
      </c>
      <c r="H117" s="115">
        <v>6.661</v>
      </c>
      <c r="I117" s="128"/>
      <c r="J117" s="112">
        <f t="shared" si="3"/>
        <v>6.661</v>
      </c>
    </row>
    <row r="118" spans="1:10" ht="12.75">
      <c r="A118" s="106" t="s">
        <v>76</v>
      </c>
      <c r="B118" s="107" t="s">
        <v>109</v>
      </c>
      <c r="C118" s="107" t="s">
        <v>195</v>
      </c>
      <c r="D118" s="109">
        <v>5512</v>
      </c>
      <c r="E118" s="109">
        <v>5321</v>
      </c>
      <c r="F118" s="109">
        <v>14004</v>
      </c>
      <c r="G118" s="110" t="s">
        <v>304</v>
      </c>
      <c r="H118" s="115">
        <v>2.309</v>
      </c>
      <c r="I118" s="128"/>
      <c r="J118" s="112">
        <f t="shared" si="3"/>
        <v>2.309</v>
      </c>
    </row>
    <row r="119" spans="1:10" ht="12.75">
      <c r="A119" s="106" t="s">
        <v>76</v>
      </c>
      <c r="B119" s="107" t="s">
        <v>109</v>
      </c>
      <c r="C119" s="107" t="s">
        <v>196</v>
      </c>
      <c r="D119" s="109">
        <v>5512</v>
      </c>
      <c r="E119" s="109">
        <v>5321</v>
      </c>
      <c r="F119" s="109">
        <v>14004</v>
      </c>
      <c r="G119" s="110" t="s">
        <v>303</v>
      </c>
      <c r="H119" s="115">
        <v>4.4</v>
      </c>
      <c r="I119" s="128">
        <v>99</v>
      </c>
      <c r="J119" s="112">
        <f t="shared" si="3"/>
        <v>103.4</v>
      </c>
    </row>
    <row r="120" spans="1:10" ht="12.75">
      <c r="A120" s="106" t="s">
        <v>76</v>
      </c>
      <c r="B120" s="107" t="s">
        <v>109</v>
      </c>
      <c r="C120" s="107" t="s">
        <v>341</v>
      </c>
      <c r="D120" s="109">
        <v>5512</v>
      </c>
      <c r="E120" s="109">
        <v>5321</v>
      </c>
      <c r="F120" s="109">
        <v>14004</v>
      </c>
      <c r="G120" s="110" t="s">
        <v>330</v>
      </c>
      <c r="H120" s="115">
        <v>0</v>
      </c>
      <c r="I120" s="128">
        <v>99</v>
      </c>
      <c r="J120" s="112">
        <f t="shared" si="3"/>
        <v>99</v>
      </c>
    </row>
    <row r="121" spans="1:10" ht="12.75">
      <c r="A121" s="106" t="s">
        <v>76</v>
      </c>
      <c r="B121" s="107" t="s">
        <v>109</v>
      </c>
      <c r="C121" s="107" t="s">
        <v>197</v>
      </c>
      <c r="D121" s="109">
        <v>5512</v>
      </c>
      <c r="E121" s="109">
        <v>5321</v>
      </c>
      <c r="F121" s="109">
        <v>14004</v>
      </c>
      <c r="G121" s="110" t="s">
        <v>302</v>
      </c>
      <c r="H121" s="115">
        <v>5.986</v>
      </c>
      <c r="I121" s="128">
        <v>49.7</v>
      </c>
      <c r="J121" s="112">
        <f t="shared" si="3"/>
        <v>55.686</v>
      </c>
    </row>
    <row r="122" spans="1:10" ht="12.75">
      <c r="A122" s="106" t="s">
        <v>76</v>
      </c>
      <c r="B122" s="107" t="s">
        <v>109</v>
      </c>
      <c r="C122" s="107" t="s">
        <v>198</v>
      </c>
      <c r="D122" s="109">
        <v>5512</v>
      </c>
      <c r="E122" s="109">
        <v>5321</v>
      </c>
      <c r="F122" s="109">
        <v>14004</v>
      </c>
      <c r="G122" s="110" t="s">
        <v>301</v>
      </c>
      <c r="H122" s="115">
        <v>8.397</v>
      </c>
      <c r="I122" s="128"/>
      <c r="J122" s="112">
        <f t="shared" si="3"/>
        <v>8.397</v>
      </c>
    </row>
    <row r="123" spans="1:10" ht="12.75">
      <c r="A123" s="106" t="s">
        <v>76</v>
      </c>
      <c r="B123" s="107" t="s">
        <v>109</v>
      </c>
      <c r="C123" s="107" t="s">
        <v>199</v>
      </c>
      <c r="D123" s="109">
        <v>5512</v>
      </c>
      <c r="E123" s="109">
        <v>5321</v>
      </c>
      <c r="F123" s="109">
        <v>14004</v>
      </c>
      <c r="G123" s="110" t="s">
        <v>300</v>
      </c>
      <c r="H123" s="115">
        <v>3.571</v>
      </c>
      <c r="I123" s="128"/>
      <c r="J123" s="112">
        <f t="shared" si="3"/>
        <v>3.571</v>
      </c>
    </row>
    <row r="124" spans="1:10" ht="12.75">
      <c r="A124" s="106" t="s">
        <v>76</v>
      </c>
      <c r="B124" s="107" t="s">
        <v>109</v>
      </c>
      <c r="C124" s="107" t="s">
        <v>342</v>
      </c>
      <c r="D124" s="109">
        <v>5512</v>
      </c>
      <c r="E124" s="109">
        <v>5321</v>
      </c>
      <c r="F124" s="109">
        <v>14004</v>
      </c>
      <c r="G124" s="110" t="s">
        <v>331</v>
      </c>
      <c r="H124" s="115">
        <v>0</v>
      </c>
      <c r="I124" s="128">
        <v>99</v>
      </c>
      <c r="J124" s="112">
        <f t="shared" si="3"/>
        <v>99</v>
      </c>
    </row>
    <row r="125" spans="1:10" ht="12.75">
      <c r="A125" s="106" t="s">
        <v>76</v>
      </c>
      <c r="B125" s="107" t="s">
        <v>109</v>
      </c>
      <c r="C125" s="107" t="s">
        <v>200</v>
      </c>
      <c r="D125" s="109">
        <v>5512</v>
      </c>
      <c r="E125" s="109">
        <v>5321</v>
      </c>
      <c r="F125" s="109">
        <v>14004</v>
      </c>
      <c r="G125" s="110" t="s">
        <v>299</v>
      </c>
      <c r="H125" s="113">
        <v>190.607</v>
      </c>
      <c r="I125" s="128">
        <v>169</v>
      </c>
      <c r="J125" s="112">
        <f t="shared" si="3"/>
        <v>359.60699999999997</v>
      </c>
    </row>
    <row r="126" spans="1:10" ht="12.75">
      <c r="A126" s="106" t="s">
        <v>76</v>
      </c>
      <c r="B126" s="107" t="s">
        <v>109</v>
      </c>
      <c r="C126" s="107" t="s">
        <v>201</v>
      </c>
      <c r="D126" s="109">
        <v>5512</v>
      </c>
      <c r="E126" s="109">
        <v>5321</v>
      </c>
      <c r="F126" s="109">
        <v>14004</v>
      </c>
      <c r="G126" s="110" t="s">
        <v>298</v>
      </c>
      <c r="H126" s="116">
        <v>0.887</v>
      </c>
      <c r="I126" s="128">
        <v>49.7</v>
      </c>
      <c r="J126" s="112">
        <f t="shared" si="3"/>
        <v>50.587</v>
      </c>
    </row>
    <row r="127" spans="1:10" ht="12.75">
      <c r="A127" s="106" t="s">
        <v>76</v>
      </c>
      <c r="B127" s="107" t="s">
        <v>109</v>
      </c>
      <c r="C127" s="107" t="s">
        <v>202</v>
      </c>
      <c r="D127" s="109">
        <v>5512</v>
      </c>
      <c r="E127" s="109">
        <v>5321</v>
      </c>
      <c r="F127" s="109">
        <v>14004</v>
      </c>
      <c r="G127" s="110" t="s">
        <v>297</v>
      </c>
      <c r="H127" s="116">
        <v>13.887</v>
      </c>
      <c r="I127" s="128"/>
      <c r="J127" s="112">
        <f t="shared" si="3"/>
        <v>13.887</v>
      </c>
    </row>
    <row r="128" spans="1:10" ht="12.75">
      <c r="A128" s="106" t="s">
        <v>76</v>
      </c>
      <c r="B128" s="107" t="s">
        <v>109</v>
      </c>
      <c r="C128" s="107" t="s">
        <v>203</v>
      </c>
      <c r="D128" s="109">
        <v>5512</v>
      </c>
      <c r="E128" s="109">
        <v>5321</v>
      </c>
      <c r="F128" s="109">
        <v>14004</v>
      </c>
      <c r="G128" s="110" t="s">
        <v>296</v>
      </c>
      <c r="H128" s="116">
        <v>2.855</v>
      </c>
      <c r="I128" s="128"/>
      <c r="J128" s="112">
        <f t="shared" si="3"/>
        <v>2.855</v>
      </c>
    </row>
    <row r="129" spans="1:10" ht="12.75">
      <c r="A129" s="106" t="s">
        <v>76</v>
      </c>
      <c r="B129" s="107" t="s">
        <v>109</v>
      </c>
      <c r="C129" s="107" t="s">
        <v>204</v>
      </c>
      <c r="D129" s="109">
        <v>5512</v>
      </c>
      <c r="E129" s="109">
        <v>5321</v>
      </c>
      <c r="F129" s="109">
        <v>14004</v>
      </c>
      <c r="G129" s="110" t="s">
        <v>295</v>
      </c>
      <c r="H129" s="116">
        <v>0.106</v>
      </c>
      <c r="I129" s="128"/>
      <c r="J129" s="112">
        <f t="shared" si="3"/>
        <v>0.106</v>
      </c>
    </row>
    <row r="130" spans="1:10" ht="12.75">
      <c r="A130" s="106" t="s">
        <v>76</v>
      </c>
      <c r="B130" s="107" t="s">
        <v>109</v>
      </c>
      <c r="C130" s="107" t="s">
        <v>205</v>
      </c>
      <c r="D130" s="109">
        <v>5512</v>
      </c>
      <c r="E130" s="109">
        <v>5321</v>
      </c>
      <c r="F130" s="109">
        <v>14004</v>
      </c>
      <c r="G130" s="110" t="s">
        <v>294</v>
      </c>
      <c r="H130" s="116">
        <v>87.477</v>
      </c>
      <c r="I130" s="128"/>
      <c r="J130" s="112">
        <f t="shared" si="3"/>
        <v>87.477</v>
      </c>
    </row>
    <row r="131" spans="1:10" ht="12.75">
      <c r="A131" s="106" t="s">
        <v>76</v>
      </c>
      <c r="B131" s="107" t="s">
        <v>109</v>
      </c>
      <c r="C131" s="107" t="s">
        <v>343</v>
      </c>
      <c r="D131" s="109">
        <v>5512</v>
      </c>
      <c r="E131" s="109">
        <v>5321</v>
      </c>
      <c r="F131" s="109">
        <v>14004</v>
      </c>
      <c r="G131" s="110" t="s">
        <v>332</v>
      </c>
      <c r="H131" s="116">
        <v>0</v>
      </c>
      <c r="I131" s="128">
        <v>99</v>
      </c>
      <c r="J131" s="112">
        <f t="shared" si="3"/>
        <v>99</v>
      </c>
    </row>
    <row r="132" spans="1:10" ht="12.75">
      <c r="A132" s="106" t="s">
        <v>76</v>
      </c>
      <c r="B132" s="107" t="s">
        <v>109</v>
      </c>
      <c r="C132" s="107" t="s">
        <v>206</v>
      </c>
      <c r="D132" s="109">
        <v>5512</v>
      </c>
      <c r="E132" s="109">
        <v>5321</v>
      </c>
      <c r="F132" s="109">
        <v>14004</v>
      </c>
      <c r="G132" s="110" t="s">
        <v>293</v>
      </c>
      <c r="H132" s="116">
        <v>0.893</v>
      </c>
      <c r="I132" s="128">
        <v>50.8</v>
      </c>
      <c r="J132" s="112">
        <f t="shared" si="3"/>
        <v>51.693</v>
      </c>
    </row>
    <row r="133" spans="1:10" ht="12.75">
      <c r="A133" s="106" t="s">
        <v>76</v>
      </c>
      <c r="B133" s="107" t="s">
        <v>109</v>
      </c>
      <c r="C133" s="107" t="s">
        <v>207</v>
      </c>
      <c r="D133" s="109">
        <v>5512</v>
      </c>
      <c r="E133" s="109">
        <v>5321</v>
      </c>
      <c r="F133" s="109">
        <v>14004</v>
      </c>
      <c r="G133" s="110" t="s">
        <v>292</v>
      </c>
      <c r="H133" s="116">
        <v>2.655</v>
      </c>
      <c r="I133" s="128"/>
      <c r="J133" s="112">
        <f t="shared" si="3"/>
        <v>2.655</v>
      </c>
    </row>
    <row r="134" spans="1:10" ht="12.75">
      <c r="A134" s="106" t="s">
        <v>76</v>
      </c>
      <c r="B134" s="107" t="s">
        <v>109</v>
      </c>
      <c r="C134" s="107" t="s">
        <v>344</v>
      </c>
      <c r="D134" s="109">
        <v>5512</v>
      </c>
      <c r="E134" s="109">
        <v>5321</v>
      </c>
      <c r="F134" s="109">
        <v>14004</v>
      </c>
      <c r="G134" s="110" t="s">
        <v>333</v>
      </c>
      <c r="H134" s="116">
        <v>0</v>
      </c>
      <c r="I134" s="128">
        <v>99</v>
      </c>
      <c r="J134" s="112">
        <f t="shared" si="3"/>
        <v>99</v>
      </c>
    </row>
    <row r="135" spans="1:10" ht="12.75">
      <c r="A135" s="106" t="s">
        <v>76</v>
      </c>
      <c r="B135" s="107" t="s">
        <v>109</v>
      </c>
      <c r="C135" s="107" t="s">
        <v>208</v>
      </c>
      <c r="D135" s="109">
        <v>5512</v>
      </c>
      <c r="E135" s="109">
        <v>5321</v>
      </c>
      <c r="F135" s="109">
        <v>14004</v>
      </c>
      <c r="G135" s="110" t="s">
        <v>291</v>
      </c>
      <c r="H135" s="116">
        <v>8.116</v>
      </c>
      <c r="I135" s="128"/>
      <c r="J135" s="112">
        <f t="shared" si="3"/>
        <v>8.116</v>
      </c>
    </row>
    <row r="136" spans="1:10" ht="12.75">
      <c r="A136" s="106" t="s">
        <v>76</v>
      </c>
      <c r="B136" s="107" t="s">
        <v>109</v>
      </c>
      <c r="C136" s="107" t="s">
        <v>209</v>
      </c>
      <c r="D136" s="109">
        <v>5512</v>
      </c>
      <c r="E136" s="109">
        <v>5321</v>
      </c>
      <c r="F136" s="109">
        <v>14004</v>
      </c>
      <c r="G136" s="110" t="s">
        <v>290</v>
      </c>
      <c r="H136" s="116">
        <v>3.384</v>
      </c>
      <c r="I136" s="128"/>
      <c r="J136" s="112">
        <f t="shared" si="3"/>
        <v>3.384</v>
      </c>
    </row>
    <row r="137" spans="1:10" ht="12.75">
      <c r="A137" s="106" t="s">
        <v>76</v>
      </c>
      <c r="B137" s="107" t="s">
        <v>109</v>
      </c>
      <c r="C137" s="107" t="s">
        <v>210</v>
      </c>
      <c r="D137" s="109">
        <v>5512</v>
      </c>
      <c r="E137" s="109">
        <v>5321</v>
      </c>
      <c r="F137" s="109">
        <v>14004</v>
      </c>
      <c r="G137" s="110" t="s">
        <v>289</v>
      </c>
      <c r="H137" s="116">
        <v>7.486</v>
      </c>
      <c r="I137" s="128"/>
      <c r="J137" s="112">
        <f t="shared" si="3"/>
        <v>7.486</v>
      </c>
    </row>
    <row r="138" spans="1:10" ht="12.75">
      <c r="A138" s="106" t="s">
        <v>76</v>
      </c>
      <c r="B138" s="107" t="s">
        <v>109</v>
      </c>
      <c r="C138" s="107" t="s">
        <v>211</v>
      </c>
      <c r="D138" s="109">
        <v>5512</v>
      </c>
      <c r="E138" s="109">
        <v>5321</v>
      </c>
      <c r="F138" s="109">
        <v>14004</v>
      </c>
      <c r="G138" s="110" t="s">
        <v>288</v>
      </c>
      <c r="H138" s="116">
        <v>26.196</v>
      </c>
      <c r="I138" s="128"/>
      <c r="J138" s="112">
        <f t="shared" si="3"/>
        <v>26.196</v>
      </c>
    </row>
    <row r="139" spans="1:10" ht="13.5" thickBot="1">
      <c r="A139" s="117" t="s">
        <v>76</v>
      </c>
      <c r="B139" s="118" t="s">
        <v>109</v>
      </c>
      <c r="C139" s="118" t="s">
        <v>212</v>
      </c>
      <c r="D139" s="119">
        <v>5512</v>
      </c>
      <c r="E139" s="119">
        <v>5321</v>
      </c>
      <c r="F139" s="119">
        <v>14004</v>
      </c>
      <c r="G139" s="120" t="s">
        <v>287</v>
      </c>
      <c r="H139" s="121">
        <v>92.017</v>
      </c>
      <c r="I139" s="129">
        <v>99</v>
      </c>
      <c r="J139" s="127">
        <f t="shared" si="3"/>
        <v>191.017</v>
      </c>
    </row>
    <row r="140" spans="8:10" ht="12.75">
      <c r="H140" s="122"/>
      <c r="I140" s="143">
        <f>SUM(I25:I139)</f>
        <v>3727</v>
      </c>
      <c r="J140" s="130">
        <f>SUM(J25:J139)</f>
        <v>6730.999999999998</v>
      </c>
    </row>
    <row r="143" spans="4:10" ht="12.75">
      <c r="D143" s="123"/>
      <c r="E143" s="123"/>
      <c r="F143" s="123"/>
      <c r="G143" s="124"/>
      <c r="I143" s="144"/>
      <c r="J143" s="122"/>
    </row>
    <row r="144" spans="4:7" ht="12.75">
      <c r="D144" s="123"/>
      <c r="E144" s="123"/>
      <c r="F144" s="123"/>
      <c r="G144" s="124"/>
    </row>
    <row r="145" ht="12.75">
      <c r="I145" s="144"/>
    </row>
  </sheetData>
  <sheetProtection/>
  <mergeCells count="4">
    <mergeCell ref="A1:J1"/>
    <mergeCell ref="A3:J3"/>
    <mergeCell ref="A5:F5"/>
    <mergeCell ref="B6:C6"/>
  </mergeCells>
  <printOptions/>
  <pageMargins left="0.3937007874015748" right="0.3937007874015748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Header>&amp;R&amp;"Times New Roman,Obyčejné"Změna rozpočtu - rozpočtové opatření č. 310/13 - Příloha č. 3</oddHeader>
    <oddFooter>&amp;C&amp;"Times New Roman,Obyčejné"&amp;9&amp;P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2013-10-25T09:37:10Z</cp:lastPrinted>
  <dcterms:created xsi:type="dcterms:W3CDTF">2007-12-18T12:40:54Z</dcterms:created>
  <dcterms:modified xsi:type="dcterms:W3CDTF">2013-10-29T08:49:31Z</dcterms:modified>
  <cp:category/>
  <cp:version/>
  <cp:contentType/>
  <cp:contentStatus/>
</cp:coreProperties>
</file>