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110" activeTab="0"/>
  </bookViews>
  <sheets>
    <sheet name="Bilance PaV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<sst xmlns="http://schemas.openxmlformats.org/spreadsheetml/2006/main" count="90" uniqueCount="67">
  <si>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</si>
  <si>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</si>
  <si>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</si>
  <si>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</si>
  <si>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</si>
  <si>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</si>
  <si>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</si>
  <si>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</si>
  <si>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</si>
  <si>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</si>
  <si>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</si>
  <si>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</si>
  <si>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</si>
  <si>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</si>
  <si>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</si>
  <si>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</si>
  <si>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</si>
  <si>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</si>
  <si>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</si>
  <si>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</si>
  <si>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</si>
  <si>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</si>
  <si>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</si>
  <si>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Kap.919-VPS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</si>
  <si>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</si>
  <si>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</si>
  <si>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</si>
  <si>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</si>
  <si>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</si>
  <si>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</si>
  <si>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</si>
  <si>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</si>
  <si>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</si>
  <si>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</si>
  <si>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</si>
  <si>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</si>
  <si>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</si>
  <si>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>Kap.933-fond požární ochrany</t>
  </si>
  <si>
    <t xml:space="preserve">Kap.934-lesnický fond </t>
  </si>
  <si>
    <t>Kap.935-grantový fond</t>
  </si>
  <si>
    <t>Kap.936-fond kulturního dědictví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</si>
  <si>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</si>
  <si>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</si>
  <si>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</si>
  <si>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</si>
  <si>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</si>
  <si>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</si>
  <si>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</si>
  <si>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Kap 915-energie</t>
  </si>
  <si>
    <t>415x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</si>
  <si>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</si>
  <si>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</si>
  <si>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</rPr>
      <t xml:space="preserve">investiční </t>
    </r>
    <r>
      <rPr>
        <sz val="11"/>
        <rFont val="Times New Roman"/>
        <family val="1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</si>
  <si>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</si>
  <si>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</si>
  <si>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</si>
  <si>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</si>
  <si>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</si>
  <si>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Zdrojová část rozpočtu LK 2013</t>
  </si>
  <si>
    <t>Výdajová část rozpočtu LK 2013</t>
  </si>
  <si>
    <t>upravený rozpočet I.</t>
  </si>
  <si>
    <t>upravený rozpočet II.</t>
  </si>
  <si>
    <t>1. Zapojení fondů z r. 2012</t>
  </si>
  <si>
    <t>2. Zapojení  zvl.účtů z r. 2012</t>
  </si>
  <si>
    <t>3. Zapojení výsl. hosp.2012</t>
  </si>
  <si>
    <t>Kap.926-dotační fond</t>
  </si>
  <si>
    <t>ZR-RO č.
315/13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</si>
</sst>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_-* #,##0.000\ _K_č_-;\-* #,##0.000\ _K_č_-;_-* &quot;-&quot;??\ _K_č_-;_-@_-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lef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19" borderId="19" xfId="0" applyFont="1" applyFill="1" applyBorder="1" applyAlignment="1">
      <alignment horizontal="center" vertical="center" wrapText="1"/>
    </xf>
    <xf numFmtId="0" fontId="5" fillId="19" borderId="20" xfId="0" applyFont="1" applyFill="1" applyBorder="1" applyAlignment="1">
      <alignment horizontal="center" vertical="center" wrapText="1"/>
    </xf>
    <xf numFmtId="0" fontId="5" fillId="19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3" xfId="0" applyNumberFormat="1" applyFont="1" applyFill="1" applyBorder="1" applyAlignment="1">
      <alignment horizontal="right"/>
    </xf>
    <xf numFmtId="0" fontId="6" fillId="19" borderId="23" xfId="0" applyFont="1" applyFill="1" applyBorder="1" applyAlignment="1">
      <alignment horizontal="center"/>
    </xf>
    <xf numFmtId="165" fontId="7" fillId="0" borderId="0" xfId="34" applyNumberFormat="1" applyFont="1" applyFill="1" applyAlignment="1">
      <alignment/>
    </xf>
    <xf numFmtId="165" fontId="5" fillId="19" borderId="21" xfId="34" applyNumberFormat="1" applyFont="1" applyFill="1" applyBorder="1" applyAlignment="1">
      <alignment horizontal="center" vertical="center" wrapText="1"/>
    </xf>
    <xf numFmtId="165" fontId="3" fillId="0" borderId="11" xfId="34" applyNumberFormat="1" applyFont="1" applyBorder="1" applyAlignment="1">
      <alignment horizontal="right" vertical="center" wrapText="1"/>
    </xf>
    <xf numFmtId="165" fontId="4" fillId="0" borderId="14" xfId="34" applyNumberFormat="1" applyFont="1" applyBorder="1" applyAlignment="1">
      <alignment vertical="center"/>
    </xf>
    <xf numFmtId="165" fontId="4" fillId="0" borderId="11" xfId="34" applyNumberFormat="1" applyFont="1" applyBorder="1" applyAlignment="1">
      <alignment horizontal="right" vertical="center" wrapText="1"/>
    </xf>
    <xf numFmtId="165" fontId="4" fillId="0" borderId="14" xfId="34" applyNumberFormat="1" applyFont="1" applyBorder="1" applyAlignment="1">
      <alignment horizontal="right" vertical="center" wrapText="1"/>
    </xf>
    <xf numFmtId="165" fontId="3" fillId="0" borderId="14" xfId="34" applyNumberFormat="1" applyFont="1" applyBorder="1" applyAlignment="1">
      <alignment horizontal="right" vertical="center" wrapText="1"/>
    </xf>
    <xf numFmtId="165" fontId="4" fillId="0" borderId="17" xfId="34" applyNumberFormat="1" applyFont="1" applyBorder="1" applyAlignment="1">
      <alignment horizontal="right" vertical="center" wrapText="1"/>
    </xf>
    <xf numFmtId="165" fontId="3" fillId="0" borderId="20" xfId="34" applyNumberFormat="1" applyFont="1" applyBorder="1" applyAlignment="1">
      <alignment horizontal="right" vertical="center" wrapText="1"/>
    </xf>
    <xf numFmtId="165" fontId="7" fillId="0" borderId="0" xfId="34" applyNumberFormat="1" applyFont="1" applyFill="1" applyBorder="1" applyAlignment="1">
      <alignment/>
    </xf>
    <xf numFmtId="165" fontId="4" fillId="0" borderId="24" xfId="34" applyNumberFormat="1" applyFont="1" applyBorder="1" applyAlignment="1">
      <alignment horizontal="right" vertical="center" wrapText="1"/>
    </xf>
    <xf numFmtId="165" fontId="0" fillId="0" borderId="0" xfId="34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lounovajit\Local%20Settings\Temporary%20Internet%20Files\OLK34\R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alounovajit\Local%20Settings\Temporary%20Internet%20Files\OLK34\RO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"/>
      <sheetName val="příjmy"/>
      <sheetName val="výdaje"/>
    </sheetNames>
    <sheetDataSet>
      <sheetData sheetId="1">
        <row r="4">
          <cell r="M4">
            <v>60887</v>
          </cell>
        </row>
        <row r="388">
          <cell r="C388">
            <v>2108256.29</v>
          </cell>
          <cell r="D388">
            <v>283993.36699999997</v>
          </cell>
          <cell r="E388">
            <v>13625.32</v>
          </cell>
          <cell r="F388">
            <v>25749.48</v>
          </cell>
          <cell r="G388">
            <v>800.0500000000001</v>
          </cell>
          <cell r="H388">
            <v>3868112.9904699996</v>
          </cell>
          <cell r="I388">
            <v>4527.11</v>
          </cell>
          <cell r="J388">
            <v>313099.27999999997</v>
          </cell>
          <cell r="K388">
            <v>0</v>
          </cell>
          <cell r="L388">
            <v>1000</v>
          </cell>
          <cell r="N388">
            <v>40.48</v>
          </cell>
          <cell r="O388">
            <v>79520.92</v>
          </cell>
          <cell r="P388">
            <v>253299.98</v>
          </cell>
          <cell r="Q388">
            <v>751943.8239999999</v>
          </cell>
          <cell r="S388">
            <v>254742.21000000002</v>
          </cell>
          <cell r="T388">
            <v>-46875</v>
          </cell>
        </row>
      </sheetData>
      <sheetData sheetId="2">
        <row r="392">
          <cell r="B392">
            <v>31805.08</v>
          </cell>
          <cell r="C392">
            <v>210465.2</v>
          </cell>
          <cell r="D392">
            <v>920631.96</v>
          </cell>
          <cell r="E392">
            <v>1060261.819</v>
          </cell>
          <cell r="F392">
            <v>182320</v>
          </cell>
          <cell r="G392">
            <v>3494046.437990001</v>
          </cell>
          <cell r="H392">
            <v>27235.869999999995</v>
          </cell>
          <cell r="I392">
            <v>669750.0869999999</v>
          </cell>
          <cell r="J392">
            <v>0</v>
          </cell>
          <cell r="K392">
            <v>907945.2099999998</v>
          </cell>
          <cell r="L392">
            <v>301337.21</v>
          </cell>
          <cell r="M392">
            <v>5445.58863</v>
          </cell>
          <cell r="N392">
            <v>76801</v>
          </cell>
          <cell r="O392">
            <v>3</v>
          </cell>
          <cell r="P392">
            <v>68585.66752</v>
          </cell>
          <cell r="Q392">
            <v>3</v>
          </cell>
          <cell r="R392">
            <v>4003</v>
          </cell>
          <cell r="S392">
            <v>12042.17</v>
          </cell>
          <cell r="T392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9">
      <selection activeCell="D35" sqref="D35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140625" style="50" bestFit="1" customWidth="1"/>
    <col min="5" max="5" width="14.140625" style="0" customWidth="1"/>
    <col min="10" max="10" width="11.7109375" style="0" bestFit="1" customWidth="1"/>
  </cols>
  <sheetData>
    <row r="1" spans="1:5" ht="13.5" thickBot="1">
      <c r="A1" s="38" t="s">
        <v>58</v>
      </c>
      <c r="B1" s="38"/>
      <c r="C1" s="34"/>
      <c r="D1" s="39"/>
      <c r="E1" s="35" t="s">
        <v>0</v>
      </c>
    </row>
    <row r="2" spans="1:5" ht="24.75" thickBot="1">
      <c r="A2" s="31" t="s">
        <v>1</v>
      </c>
      <c r="B2" s="32" t="s">
        <v>2</v>
      </c>
      <c r="C2" s="33" t="s">
        <v>60</v>
      </c>
      <c r="D2" s="40" t="s">
        <v>66</v>
      </c>
      <c r="E2" s="33" t="s">
        <v>61</v>
      </c>
    </row>
    <row r="3" spans="1:5" ht="15" customHeight="1">
      <c r="A3" s="2" t="s">
        <v>3</v>
      </c>
      <c r="B3" s="30" t="s">
        <v>41</v>
      </c>
      <c r="C3" s="25">
        <f>C4+C5+C6</f>
        <v>2405874.977</v>
      </c>
      <c r="D3" s="41">
        <f>D4+D5+D6</f>
        <v>0</v>
      </c>
      <c r="E3" s="26">
        <f aca="true" t="shared" si="0" ref="E3:E24">C3+D3</f>
        <v>2405874.977</v>
      </c>
    </row>
    <row r="4" spans="1:10" ht="15" customHeight="1">
      <c r="A4" s="6" t="s">
        <v>4</v>
      </c>
      <c r="B4" s="7" t="s">
        <v>5</v>
      </c>
      <c r="C4" s="8">
        <f>'[2]příjmy'!$C$388</f>
        <v>2108256.29</v>
      </c>
      <c r="D4" s="42">
        <f>'[1]příjmy'!$C$31</f>
        <v>0</v>
      </c>
      <c r="E4" s="9">
        <f t="shared" si="0"/>
        <v>2108256.29</v>
      </c>
      <c r="J4" s="1"/>
    </row>
    <row r="5" spans="1:5" ht="15" customHeight="1">
      <c r="A5" s="6" t="s">
        <v>6</v>
      </c>
      <c r="B5" s="7" t="s">
        <v>7</v>
      </c>
      <c r="C5" s="8">
        <f>'[2]příjmy'!$D$388</f>
        <v>283993.36699999997</v>
      </c>
      <c r="D5" s="43">
        <v>0</v>
      </c>
      <c r="E5" s="9">
        <f t="shared" si="0"/>
        <v>283993.36699999997</v>
      </c>
    </row>
    <row r="6" spans="1:5" ht="15" customHeight="1">
      <c r="A6" s="6" t="s">
        <v>8</v>
      </c>
      <c r="B6" s="7" t="s">
        <v>9</v>
      </c>
      <c r="C6" s="8">
        <f>'[2]příjmy'!$E$388</f>
        <v>13625.32</v>
      </c>
      <c r="D6" s="44">
        <f>'[1]příjmy'!$E$31</f>
        <v>0</v>
      </c>
      <c r="E6" s="9">
        <f t="shared" si="0"/>
        <v>13625.32</v>
      </c>
    </row>
    <row r="7" spans="1:5" ht="15" customHeight="1">
      <c r="A7" s="11" t="s">
        <v>44</v>
      </c>
      <c r="B7" s="7" t="s">
        <v>10</v>
      </c>
      <c r="C7" s="12">
        <f>C8+C13</f>
        <v>4274216.390469999</v>
      </c>
      <c r="D7" s="45">
        <f>D8+D13</f>
        <v>0</v>
      </c>
      <c r="E7" s="13">
        <f t="shared" si="0"/>
        <v>4274216.390469999</v>
      </c>
    </row>
    <row r="8" spans="1:5" ht="15" customHeight="1">
      <c r="A8" s="6" t="s">
        <v>50</v>
      </c>
      <c r="B8" s="7" t="s">
        <v>11</v>
      </c>
      <c r="C8" s="8">
        <f>C9+C10+C11+C12</f>
        <v>3960076.6304699993</v>
      </c>
      <c r="D8" s="44">
        <f>D9+D10+D11+D12</f>
        <v>0</v>
      </c>
      <c r="E8" s="10">
        <f t="shared" si="0"/>
        <v>3960076.6304699993</v>
      </c>
    </row>
    <row r="9" spans="1:5" ht="15" customHeight="1">
      <c r="A9" s="6" t="s">
        <v>45</v>
      </c>
      <c r="B9" s="7" t="s">
        <v>12</v>
      </c>
      <c r="C9" s="8">
        <f>'[2]příjmy'!$M$4</f>
        <v>60887</v>
      </c>
      <c r="D9" s="44">
        <f>'[1]příjmy'!$I$16</f>
        <v>0</v>
      </c>
      <c r="E9" s="10">
        <f t="shared" si="0"/>
        <v>60887</v>
      </c>
    </row>
    <row r="10" spans="1:5" ht="15" customHeight="1">
      <c r="A10" s="6" t="s">
        <v>57</v>
      </c>
      <c r="B10" s="7" t="s">
        <v>11</v>
      </c>
      <c r="C10" s="8">
        <f>'[2]příjmy'!$G$388+'[2]příjmy'!$H$388</f>
        <v>3868913.0404699994</v>
      </c>
      <c r="D10" s="44">
        <v>0</v>
      </c>
      <c r="E10" s="10">
        <f t="shared" si="0"/>
        <v>3868913.0404699994</v>
      </c>
    </row>
    <row r="11" spans="1:5" ht="15" customHeight="1">
      <c r="A11" s="6" t="s">
        <v>46</v>
      </c>
      <c r="B11" s="7" t="s">
        <v>49</v>
      </c>
      <c r="C11" s="8">
        <f>'[2]příjmy'!$I$388</f>
        <v>4527.11</v>
      </c>
      <c r="D11" s="44">
        <v>0</v>
      </c>
      <c r="E11" s="10">
        <f>SUM(C11:D11)</f>
        <v>4527.11</v>
      </c>
    </row>
    <row r="12" spans="1:5" ht="15" customHeight="1">
      <c r="A12" s="6" t="s">
        <v>51</v>
      </c>
      <c r="B12" s="7">
        <v>4121</v>
      </c>
      <c r="C12" s="8">
        <f>'[2]příjmy'!$F$388</f>
        <v>25749.48</v>
      </c>
      <c r="D12" s="44">
        <v>0</v>
      </c>
      <c r="E12" s="10">
        <f>SUM(C12:D12)</f>
        <v>25749.48</v>
      </c>
    </row>
    <row r="13" spans="1:5" ht="15" customHeight="1">
      <c r="A13" s="6" t="s">
        <v>52</v>
      </c>
      <c r="B13" s="7" t="s">
        <v>13</v>
      </c>
      <c r="C13" s="8">
        <f>C14+C15+C16</f>
        <v>314139.75999999995</v>
      </c>
      <c r="D13" s="44">
        <f>D14+D15+D16</f>
        <v>0</v>
      </c>
      <c r="E13" s="10">
        <f t="shared" si="0"/>
        <v>314139.75999999995</v>
      </c>
    </row>
    <row r="14" spans="1:5" ht="15" customHeight="1">
      <c r="A14" s="6" t="s">
        <v>47</v>
      </c>
      <c r="B14" s="7" t="s">
        <v>13</v>
      </c>
      <c r="C14" s="8">
        <f>'[2]příjmy'!$J$388+'[2]příjmy'!$N$388</f>
        <v>313139.75999999995</v>
      </c>
      <c r="D14" s="44">
        <f>'[1]příjmy'!$H$16</f>
        <v>0</v>
      </c>
      <c r="E14" s="10">
        <f t="shared" si="0"/>
        <v>313139.75999999995</v>
      </c>
    </row>
    <row r="15" spans="1:5" ht="15" customHeight="1">
      <c r="A15" s="6" t="s">
        <v>53</v>
      </c>
      <c r="B15" s="7">
        <v>4221</v>
      </c>
      <c r="C15" s="8">
        <f>'[2]příjmy'!$L$388</f>
        <v>1000</v>
      </c>
      <c r="D15" s="44">
        <v>0</v>
      </c>
      <c r="E15" s="10">
        <f>SUM(C15:D15)</f>
        <v>1000</v>
      </c>
    </row>
    <row r="16" spans="1:5" ht="15" customHeight="1">
      <c r="A16" s="6" t="s">
        <v>54</v>
      </c>
      <c r="B16" s="7">
        <v>4232</v>
      </c>
      <c r="C16" s="8">
        <f>'[2]příjmy'!$K$388</f>
        <v>0</v>
      </c>
      <c r="D16" s="44">
        <v>0</v>
      </c>
      <c r="E16" s="10">
        <f>SUM(C16:D16)</f>
        <v>0</v>
      </c>
    </row>
    <row r="17" spans="1:5" ht="15" customHeight="1">
      <c r="A17" s="11" t="s">
        <v>14</v>
      </c>
      <c r="B17" s="14" t="s">
        <v>42</v>
      </c>
      <c r="C17" s="12">
        <f>C3+C7</f>
        <v>6680091.367469999</v>
      </c>
      <c r="D17" s="45">
        <f>D3+D7</f>
        <v>0</v>
      </c>
      <c r="E17" s="13">
        <f t="shared" si="0"/>
        <v>6680091.367469999</v>
      </c>
    </row>
    <row r="18" spans="1:5" ht="15" customHeight="1">
      <c r="A18" s="11" t="s">
        <v>15</v>
      </c>
      <c r="B18" s="14" t="s">
        <v>16</v>
      </c>
      <c r="C18" s="12">
        <f>SUM(C19:C23)</f>
        <v>1292631.934</v>
      </c>
      <c r="D18" s="45">
        <f>SUM(D19:D23)</f>
        <v>0</v>
      </c>
      <c r="E18" s="13">
        <f t="shared" si="0"/>
        <v>1292631.934</v>
      </c>
    </row>
    <row r="19" spans="1:5" ht="15" customHeight="1">
      <c r="A19" s="6" t="s">
        <v>62</v>
      </c>
      <c r="B19" s="7" t="s">
        <v>17</v>
      </c>
      <c r="C19" s="8">
        <f>'[2]příjmy'!$O$388</f>
        <v>79520.92</v>
      </c>
      <c r="D19" s="44">
        <v>0</v>
      </c>
      <c r="E19" s="10">
        <f t="shared" si="0"/>
        <v>79520.92</v>
      </c>
    </row>
    <row r="20" spans="1:5" ht="15" customHeight="1">
      <c r="A20" s="6" t="s">
        <v>63</v>
      </c>
      <c r="B20" s="7">
        <v>8115</v>
      </c>
      <c r="C20" s="8">
        <f>'[2]příjmy'!$P$388</f>
        <v>253299.98</v>
      </c>
      <c r="D20" s="44">
        <v>0</v>
      </c>
      <c r="E20" s="10">
        <f>SUM(C20:D20)</f>
        <v>253299.98</v>
      </c>
    </row>
    <row r="21" spans="1:5" ht="15" customHeight="1">
      <c r="A21" s="6" t="s">
        <v>64</v>
      </c>
      <c r="B21" s="7" t="s">
        <v>17</v>
      </c>
      <c r="C21" s="8">
        <f>'[2]příjmy'!$Q$388</f>
        <v>751943.8239999999</v>
      </c>
      <c r="D21" s="44">
        <v>0</v>
      </c>
      <c r="E21" s="10">
        <f t="shared" si="0"/>
        <v>751943.8239999999</v>
      </c>
    </row>
    <row r="22" spans="1:5" ht="15" customHeight="1">
      <c r="A22" s="6" t="s">
        <v>55</v>
      </c>
      <c r="B22" s="7">
        <v>8123</v>
      </c>
      <c r="C22" s="8">
        <f>'[2]příjmy'!$S$388</f>
        <v>254742.21000000002</v>
      </c>
      <c r="D22" s="44">
        <f>'[1]příjmy'!$T$31</f>
        <v>0</v>
      </c>
      <c r="E22" s="10">
        <f>C22+D22</f>
        <v>254742.21000000002</v>
      </c>
    </row>
    <row r="23" spans="1:5" ht="15" customHeight="1" thickBot="1">
      <c r="A23" s="15" t="s">
        <v>56</v>
      </c>
      <c r="B23" s="16">
        <v>-8124</v>
      </c>
      <c r="C23" s="17">
        <f>'[2]příjmy'!$T$388</f>
        <v>-46875</v>
      </c>
      <c r="D23" s="46">
        <f>'[1]příjmy'!$O$16</f>
        <v>0</v>
      </c>
      <c r="E23" s="18">
        <f>C23+D23</f>
        <v>-46875</v>
      </c>
    </row>
    <row r="24" spans="1:5" ht="15" customHeight="1" thickBot="1">
      <c r="A24" s="19" t="s">
        <v>28</v>
      </c>
      <c r="B24" s="20"/>
      <c r="C24" s="21">
        <f>C3+C7+C18</f>
        <v>7972723.301469998</v>
      </c>
      <c r="D24" s="47">
        <f>D17+D18</f>
        <v>0</v>
      </c>
      <c r="E24" s="22">
        <f t="shared" si="0"/>
        <v>7972723.301469998</v>
      </c>
    </row>
    <row r="25" spans="1:5" ht="13.5" thickBot="1">
      <c r="A25" s="38" t="s">
        <v>59</v>
      </c>
      <c r="B25" s="38"/>
      <c r="C25" s="36"/>
      <c r="D25" s="48"/>
      <c r="E25" s="37" t="s">
        <v>0</v>
      </c>
    </row>
    <row r="26" spans="1:5" ht="24.75" thickBot="1">
      <c r="A26" s="31" t="s">
        <v>18</v>
      </c>
      <c r="B26" s="32" t="s">
        <v>19</v>
      </c>
      <c r="C26" s="33" t="s">
        <v>60</v>
      </c>
      <c r="D26" s="40" t="s">
        <v>66</v>
      </c>
      <c r="E26" s="33" t="s">
        <v>61</v>
      </c>
    </row>
    <row r="27" spans="1:5" ht="15" customHeight="1">
      <c r="A27" s="23" t="s">
        <v>27</v>
      </c>
      <c r="B27" s="3" t="s">
        <v>20</v>
      </c>
      <c r="C27" s="4">
        <f>'[2]výdaje'!$B$392</f>
        <v>31805.08</v>
      </c>
      <c r="D27" s="43">
        <v>0</v>
      </c>
      <c r="E27" s="5">
        <f>C27+D27</f>
        <v>31805.08</v>
      </c>
    </row>
    <row r="28" spans="1:5" ht="15" customHeight="1">
      <c r="A28" s="24" t="s">
        <v>21</v>
      </c>
      <c r="B28" s="7" t="s">
        <v>20</v>
      </c>
      <c r="C28" s="8">
        <f>'[2]výdaje'!$C$392</f>
        <v>210465.2</v>
      </c>
      <c r="D28" s="43">
        <v>0</v>
      </c>
      <c r="E28" s="5">
        <f aca="true" t="shared" si="1" ref="E28:E45">C28+D28</f>
        <v>210465.2</v>
      </c>
    </row>
    <row r="29" spans="1:5" ht="15" customHeight="1">
      <c r="A29" s="24" t="s">
        <v>29</v>
      </c>
      <c r="B29" s="7" t="s">
        <v>20</v>
      </c>
      <c r="C29" s="8">
        <f>'[2]výdaje'!$D$392</f>
        <v>920631.96</v>
      </c>
      <c r="D29" s="43">
        <v>0</v>
      </c>
      <c r="E29" s="5">
        <f t="shared" si="1"/>
        <v>920631.96</v>
      </c>
    </row>
    <row r="30" spans="1:5" ht="15" customHeight="1">
      <c r="A30" s="24" t="s">
        <v>22</v>
      </c>
      <c r="B30" s="7" t="s">
        <v>20</v>
      </c>
      <c r="C30" s="8">
        <f>'[2]výdaje'!$E$392</f>
        <v>1060261.819</v>
      </c>
      <c r="D30" s="43">
        <v>39.464</v>
      </c>
      <c r="E30" s="5">
        <f t="shared" si="1"/>
        <v>1060301.2829999998</v>
      </c>
    </row>
    <row r="31" spans="1:5" ht="15" customHeight="1">
      <c r="A31" s="24" t="s">
        <v>48</v>
      </c>
      <c r="B31" s="7" t="s">
        <v>20</v>
      </c>
      <c r="C31" s="8">
        <f>'[2]výdaje'!$F$392</f>
        <v>182320</v>
      </c>
      <c r="D31" s="43">
        <v>0</v>
      </c>
      <c r="E31" s="5">
        <f>C31+D31</f>
        <v>182320</v>
      </c>
    </row>
    <row r="32" spans="1:5" ht="15" customHeight="1">
      <c r="A32" s="24" t="s">
        <v>43</v>
      </c>
      <c r="B32" s="7" t="s">
        <v>20</v>
      </c>
      <c r="C32" s="8">
        <f>'[2]výdaje'!$G$392</f>
        <v>3494046.437990001</v>
      </c>
      <c r="D32" s="43">
        <v>0</v>
      </c>
      <c r="E32" s="5">
        <f t="shared" si="1"/>
        <v>3494046.437990001</v>
      </c>
    </row>
    <row r="33" spans="1:5" ht="15" customHeight="1">
      <c r="A33" s="24" t="s">
        <v>23</v>
      </c>
      <c r="B33" s="7" t="s">
        <v>20</v>
      </c>
      <c r="C33" s="8">
        <f>'[2]výdaje'!$H$392</f>
        <v>27235.869999999995</v>
      </c>
      <c r="D33" s="43">
        <f>'[1]výdaje'!$G$16</f>
        <v>0</v>
      </c>
      <c r="E33" s="5">
        <f t="shared" si="1"/>
        <v>27235.869999999995</v>
      </c>
    </row>
    <row r="34" spans="1:5" ht="15" customHeight="1">
      <c r="A34" s="24" t="s">
        <v>30</v>
      </c>
      <c r="B34" s="7" t="s">
        <v>24</v>
      </c>
      <c r="C34" s="8">
        <f>'[2]výdaje'!$I$392</f>
        <v>669750.0869999999</v>
      </c>
      <c r="D34" s="43">
        <v>-39.464</v>
      </c>
      <c r="E34" s="5">
        <f t="shared" si="1"/>
        <v>669710.6229999999</v>
      </c>
    </row>
    <row r="35" spans="1:5" ht="15" customHeight="1">
      <c r="A35" s="24" t="s">
        <v>31</v>
      </c>
      <c r="B35" s="7" t="s">
        <v>24</v>
      </c>
      <c r="C35" s="8">
        <f>'[2]výdaje'!$J$392</f>
        <v>0</v>
      </c>
      <c r="D35" s="43">
        <f>'[1]výdaje'!$I$16</f>
        <v>0</v>
      </c>
      <c r="E35" s="5">
        <f t="shared" si="1"/>
        <v>0</v>
      </c>
    </row>
    <row r="36" spans="1:5" ht="15" customHeight="1">
      <c r="A36" s="24" t="s">
        <v>32</v>
      </c>
      <c r="B36" s="7" t="s">
        <v>25</v>
      </c>
      <c r="C36" s="8">
        <f>'[2]výdaje'!$K$392</f>
        <v>907945.2099999998</v>
      </c>
      <c r="D36" s="43">
        <f>'[1]výdaje'!$J$16</f>
        <v>0</v>
      </c>
      <c r="E36" s="5">
        <f t="shared" si="1"/>
        <v>907945.2099999998</v>
      </c>
    </row>
    <row r="37" spans="1:5" ht="15" customHeight="1">
      <c r="A37" s="24" t="s">
        <v>34</v>
      </c>
      <c r="B37" s="7" t="s">
        <v>25</v>
      </c>
      <c r="C37" s="8">
        <f>'[2]výdaje'!$L$392</f>
        <v>301337.21</v>
      </c>
      <c r="D37" s="43">
        <v>0</v>
      </c>
      <c r="E37" s="5">
        <f t="shared" si="1"/>
        <v>301337.21</v>
      </c>
    </row>
    <row r="38" spans="1:5" ht="15" customHeight="1">
      <c r="A38" s="24" t="s">
        <v>33</v>
      </c>
      <c r="B38" s="7" t="s">
        <v>20</v>
      </c>
      <c r="C38" s="8">
        <f>'[2]výdaje'!$M$392</f>
        <v>5445.58863</v>
      </c>
      <c r="D38" s="43">
        <f>'[1]výdaje'!$L$16</f>
        <v>0</v>
      </c>
      <c r="E38" s="5">
        <f t="shared" si="1"/>
        <v>5445.58863</v>
      </c>
    </row>
    <row r="39" spans="1:5" ht="15" customHeight="1">
      <c r="A39" s="24" t="s">
        <v>65</v>
      </c>
      <c r="B39" s="7" t="s">
        <v>25</v>
      </c>
      <c r="C39" s="8">
        <f>'[2]výdaje'!$N$392</f>
        <v>76801</v>
      </c>
      <c r="D39" s="43">
        <v>0</v>
      </c>
      <c r="E39" s="5">
        <f>C39+D39</f>
        <v>76801</v>
      </c>
    </row>
    <row r="40" spans="1:5" ht="15" customHeight="1">
      <c r="A40" s="24" t="s">
        <v>35</v>
      </c>
      <c r="B40" s="7" t="s">
        <v>25</v>
      </c>
      <c r="C40" s="8">
        <f>'[2]výdaje'!$O$392</f>
        <v>3</v>
      </c>
      <c r="D40" s="43">
        <v>0</v>
      </c>
      <c r="E40" s="5">
        <f t="shared" si="1"/>
        <v>3</v>
      </c>
    </row>
    <row r="41" spans="1:5" ht="15" customHeight="1">
      <c r="A41" s="24" t="s">
        <v>36</v>
      </c>
      <c r="B41" s="7" t="s">
        <v>25</v>
      </c>
      <c r="C41" s="8">
        <f>'[2]výdaje'!$P$392</f>
        <v>68585.66752</v>
      </c>
      <c r="D41" s="43">
        <f>'[1]výdaje'!$N$16</f>
        <v>0</v>
      </c>
      <c r="E41" s="5">
        <f t="shared" si="1"/>
        <v>68585.66752</v>
      </c>
    </row>
    <row r="42" spans="1:5" ht="15" customHeight="1">
      <c r="A42" s="24" t="s">
        <v>37</v>
      </c>
      <c r="B42" s="7" t="s">
        <v>25</v>
      </c>
      <c r="C42" s="8">
        <f>'[2]výdaje'!$Q$392</f>
        <v>3</v>
      </c>
      <c r="D42" s="43">
        <f>'[1]výdaje'!$O$16</f>
        <v>0</v>
      </c>
      <c r="E42" s="5">
        <f t="shared" si="1"/>
        <v>3</v>
      </c>
    </row>
    <row r="43" spans="1:5" ht="15" customHeight="1">
      <c r="A43" s="24" t="s">
        <v>38</v>
      </c>
      <c r="B43" s="7" t="s">
        <v>25</v>
      </c>
      <c r="C43" s="8">
        <f>'[2]výdaje'!$R$392</f>
        <v>4003</v>
      </c>
      <c r="D43" s="43">
        <f>'[1]výdaje'!$P$16</f>
        <v>0</v>
      </c>
      <c r="E43" s="5">
        <f t="shared" si="1"/>
        <v>4003</v>
      </c>
    </row>
    <row r="44" spans="1:5" ht="15" customHeight="1">
      <c r="A44" s="24" t="s">
        <v>39</v>
      </c>
      <c r="B44" s="7" t="s">
        <v>25</v>
      </c>
      <c r="C44" s="8">
        <f>'[2]výdaje'!$S$392</f>
        <v>12042.17</v>
      </c>
      <c r="D44" s="43">
        <f>'[1]výdaje'!$Q$16</f>
        <v>0</v>
      </c>
      <c r="E44" s="5">
        <f t="shared" si="1"/>
        <v>12042.17</v>
      </c>
    </row>
    <row r="45" spans="1:5" ht="15" customHeight="1" thickBot="1">
      <c r="A45" s="27" t="s">
        <v>40</v>
      </c>
      <c r="B45" s="16" t="s">
        <v>25</v>
      </c>
      <c r="C45" s="17">
        <f>'[2]výdaje'!$T$392</f>
        <v>41</v>
      </c>
      <c r="D45" s="49">
        <f>'[1]výdaje'!$R$16</f>
        <v>0</v>
      </c>
      <c r="E45" s="28">
        <f t="shared" si="1"/>
        <v>41</v>
      </c>
    </row>
    <row r="46" spans="1:5" ht="15" customHeight="1" thickBot="1">
      <c r="A46" s="29" t="s">
        <v>26</v>
      </c>
      <c r="B46" s="20"/>
      <c r="C46" s="21">
        <f>SUM(C27:C45)</f>
        <v>7972723.300140001</v>
      </c>
      <c r="D46" s="47">
        <f>SUM(D27:D45)</f>
        <v>0</v>
      </c>
      <c r="E46" s="22">
        <f>SUM(E27:E45)</f>
        <v>7972723.30014</v>
      </c>
    </row>
  </sheetData>
  <sheetProtection/>
  <mergeCells count="2">
    <mergeCell ref="A1:B1"/>
    <mergeCell ref="A25:B2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&amp;C&amp;"Times New Roman,Tučné"&amp;11Vliv úprav na celkovou bilanci rozpočtu kraje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JB</cp:lastModifiedBy>
  <cp:lastPrinted>2013-11-06T11:58:02Z</cp:lastPrinted>
  <dcterms:created xsi:type="dcterms:W3CDTF">2007-12-18T12:40:54Z</dcterms:created>
  <dcterms:modified xsi:type="dcterms:W3CDTF">2013-11-13T09:08:16Z</dcterms:modified>
  <cp:category/>
  <cp:version/>
  <cp:contentType/>
  <cp:contentStatus/>
</cp:coreProperties>
</file>