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9320" windowHeight="10035"/>
  </bookViews>
  <sheets>
    <sheet name="List1" sheetId="1" r:id="rId1"/>
    <sheet name="List2" sheetId="2" r:id="rId2"/>
    <sheet name="List3" sheetId="3" r:id="rId3"/>
  </sheets>
  <calcPr calcId="114210"/>
</workbook>
</file>

<file path=xl/calcChain.xml><?xml version="1.0" encoding="utf-8"?>
<calcChain xmlns="http://schemas.openxmlformats.org/spreadsheetml/2006/main">
  <c r="K43" i="1"/>
  <c r="M48"/>
  <c r="M51"/>
  <c r="M47"/>
  <c r="G47"/>
  <c r="H47"/>
  <c r="I47"/>
  <c r="J47"/>
  <c r="K47"/>
  <c r="L48"/>
  <c r="L47"/>
  <c r="L13"/>
  <c r="L27"/>
  <c r="L51"/>
  <c r="I55"/>
  <c r="L54"/>
  <c r="J54"/>
  <c r="H54"/>
  <c r="G54"/>
  <c r="K53"/>
  <c r="M53"/>
  <c r="K52"/>
  <c r="M52"/>
  <c r="K51"/>
  <c r="J51"/>
  <c r="I51"/>
  <c r="H51"/>
  <c r="G51"/>
  <c r="I49"/>
  <c r="K49"/>
  <c r="J48"/>
  <c r="I48"/>
  <c r="H48"/>
  <c r="G48"/>
  <c r="I41"/>
  <c r="L40"/>
  <c r="J40"/>
  <c r="H40"/>
  <c r="G40"/>
  <c r="I39"/>
  <c r="K39"/>
  <c r="M39"/>
  <c r="I38"/>
  <c r="L37"/>
  <c r="J37"/>
  <c r="H37"/>
  <c r="G37"/>
  <c r="K36"/>
  <c r="M36"/>
  <c r="I36"/>
  <c r="M35"/>
  <c r="L35"/>
  <c r="K35"/>
  <c r="J35"/>
  <c r="I35"/>
  <c r="H35"/>
  <c r="G35"/>
  <c r="I34"/>
  <c r="K34"/>
  <c r="M34"/>
  <c r="K33"/>
  <c r="M33"/>
  <c r="I33"/>
  <c r="M32"/>
  <c r="L32"/>
  <c r="K32"/>
  <c r="J32"/>
  <c r="I32"/>
  <c r="H32"/>
  <c r="G32"/>
  <c r="I31"/>
  <c r="K31"/>
  <c r="M31"/>
  <c r="I30"/>
  <c r="K30"/>
  <c r="M30"/>
  <c r="K29"/>
  <c r="M29"/>
  <c r="I29"/>
  <c r="I28"/>
  <c r="K28"/>
  <c r="M28"/>
  <c r="J27"/>
  <c r="H27"/>
  <c r="H26"/>
  <c r="G27"/>
  <c r="J26"/>
  <c r="I25"/>
  <c r="K25"/>
  <c r="M25"/>
  <c r="I24"/>
  <c r="K24"/>
  <c r="M24"/>
  <c r="I23"/>
  <c r="K23"/>
  <c r="M23"/>
  <c r="K22"/>
  <c r="M22"/>
  <c r="I22"/>
  <c r="I21"/>
  <c r="K21"/>
  <c r="M21"/>
  <c r="I20"/>
  <c r="K20"/>
  <c r="M20"/>
  <c r="I19"/>
  <c r="L18"/>
  <c r="L17"/>
  <c r="J18"/>
  <c r="J17"/>
  <c r="H18"/>
  <c r="H17"/>
  <c r="G18"/>
  <c r="G17"/>
  <c r="I16"/>
  <c r="K16"/>
  <c r="M16"/>
  <c r="I15"/>
  <c r="K15"/>
  <c r="M15"/>
  <c r="I14"/>
  <c r="K14"/>
  <c r="M14"/>
  <c r="I13"/>
  <c r="K13"/>
  <c r="I12"/>
  <c r="K12"/>
  <c r="M12"/>
  <c r="I11"/>
  <c r="K11"/>
  <c r="L10"/>
  <c r="L9"/>
  <c r="J10"/>
  <c r="H10"/>
  <c r="H9"/>
  <c r="G10"/>
  <c r="G9"/>
  <c r="J9"/>
  <c r="J8"/>
  <c r="M13"/>
  <c r="G8"/>
  <c r="I10"/>
  <c r="I9"/>
  <c r="G26"/>
  <c r="I27"/>
  <c r="K27"/>
  <c r="L26"/>
  <c r="L8"/>
  <c r="K19"/>
  <c r="I18"/>
  <c r="I17"/>
  <c r="M11"/>
  <c r="K10"/>
  <c r="K9"/>
  <c r="K41"/>
  <c r="I40"/>
  <c r="H8"/>
  <c r="M27"/>
  <c r="K38"/>
  <c r="I37"/>
  <c r="M49"/>
  <c r="K48"/>
  <c r="K55"/>
  <c r="I54"/>
  <c r="I26"/>
  <c r="I8"/>
  <c r="M10"/>
  <c r="M9"/>
  <c r="K18"/>
  <c r="K17"/>
  <c r="M19"/>
  <c r="K54"/>
  <c r="M55"/>
  <c r="K37"/>
  <c r="M38"/>
  <c r="K40"/>
  <c r="M41"/>
  <c r="M37"/>
  <c r="M54"/>
  <c r="M40"/>
  <c r="K26"/>
  <c r="K8"/>
  <c r="M18"/>
  <c r="M17"/>
  <c r="M26"/>
  <c r="M8"/>
</calcChain>
</file>

<file path=xl/comments1.xml><?xml version="1.0" encoding="utf-8"?>
<comments xmlns="http://schemas.openxmlformats.org/spreadsheetml/2006/main">
  <authors>
    <author>balounovajit</author>
  </authors>
  <commentList>
    <comment ref="H12" authorId="0">
      <text>
        <r>
          <rPr>
            <b/>
            <sz val="8"/>
            <color indexed="81"/>
            <rFont val="Tahoma"/>
            <charset val="238"/>
          </rPr>
          <t>balounovajit:</t>
        </r>
        <r>
          <rPr>
            <sz val="8"/>
            <color indexed="81"/>
            <rFont val="Tahoma"/>
            <charset val="238"/>
          </rPr>
          <t xml:space="preserve">
vloženo 100tis od. Ekonomického odboru</t>
        </r>
      </text>
    </comment>
  </commentList>
</comments>
</file>

<file path=xl/sharedStrings.xml><?xml version="1.0" encoding="utf-8"?>
<sst xmlns="http://schemas.openxmlformats.org/spreadsheetml/2006/main" count="122" uniqueCount="64">
  <si>
    <t>Rozpis výdajů kapitoly 914 - působnosti</t>
  </si>
  <si>
    <t>91412 - odbor informatiky</t>
  </si>
  <si>
    <t>v tis. Kč</t>
  </si>
  <si>
    <t>uk.</t>
  </si>
  <si>
    <t>x</t>
  </si>
  <si>
    <t xml:space="preserve">P Ů S O B N O S T I </t>
  </si>
  <si>
    <t>změny</t>
  </si>
  <si>
    <t>ÚPRAVA I</t>
  </si>
  <si>
    <t>SU</t>
  </si>
  <si>
    <t>č.a.</t>
  </si>
  <si>
    <t>§</t>
  </si>
  <si>
    <t>pol.</t>
  </si>
  <si>
    <t>běžné (neinvestiční) výdaje resortu celkem</t>
  </si>
  <si>
    <t>DU</t>
  </si>
  <si>
    <t xml:space="preserve">Nákupy SW </t>
  </si>
  <si>
    <t>RU</t>
  </si>
  <si>
    <t>1210</t>
  </si>
  <si>
    <t>nákupy SW do 60tis.Kč vč.licencí a provozu</t>
  </si>
  <si>
    <t>transfer</t>
  </si>
  <si>
    <t>konzultační, poradenské a právní služby</t>
  </si>
  <si>
    <t>nákup služeb</t>
  </si>
  <si>
    <t xml:space="preserve">opravy a udržování </t>
  </si>
  <si>
    <t>programové vybavení</t>
  </si>
  <si>
    <t>penále</t>
  </si>
  <si>
    <t xml:space="preserve">Nákupy a provoz HW </t>
  </si>
  <si>
    <t>1231</t>
  </si>
  <si>
    <t>nákupy HW do 40 tis.Kč a provoz</t>
  </si>
  <si>
    <t>drobný dlouhodobý hmotný majetek</t>
  </si>
  <si>
    <t>nákup materiálu</t>
  </si>
  <si>
    <t xml:space="preserve">služby telekomnikací </t>
  </si>
  <si>
    <t>pronájem, zapůjčení</t>
  </si>
  <si>
    <t>Ostatní činnosti v informatice</t>
  </si>
  <si>
    <t>127902</t>
  </si>
  <si>
    <t>koncepční a projektové práce</t>
  </si>
  <si>
    <t>služby školení a vzdělávání - školení uživatelů</t>
  </si>
  <si>
    <t>pohoštění</t>
  </si>
  <si>
    <t>Výroba DVD - prezentace o kraji</t>
  </si>
  <si>
    <t>služby</t>
  </si>
  <si>
    <t>Marketing. Podpora krajské karty</t>
  </si>
  <si>
    <t>122102</t>
  </si>
  <si>
    <t>Provoz kartového centra</t>
  </si>
  <si>
    <t>nákup materiálu - kart. Centrum</t>
  </si>
  <si>
    <t>provoz kartového centra</t>
  </si>
  <si>
    <t>Provoz multimediálního sálu</t>
  </si>
  <si>
    <t>92012 - odbor informatiky</t>
  </si>
  <si>
    <t xml:space="preserve"> </t>
  </si>
  <si>
    <t xml:space="preserve"> v tis.Kč</t>
  </si>
  <si>
    <t>K A P I T Á L O V É  V Ý D A J E</t>
  </si>
  <si>
    <t>kapitálové (investiční) výdaje resortu celkem</t>
  </si>
  <si>
    <t>1240</t>
  </si>
  <si>
    <t>HW nad 40 tis.Kč/ks</t>
  </si>
  <si>
    <t>nákup HW</t>
  </si>
  <si>
    <t>1250</t>
  </si>
  <si>
    <t>SW nad 60 tis.Kč/ks</t>
  </si>
  <si>
    <t>transfery</t>
  </si>
  <si>
    <t>1260</t>
  </si>
  <si>
    <t>budova</t>
  </si>
  <si>
    <t>zařízení</t>
  </si>
  <si>
    <t xml:space="preserve">  </t>
  </si>
  <si>
    <t>Zhášecí systém</t>
  </si>
  <si>
    <t>SR 2013</t>
  </si>
  <si>
    <t>UR 2013</t>
  </si>
  <si>
    <t>ZRRO
315/2013</t>
  </si>
  <si>
    <t xml:space="preserve"> v tis. Kč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</si>
</sst>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"/>
  </numFmts>
  <fonts count="14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Arial"/>
      <family val="2"/>
    </font>
    <font>
      <b/>
      <sz val="8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indexed="62"/>
      <name val="Arial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1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4" fontId="2" fillId="0" borderId="0" xfId="1" applyNumberFormat="1" applyFont="1" applyAlignment="1">
      <alignment horizontal="center"/>
    </xf>
    <xf numFmtId="0" fontId="2" fillId="0" borderId="0" xfId="1" applyFont="1" applyFill="1" applyAlignment="1">
      <alignment horizontal="center"/>
    </xf>
    <xf numFmtId="0" fontId="1" fillId="0" borderId="0" xfId="1" applyAlignment="1"/>
    <xf numFmtId="4" fontId="3" fillId="0" borderId="1" xfId="1" applyNumberFormat="1" applyFont="1" applyBorder="1"/>
    <xf numFmtId="4" fontId="1" fillId="0" borderId="0" xfId="1" applyNumberFormat="1" applyAlignment="1"/>
    <xf numFmtId="0" fontId="4" fillId="0" borderId="0" xfId="1" applyFont="1" applyAlignment="1">
      <alignment horizontal="center"/>
    </xf>
    <xf numFmtId="4" fontId="4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Fill="1" applyAlignment="1">
      <alignment horizontal="right"/>
    </xf>
    <xf numFmtId="0" fontId="1" fillId="0" borderId="0" xfId="1" applyFont="1"/>
    <xf numFmtId="0" fontId="3" fillId="0" borderId="0" xfId="1" applyFont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164" fontId="3" fillId="0" borderId="1" xfId="1" applyNumberFormat="1" applyFont="1" applyBorder="1"/>
    <xf numFmtId="0" fontId="7" fillId="0" borderId="2" xfId="1" applyFont="1" applyBorder="1" applyAlignment="1">
      <alignment horizontal="center"/>
    </xf>
    <xf numFmtId="49" fontId="7" fillId="0" borderId="3" xfId="1" applyNumberFormat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/>
    <xf numFmtId="4" fontId="7" fillId="0" borderId="1" xfId="1" applyNumberFormat="1" applyFont="1" applyBorder="1"/>
    <xf numFmtId="165" fontId="7" fillId="0" borderId="1" xfId="1" applyNumberFormat="1" applyFont="1" applyFill="1" applyBorder="1"/>
    <xf numFmtId="4" fontId="7" fillId="2" borderId="1" xfId="1" applyNumberFormat="1" applyFont="1" applyFill="1" applyBorder="1"/>
    <xf numFmtId="164" fontId="7" fillId="0" borderId="1" xfId="1" applyNumberFormat="1" applyFont="1" applyFill="1" applyBorder="1"/>
    <xf numFmtId="0" fontId="8" fillId="0" borderId="5" xfId="1" applyFont="1" applyBorder="1" applyAlignment="1">
      <alignment horizontal="center"/>
    </xf>
    <xf numFmtId="49" fontId="8" fillId="0" borderId="6" xfId="1" applyNumberFormat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7" xfId="1" applyFont="1" applyBorder="1"/>
    <xf numFmtId="4" fontId="8" fillId="0" borderId="8" xfId="1" applyNumberFormat="1" applyFont="1" applyBorder="1"/>
    <xf numFmtId="164" fontId="8" fillId="0" borderId="8" xfId="1" applyNumberFormat="1" applyFont="1" applyBorder="1"/>
    <xf numFmtId="4" fontId="8" fillId="2" borderId="8" xfId="1" applyNumberFormat="1" applyFont="1" applyFill="1" applyBorder="1"/>
    <xf numFmtId="0" fontId="9" fillId="0" borderId="6" xfId="1" applyFont="1" applyBorder="1" applyAlignment="1">
      <alignment horizontal="center"/>
    </xf>
    <xf numFmtId="0" fontId="9" fillId="0" borderId="7" xfId="1" applyFont="1" applyBorder="1"/>
    <xf numFmtId="4" fontId="9" fillId="2" borderId="8" xfId="1" applyNumberFormat="1" applyFont="1" applyFill="1" applyBorder="1"/>
    <xf numFmtId="164" fontId="9" fillId="0" borderId="8" xfId="1" applyNumberFormat="1" applyFont="1" applyFill="1" applyBorder="1"/>
    <xf numFmtId="0" fontId="9" fillId="0" borderId="5" xfId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9" fillId="0" borderId="10" xfId="1" applyFont="1" applyBorder="1"/>
    <xf numFmtId="4" fontId="9" fillId="0" borderId="8" xfId="1" applyNumberFormat="1" applyFont="1" applyBorder="1"/>
    <xf numFmtId="165" fontId="9" fillId="0" borderId="8" xfId="1" applyNumberFormat="1" applyFont="1" applyFill="1" applyBorder="1"/>
    <xf numFmtId="0" fontId="9" fillId="0" borderId="11" xfId="1" applyFont="1" applyBorder="1"/>
    <xf numFmtId="0" fontId="9" fillId="0" borderId="12" xfId="1" applyFont="1" applyBorder="1" applyAlignment="1">
      <alignment horizontal="center"/>
    </xf>
    <xf numFmtId="49" fontId="9" fillId="0" borderId="13" xfId="1" applyNumberFormat="1" applyFont="1" applyBorder="1" applyAlignment="1">
      <alignment horizontal="center"/>
    </xf>
    <xf numFmtId="4" fontId="9" fillId="0" borderId="14" xfId="1" applyNumberFormat="1" applyFont="1" applyBorder="1"/>
    <xf numFmtId="165" fontId="9" fillId="0" borderId="14" xfId="1" applyNumberFormat="1" applyFont="1" applyFill="1" applyBorder="1"/>
    <xf numFmtId="164" fontId="9" fillId="0" borderId="14" xfId="1" applyNumberFormat="1" applyFont="1" applyFill="1" applyBorder="1"/>
    <xf numFmtId="4" fontId="9" fillId="2" borderId="14" xfId="1" applyNumberFormat="1" applyFont="1" applyFill="1" applyBorder="1"/>
    <xf numFmtId="0" fontId="9" fillId="0" borderId="13" xfId="1" applyFont="1" applyBorder="1" applyAlignment="1">
      <alignment horizontal="center"/>
    </xf>
    <xf numFmtId="0" fontId="9" fillId="0" borderId="15" xfId="1" applyFont="1" applyBorder="1"/>
    <xf numFmtId="4" fontId="9" fillId="0" borderId="16" xfId="1" applyNumberFormat="1" applyFont="1" applyBorder="1"/>
    <xf numFmtId="165" fontId="9" fillId="0" borderId="16" xfId="1" applyNumberFormat="1" applyFont="1" applyFill="1" applyBorder="1"/>
    <xf numFmtId="4" fontId="9" fillId="2" borderId="16" xfId="1" applyNumberFormat="1" applyFont="1" applyFill="1" applyBorder="1"/>
    <xf numFmtId="164" fontId="9" fillId="0" borderId="16" xfId="1" applyNumberFormat="1" applyFont="1" applyFill="1" applyBorder="1"/>
    <xf numFmtId="0" fontId="8" fillId="0" borderId="12" xfId="1" applyFont="1" applyBorder="1" applyAlignment="1">
      <alignment horizontal="center"/>
    </xf>
    <xf numFmtId="49" fontId="8" fillId="0" borderId="13" xfId="1" applyNumberFormat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15" xfId="1" applyFont="1" applyBorder="1" applyAlignment="1">
      <alignment wrapText="1"/>
    </xf>
    <xf numFmtId="4" fontId="8" fillId="0" borderId="16" xfId="1" applyNumberFormat="1" applyFont="1" applyBorder="1"/>
    <xf numFmtId="4" fontId="8" fillId="2" borderId="17" xfId="1" applyNumberFormat="1" applyFont="1" applyFill="1" applyBorder="1"/>
    <xf numFmtId="164" fontId="8" fillId="0" borderId="16" xfId="1" applyNumberFormat="1" applyFont="1" applyFill="1" applyBorder="1"/>
    <xf numFmtId="4" fontId="8" fillId="0" borderId="17" xfId="1" applyNumberFormat="1" applyFont="1" applyBorder="1"/>
    <xf numFmtId="0" fontId="9" fillId="0" borderId="18" xfId="1" applyFont="1" applyBorder="1" applyAlignment="1">
      <alignment horizontal="center"/>
    </xf>
    <xf numFmtId="49" fontId="9" fillId="0" borderId="9" xfId="1" applyNumberFormat="1" applyFont="1" applyBorder="1" applyAlignment="1">
      <alignment horizontal="center"/>
    </xf>
    <xf numFmtId="4" fontId="9" fillId="0" borderId="19" xfId="1" applyNumberFormat="1" applyFont="1" applyBorder="1"/>
    <xf numFmtId="165" fontId="9" fillId="0" borderId="19" xfId="1" applyNumberFormat="1" applyFont="1" applyFill="1" applyBorder="1"/>
    <xf numFmtId="164" fontId="9" fillId="0" borderId="19" xfId="1" applyNumberFormat="1" applyFont="1" applyFill="1" applyBorder="1"/>
    <xf numFmtId="165" fontId="8" fillId="0" borderId="17" xfId="1" applyNumberFormat="1" applyFont="1" applyFill="1" applyBorder="1"/>
    <xf numFmtId="164" fontId="8" fillId="0" borderId="17" xfId="1" applyNumberFormat="1" applyFont="1" applyFill="1" applyBorder="1"/>
    <xf numFmtId="0" fontId="9" fillId="0" borderId="20" xfId="1" applyFont="1" applyFill="1" applyBorder="1" applyAlignment="1">
      <alignment horizontal="center"/>
    </xf>
    <xf numFmtId="49" fontId="9" fillId="0" borderId="21" xfId="1" applyNumberFormat="1" applyFont="1" applyFill="1" applyBorder="1" applyAlignment="1">
      <alignment horizontal="center"/>
    </xf>
    <xf numFmtId="0" fontId="9" fillId="0" borderId="21" xfId="1" applyFont="1" applyFill="1" applyBorder="1" applyAlignment="1">
      <alignment horizontal="center"/>
    </xf>
    <xf numFmtId="0" fontId="9" fillId="0" borderId="22" xfId="1" applyFont="1" applyFill="1" applyBorder="1"/>
    <xf numFmtId="4" fontId="9" fillId="0" borderId="23" xfId="1" applyNumberFormat="1" applyFont="1" applyFill="1" applyBorder="1"/>
    <xf numFmtId="165" fontId="9" fillId="0" borderId="23" xfId="1" applyNumberFormat="1" applyFont="1" applyFill="1" applyBorder="1"/>
    <xf numFmtId="4" fontId="9" fillId="2" borderId="23" xfId="1" applyNumberFormat="1" applyFont="1" applyFill="1" applyBorder="1"/>
    <xf numFmtId="164" fontId="9" fillId="0" borderId="23" xfId="1" applyNumberFormat="1" applyFont="1" applyFill="1" applyBorder="1"/>
    <xf numFmtId="0" fontId="8" fillId="0" borderId="6" xfId="1" applyNumberFormat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49" fontId="8" fillId="0" borderId="25" xfId="1" applyNumberFormat="1" applyFont="1" applyBorder="1" applyAlignment="1">
      <alignment horizontal="center"/>
    </xf>
    <xf numFmtId="0" fontId="8" fillId="0" borderId="25" xfId="1" applyFont="1" applyBorder="1" applyAlignment="1">
      <alignment horizontal="center"/>
    </xf>
    <xf numFmtId="0" fontId="8" fillId="0" borderId="26" xfId="1" applyFont="1" applyBorder="1"/>
    <xf numFmtId="165" fontId="8" fillId="0" borderId="27" xfId="1" applyNumberFormat="1" applyFont="1" applyFill="1" applyBorder="1"/>
    <xf numFmtId="4" fontId="8" fillId="2" borderId="28" xfId="1" applyNumberFormat="1" applyFont="1" applyFill="1" applyBorder="1"/>
    <xf numFmtId="4" fontId="8" fillId="2" borderId="27" xfId="1" applyNumberFormat="1" applyFont="1" applyFill="1" applyBorder="1"/>
    <xf numFmtId="0" fontId="9" fillId="0" borderId="20" xfId="1" applyFont="1" applyBorder="1" applyAlignment="1">
      <alignment horizontal="center"/>
    </xf>
    <xf numFmtId="49" fontId="9" fillId="0" borderId="21" xfId="1" applyNumberFormat="1" applyFont="1" applyBorder="1" applyAlignment="1">
      <alignment horizontal="center"/>
    </xf>
    <xf numFmtId="0" fontId="9" fillId="0" borderId="21" xfId="1" applyFont="1" applyBorder="1" applyAlignment="1">
      <alignment horizontal="center"/>
    </xf>
    <xf numFmtId="165" fontId="9" fillId="0" borderId="29" xfId="1" applyNumberFormat="1" applyFont="1" applyFill="1" applyBorder="1"/>
    <xf numFmtId="4" fontId="9" fillId="2" borderId="30" xfId="1" applyNumberFormat="1" applyFont="1" applyFill="1" applyBorder="1"/>
    <xf numFmtId="4" fontId="9" fillId="2" borderId="29" xfId="1" applyNumberFormat="1" applyFont="1" applyFill="1" applyBorder="1"/>
    <xf numFmtId="49" fontId="8" fillId="0" borderId="28" xfId="1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22" xfId="1" applyFont="1" applyBorder="1"/>
    <xf numFmtId="4" fontId="9" fillId="0" borderId="32" xfId="1" applyNumberFormat="1" applyFont="1" applyBorder="1"/>
    <xf numFmtId="165" fontId="9" fillId="0" borderId="33" xfId="1" applyNumberFormat="1" applyFont="1" applyFill="1" applyBorder="1"/>
    <xf numFmtId="4" fontId="9" fillId="2" borderId="34" xfId="1" applyNumberFormat="1" applyFont="1" applyFill="1" applyBorder="1"/>
    <xf numFmtId="4" fontId="9" fillId="2" borderId="33" xfId="1" applyNumberFormat="1" applyFont="1" applyFill="1" applyBorder="1"/>
    <xf numFmtId="0" fontId="9" fillId="0" borderId="0" xfId="1" applyFont="1" applyBorder="1" applyAlignment="1">
      <alignment horizontal="center"/>
    </xf>
    <xf numFmtId="49" fontId="9" fillId="0" borderId="0" xfId="1" applyNumberFormat="1" applyFont="1" applyBorder="1" applyAlignment="1">
      <alignment horizontal="center"/>
    </xf>
    <xf numFmtId="0" fontId="9" fillId="0" borderId="0" xfId="1" applyFont="1" applyBorder="1"/>
    <xf numFmtId="4" fontId="9" fillId="0" borderId="0" xfId="1" applyNumberFormat="1" applyFont="1" applyBorder="1"/>
    <xf numFmtId="165" fontId="9" fillId="0" borderId="0" xfId="1" applyNumberFormat="1" applyFont="1" applyFill="1" applyBorder="1"/>
    <xf numFmtId="4" fontId="9" fillId="0" borderId="0" xfId="1" applyNumberFormat="1" applyFont="1" applyFill="1" applyBorder="1"/>
    <xf numFmtId="0" fontId="0" fillId="0" borderId="0" xfId="0" applyFill="1"/>
    <xf numFmtId="0" fontId="1" fillId="0" borderId="0" xfId="1" applyFill="1"/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4" fontId="6" fillId="0" borderId="1" xfId="1" applyNumberFormat="1" applyFont="1" applyBorder="1"/>
    <xf numFmtId="0" fontId="10" fillId="0" borderId="2" xfId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4" xfId="1" applyFont="1" applyBorder="1"/>
    <xf numFmtId="4" fontId="10" fillId="0" borderId="1" xfId="1" applyNumberFormat="1" applyFont="1" applyBorder="1"/>
    <xf numFmtId="164" fontId="10" fillId="0" borderId="1" xfId="1" applyNumberFormat="1" applyFont="1" applyFill="1" applyBorder="1"/>
    <xf numFmtId="0" fontId="9" fillId="0" borderId="35" xfId="1" applyFont="1" applyBorder="1" applyAlignment="1">
      <alignment horizontal="center"/>
    </xf>
    <xf numFmtId="49" fontId="9" fillId="0" borderId="36" xfId="1" applyNumberFormat="1" applyFont="1" applyBorder="1" applyAlignment="1">
      <alignment horizontal="center"/>
    </xf>
    <xf numFmtId="0" fontId="9" fillId="0" borderId="36" xfId="1" applyFont="1" applyBorder="1" applyAlignment="1">
      <alignment horizontal="center"/>
    </xf>
    <xf numFmtId="0" fontId="9" fillId="0" borderId="37" xfId="1" applyFont="1" applyBorder="1" applyAlignment="1">
      <alignment horizontal="center"/>
    </xf>
    <xf numFmtId="49" fontId="9" fillId="0" borderId="38" xfId="1" applyNumberFormat="1" applyFont="1" applyBorder="1" applyAlignment="1">
      <alignment horizontal="center"/>
    </xf>
    <xf numFmtId="0" fontId="9" fillId="0" borderId="38" xfId="1" applyFont="1" applyBorder="1" applyAlignment="1">
      <alignment horizontal="center"/>
    </xf>
    <xf numFmtId="4" fontId="9" fillId="0" borderId="23" xfId="1" applyNumberFormat="1" applyFont="1" applyBorder="1"/>
    <xf numFmtId="4" fontId="9" fillId="0" borderId="1" xfId="1" applyNumberFormat="1" applyFont="1" applyBorder="1"/>
    <xf numFmtId="164" fontId="9" fillId="0" borderId="32" xfId="1" applyNumberFormat="1" applyFont="1" applyFill="1" applyBorder="1"/>
    <xf numFmtId="0" fontId="9" fillId="0" borderId="39" xfId="1" applyFont="1" applyBorder="1"/>
    <xf numFmtId="164" fontId="1" fillId="0" borderId="0" xfId="1" applyNumberFormat="1" applyFill="1"/>
    <xf numFmtId="164" fontId="4" fillId="0" borderId="0" xfId="1" applyNumberFormat="1" applyFont="1" applyFill="1" applyAlignment="1">
      <alignment horizontal="center"/>
    </xf>
    <xf numFmtId="164" fontId="7" fillId="0" borderId="1" xfId="1" applyNumberFormat="1" applyFont="1" applyBorder="1"/>
    <xf numFmtId="164" fontId="8" fillId="0" borderId="17" xfId="1" applyNumberFormat="1" applyFont="1" applyBorder="1"/>
    <xf numFmtId="0" fontId="9" fillId="0" borderId="25" xfId="1" applyFont="1" applyBorder="1" applyAlignment="1">
      <alignment horizontal="center"/>
    </xf>
    <xf numFmtId="0" fontId="9" fillId="0" borderId="26" xfId="1" applyFont="1" applyBorder="1"/>
    <xf numFmtId="4" fontId="9" fillId="0" borderId="17" xfId="1" applyNumberFormat="1" applyFont="1" applyBorder="1"/>
    <xf numFmtId="164" fontId="9" fillId="0" borderId="17" xfId="1" applyNumberFormat="1" applyFont="1" applyFill="1" applyBorder="1"/>
    <xf numFmtId="164" fontId="6" fillId="0" borderId="1" xfId="1" applyNumberFormat="1" applyFont="1" applyBorder="1"/>
    <xf numFmtId="164" fontId="10" fillId="0" borderId="1" xfId="1" applyNumberFormat="1" applyFont="1" applyBorder="1"/>
    <xf numFmtId="164" fontId="7" fillId="2" borderId="1" xfId="1" applyNumberFormat="1" applyFont="1" applyFill="1" applyBorder="1"/>
    <xf numFmtId="164" fontId="8" fillId="2" borderId="8" xfId="1" applyNumberFormat="1" applyFont="1" applyFill="1" applyBorder="1"/>
    <xf numFmtId="164" fontId="9" fillId="2" borderId="8" xfId="1" applyNumberFormat="1" applyFont="1" applyFill="1" applyBorder="1"/>
    <xf numFmtId="164" fontId="9" fillId="2" borderId="14" xfId="1" applyNumberFormat="1" applyFont="1" applyFill="1" applyBorder="1"/>
    <xf numFmtId="164" fontId="8" fillId="2" borderId="17" xfId="1" applyNumberFormat="1" applyFont="1" applyFill="1" applyBorder="1"/>
    <xf numFmtId="164" fontId="9" fillId="2" borderId="23" xfId="1" applyNumberFormat="1" applyFont="1" applyFill="1" applyBorder="1"/>
    <xf numFmtId="164" fontId="9" fillId="2" borderId="16" xfId="1" applyNumberFormat="1" applyFont="1" applyFill="1" applyBorder="1"/>
    <xf numFmtId="164" fontId="8" fillId="2" borderId="44" xfId="1" applyNumberFormat="1" applyFont="1" applyFill="1" applyBorder="1"/>
    <xf numFmtId="164" fontId="9" fillId="2" borderId="45" xfId="1" applyNumberFormat="1" applyFont="1" applyFill="1" applyBorder="1"/>
    <xf numFmtId="164" fontId="9" fillId="2" borderId="46" xfId="1" applyNumberFormat="1" applyFont="1" applyFill="1" applyBorder="1"/>
    <xf numFmtId="0" fontId="3" fillId="2" borderId="40" xfId="1" applyFont="1" applyFill="1" applyBorder="1" applyAlignment="1">
      <alignment horizontal="center" vertical="center"/>
    </xf>
    <xf numFmtId="0" fontId="3" fillId="2" borderId="32" xfId="1" applyFont="1" applyFill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40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40" xfId="1" applyFont="1" applyFill="1" applyBorder="1" applyAlignment="1">
      <alignment horizontal="center" vertical="center" wrapText="1"/>
    </xf>
    <xf numFmtId="0" fontId="3" fillId="0" borderId="4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4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</cellXfs>
  <cellStyles count="2">
    <cellStyle name="normální" xfId="0" builtinId="0"/>
    <cellStyle name="normální_Rozpis výdajů 03 bez PO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7"/>
  <sheetViews>
    <sheetView tabSelected="1" topLeftCell="A13" workbookViewId="0">
      <selection activeCell="N9" sqref="N9"/>
    </sheetView>
  </sheetViews>
  <sheetFormatPr defaultColWidth="9.7109375" defaultRowHeight="15" outlineLevelRow="1"/>
  <cols>
    <col min="1" max="1" width="1.5703125" style="1" customWidth="1"/>
    <col min="2" max="2" width="3.7109375" style="1" customWidth="1"/>
    <col min="3" max="3" width="6.42578125" style="1" customWidth="1"/>
    <col min="4" max="5" width="4.7109375" style="1" customWidth="1"/>
    <col min="6" max="6" width="35" style="1" customWidth="1"/>
    <col min="7" max="7" width="9.7109375" style="1" customWidth="1"/>
    <col min="8" max="8" width="10.28515625" style="107" hidden="1" customWidth="1"/>
    <col min="9" max="9" width="9.7109375" style="1" hidden="1" customWidth="1"/>
    <col min="10" max="10" width="10.140625" style="107" hidden="1" customWidth="1"/>
    <col min="11" max="11" width="9.7109375" style="1" customWidth="1"/>
    <col min="12" max="12" width="9" style="107" customWidth="1"/>
    <col min="13" max="13" width="10" customWidth="1"/>
    <col min="14" max="14" width="13.42578125" style="1" bestFit="1" customWidth="1"/>
    <col min="15" max="249" width="9.140625" style="1" customWidth="1"/>
    <col min="250" max="251" width="3.7109375" style="1" customWidth="1"/>
    <col min="252" max="252" width="6.42578125" style="1" customWidth="1"/>
    <col min="253" max="254" width="4.7109375" style="1" customWidth="1"/>
    <col min="255" max="255" width="35" style="1" customWidth="1"/>
    <col min="256" max="16384" width="9.7109375" style="1"/>
  </cols>
  <sheetData>
    <row r="2" spans="2:14" ht="18.75" thickBot="1">
      <c r="F2" s="2" t="s">
        <v>0</v>
      </c>
      <c r="G2" s="2"/>
      <c r="H2" s="2"/>
      <c r="I2" s="3"/>
      <c r="J2" s="2"/>
      <c r="L2" s="2"/>
    </row>
    <row r="3" spans="2:14" ht="12.75" customHeight="1" thickBot="1">
      <c r="B3" s="2"/>
      <c r="C3" s="2"/>
      <c r="D3" s="2"/>
      <c r="E3" s="2"/>
      <c r="F3" s="2"/>
      <c r="G3" s="2"/>
      <c r="H3" s="4"/>
      <c r="I3" s="5"/>
      <c r="J3" s="6"/>
      <c r="K3" s="7"/>
      <c r="L3" s="4"/>
    </row>
    <row r="4" spans="2:14" ht="15.75">
      <c r="F4" s="8" t="s">
        <v>1</v>
      </c>
      <c r="G4" s="8"/>
      <c r="H4" s="8"/>
      <c r="I4" s="8"/>
      <c r="J4" s="8"/>
      <c r="K4" s="8"/>
      <c r="L4" s="9"/>
    </row>
    <row r="5" spans="2:14" ht="13.5" thickBot="1">
      <c r="B5" s="10"/>
      <c r="C5" s="10"/>
      <c r="D5" s="10"/>
      <c r="E5" s="10"/>
      <c r="F5" s="10"/>
      <c r="G5" s="10"/>
      <c r="H5" s="11"/>
      <c r="I5" s="12" t="s">
        <v>2</v>
      </c>
      <c r="J5" s="11"/>
      <c r="K5" s="12"/>
      <c r="L5" s="11"/>
      <c r="M5" s="13" t="s">
        <v>63</v>
      </c>
      <c r="N5" s="12"/>
    </row>
    <row r="6" spans="2:14" ht="12.75" customHeight="1">
      <c r="B6" s="155" t="s">
        <v>3</v>
      </c>
      <c r="C6" s="157" t="s">
        <v>4</v>
      </c>
      <c r="D6" s="157" t="s">
        <v>4</v>
      </c>
      <c r="E6" s="157" t="s">
        <v>4</v>
      </c>
      <c r="F6" s="159" t="s">
        <v>5</v>
      </c>
      <c r="G6" s="150" t="s">
        <v>60</v>
      </c>
      <c r="H6" s="152" t="s">
        <v>6</v>
      </c>
      <c r="I6" s="148" t="s">
        <v>7</v>
      </c>
      <c r="J6" s="152" t="s">
        <v>6</v>
      </c>
      <c r="K6" s="148" t="s">
        <v>61</v>
      </c>
      <c r="L6" s="154" t="s">
        <v>62</v>
      </c>
      <c r="M6" s="148" t="s">
        <v>61</v>
      </c>
    </row>
    <row r="7" spans="2:14" ht="12.75" customHeight="1" thickBot="1">
      <c r="B7" s="156"/>
      <c r="C7" s="158"/>
      <c r="D7" s="158"/>
      <c r="E7" s="158"/>
      <c r="F7" s="160"/>
      <c r="G7" s="151"/>
      <c r="H7" s="153"/>
      <c r="I7" s="149"/>
      <c r="J7" s="153"/>
      <c r="K7" s="149"/>
      <c r="L7" s="153"/>
      <c r="M7" s="149"/>
    </row>
    <row r="8" spans="2:14" ht="13.5" thickBot="1">
      <c r="B8" s="14" t="s">
        <v>8</v>
      </c>
      <c r="C8" s="15" t="s">
        <v>9</v>
      </c>
      <c r="D8" s="15" t="s">
        <v>10</v>
      </c>
      <c r="E8" s="15" t="s">
        <v>11</v>
      </c>
      <c r="F8" s="16" t="s">
        <v>12</v>
      </c>
      <c r="G8" s="6">
        <f t="shared" ref="G8:M8" si="0">G9+G17+G26</f>
        <v>16962.689999999999</v>
      </c>
      <c r="H8" s="6">
        <f t="shared" si="0"/>
        <v>313.99199999999996</v>
      </c>
      <c r="I8" s="6">
        <f t="shared" si="0"/>
        <v>17276.682000000001</v>
      </c>
      <c r="J8" s="17">
        <f t="shared" si="0"/>
        <v>700</v>
      </c>
      <c r="K8" s="6">
        <f t="shared" si="0"/>
        <v>17976.682000000001</v>
      </c>
      <c r="L8" s="17">
        <f t="shared" si="0"/>
        <v>39.463999999999999</v>
      </c>
      <c r="M8" s="17">
        <f t="shared" si="0"/>
        <v>18016.146000000001</v>
      </c>
    </row>
    <row r="9" spans="2:14" ht="13.5" customHeight="1" thickBot="1">
      <c r="B9" s="18" t="s">
        <v>13</v>
      </c>
      <c r="C9" s="19" t="s">
        <v>4</v>
      </c>
      <c r="D9" s="20" t="s">
        <v>4</v>
      </c>
      <c r="E9" s="20" t="s">
        <v>4</v>
      </c>
      <c r="F9" s="21" t="s">
        <v>14</v>
      </c>
      <c r="G9" s="22">
        <f t="shared" ref="G9:M9" si="1">G10</f>
        <v>8917.09</v>
      </c>
      <c r="H9" s="23">
        <f t="shared" si="1"/>
        <v>3.5</v>
      </c>
      <c r="I9" s="24">
        <f t="shared" si="1"/>
        <v>8920.59</v>
      </c>
      <c r="J9" s="25">
        <f t="shared" si="1"/>
        <v>700</v>
      </c>
      <c r="K9" s="24">
        <f t="shared" si="1"/>
        <v>9620.59</v>
      </c>
      <c r="L9" s="130">
        <f t="shared" si="1"/>
        <v>39.463999999999999</v>
      </c>
      <c r="M9" s="138">
        <f t="shared" si="1"/>
        <v>9660.0540000000001</v>
      </c>
    </row>
    <row r="10" spans="2:14" ht="13.5" customHeight="1">
      <c r="B10" s="26" t="s">
        <v>15</v>
      </c>
      <c r="C10" s="27" t="s">
        <v>16</v>
      </c>
      <c r="D10" s="28">
        <v>6172</v>
      </c>
      <c r="E10" s="28" t="s">
        <v>4</v>
      </c>
      <c r="F10" s="29" t="s">
        <v>17</v>
      </c>
      <c r="G10" s="30">
        <f t="shared" ref="G10:M10" si="2">SUM(G11:G15)</f>
        <v>8917.09</v>
      </c>
      <c r="H10" s="31">
        <f t="shared" si="2"/>
        <v>3.5</v>
      </c>
      <c r="I10" s="32">
        <f>SUM(I11:I15)</f>
        <v>8920.59</v>
      </c>
      <c r="J10" s="31">
        <f t="shared" si="2"/>
        <v>700</v>
      </c>
      <c r="K10" s="32">
        <f t="shared" si="2"/>
        <v>9620.59</v>
      </c>
      <c r="L10" s="31">
        <f t="shared" si="2"/>
        <v>39.463999999999999</v>
      </c>
      <c r="M10" s="139">
        <f t="shared" si="2"/>
        <v>9660.0540000000001</v>
      </c>
    </row>
    <row r="11" spans="2:14" ht="13.5" customHeight="1">
      <c r="B11" s="26"/>
      <c r="C11" s="27"/>
      <c r="D11" s="28"/>
      <c r="E11" s="33">
        <v>5323</v>
      </c>
      <c r="F11" s="34" t="s">
        <v>18</v>
      </c>
      <c r="G11" s="30">
        <v>30</v>
      </c>
      <c r="H11" s="30">
        <v>3.5</v>
      </c>
      <c r="I11" s="35">
        <f t="shared" ref="I11:I16" si="3">G11+H11</f>
        <v>33.5</v>
      </c>
      <c r="J11" s="36"/>
      <c r="K11" s="35">
        <f t="shared" ref="K11:K16" si="4">I11+J11</f>
        <v>33.5</v>
      </c>
      <c r="L11" s="36"/>
      <c r="M11" s="140">
        <f t="shared" ref="M11:M16" si="5">K11+L11</f>
        <v>33.5</v>
      </c>
    </row>
    <row r="12" spans="2:14" ht="13.5" hidden="1" customHeight="1" outlineLevel="1">
      <c r="B12" s="37"/>
      <c r="C12" s="38"/>
      <c r="D12" s="33"/>
      <c r="E12" s="39">
        <v>5166</v>
      </c>
      <c r="F12" s="40" t="s">
        <v>19</v>
      </c>
      <c r="G12" s="41">
        <v>0</v>
      </c>
      <c r="H12" s="42"/>
      <c r="I12" s="35">
        <f t="shared" si="3"/>
        <v>0</v>
      </c>
      <c r="J12" s="36"/>
      <c r="K12" s="35">
        <f t="shared" si="4"/>
        <v>0</v>
      </c>
      <c r="L12" s="36"/>
      <c r="M12" s="140">
        <f t="shared" si="5"/>
        <v>0</v>
      </c>
    </row>
    <row r="13" spans="2:14" ht="13.5" customHeight="1" collapsed="1">
      <c r="B13" s="37"/>
      <c r="C13" s="38"/>
      <c r="D13" s="33"/>
      <c r="E13" s="39">
        <v>5169</v>
      </c>
      <c r="F13" s="43" t="s">
        <v>20</v>
      </c>
      <c r="G13" s="41">
        <v>8717.09</v>
      </c>
      <c r="H13" s="42"/>
      <c r="I13" s="35">
        <f t="shared" si="3"/>
        <v>8717.09</v>
      </c>
      <c r="J13" s="36">
        <v>700</v>
      </c>
      <c r="K13" s="35">
        <f t="shared" si="4"/>
        <v>9417.09</v>
      </c>
      <c r="L13" s="36">
        <f>39.464</f>
        <v>39.463999999999999</v>
      </c>
      <c r="M13" s="140">
        <f t="shared" si="5"/>
        <v>9456.5540000000001</v>
      </c>
    </row>
    <row r="14" spans="2:14" ht="13.5" customHeight="1">
      <c r="B14" s="37"/>
      <c r="C14" s="38"/>
      <c r="D14" s="33"/>
      <c r="E14" s="39">
        <v>5171</v>
      </c>
      <c r="F14" s="43" t="s">
        <v>21</v>
      </c>
      <c r="G14" s="41"/>
      <c r="H14" s="42"/>
      <c r="I14" s="35">
        <f t="shared" si="3"/>
        <v>0</v>
      </c>
      <c r="J14" s="36"/>
      <c r="K14" s="35">
        <f t="shared" si="4"/>
        <v>0</v>
      </c>
      <c r="L14" s="36"/>
      <c r="M14" s="140">
        <f t="shared" si="5"/>
        <v>0</v>
      </c>
    </row>
    <row r="15" spans="2:14" ht="13.5" customHeight="1" thickBot="1">
      <c r="B15" s="44"/>
      <c r="C15" s="45"/>
      <c r="D15" s="39"/>
      <c r="E15" s="39">
        <v>5172</v>
      </c>
      <c r="F15" s="40" t="s">
        <v>22</v>
      </c>
      <c r="G15" s="46">
        <v>170</v>
      </c>
      <c r="H15" s="47"/>
      <c r="I15" s="35">
        <f t="shared" si="3"/>
        <v>170</v>
      </c>
      <c r="J15" s="48"/>
      <c r="K15" s="49">
        <f t="shared" si="4"/>
        <v>170</v>
      </c>
      <c r="L15" s="48"/>
      <c r="M15" s="141">
        <f t="shared" si="5"/>
        <v>170</v>
      </c>
    </row>
    <row r="16" spans="2:14" ht="13.5" hidden="1" customHeight="1">
      <c r="B16" s="44"/>
      <c r="C16" s="45"/>
      <c r="D16" s="50"/>
      <c r="E16" s="50">
        <v>5191</v>
      </c>
      <c r="F16" s="51" t="s">
        <v>23</v>
      </c>
      <c r="G16" s="52">
        <v>0</v>
      </c>
      <c r="H16" s="53"/>
      <c r="I16" s="54">
        <f t="shared" si="3"/>
        <v>0</v>
      </c>
      <c r="J16" s="55"/>
      <c r="K16" s="54">
        <f t="shared" si="4"/>
        <v>0</v>
      </c>
      <c r="L16" s="55"/>
      <c r="M16" s="141">
        <f t="shared" si="5"/>
        <v>0</v>
      </c>
    </row>
    <row r="17" spans="2:13" ht="13.5" customHeight="1" thickBot="1">
      <c r="B17" s="18" t="s">
        <v>13</v>
      </c>
      <c r="C17" s="19" t="s">
        <v>4</v>
      </c>
      <c r="D17" s="20" t="s">
        <v>4</v>
      </c>
      <c r="E17" s="20" t="s">
        <v>4</v>
      </c>
      <c r="F17" s="21" t="s">
        <v>24</v>
      </c>
      <c r="G17" s="22">
        <f t="shared" ref="G17:M17" si="6">G18</f>
        <v>4000</v>
      </c>
      <c r="H17" s="22">
        <f t="shared" si="6"/>
        <v>210.49199999999999</v>
      </c>
      <c r="I17" s="24">
        <f t="shared" si="6"/>
        <v>4210.4920000000002</v>
      </c>
      <c r="J17" s="25">
        <f t="shared" si="6"/>
        <v>0</v>
      </c>
      <c r="K17" s="24">
        <f t="shared" si="6"/>
        <v>4210.4920000000002</v>
      </c>
      <c r="L17" s="130">
        <f t="shared" si="6"/>
        <v>0</v>
      </c>
      <c r="M17" s="138">
        <f t="shared" si="6"/>
        <v>4210.4920000000002</v>
      </c>
    </row>
    <row r="18" spans="2:13" ht="13.5" customHeight="1">
      <c r="B18" s="56" t="s">
        <v>15</v>
      </c>
      <c r="C18" s="57" t="s">
        <v>25</v>
      </c>
      <c r="D18" s="58">
        <v>6172</v>
      </c>
      <c r="E18" s="58" t="s">
        <v>4</v>
      </c>
      <c r="F18" s="59" t="s">
        <v>26</v>
      </c>
      <c r="G18" s="60">
        <f t="shared" ref="G18:M18" si="7">SUM(G19:G25)</f>
        <v>4000</v>
      </c>
      <c r="H18" s="60">
        <f t="shared" si="7"/>
        <v>210.49199999999999</v>
      </c>
      <c r="I18" s="61">
        <f t="shared" si="7"/>
        <v>4210.4920000000002</v>
      </c>
      <c r="J18" s="62">
        <f t="shared" si="7"/>
        <v>0</v>
      </c>
      <c r="K18" s="61">
        <f t="shared" si="7"/>
        <v>4210.4920000000002</v>
      </c>
      <c r="L18" s="131">
        <f t="shared" si="7"/>
        <v>0</v>
      </c>
      <c r="M18" s="142">
        <f t="shared" si="7"/>
        <v>4210.4920000000002</v>
      </c>
    </row>
    <row r="19" spans="2:13" ht="13.5" customHeight="1">
      <c r="B19" s="64"/>
      <c r="C19" s="65"/>
      <c r="D19" s="39"/>
      <c r="E19" s="39">
        <v>5137</v>
      </c>
      <c r="F19" s="40" t="s">
        <v>27</v>
      </c>
      <c r="G19" s="46">
        <v>1500</v>
      </c>
      <c r="H19" s="47">
        <v>210.49199999999999</v>
      </c>
      <c r="I19" s="35">
        <f t="shared" ref="I19:I25" si="8">G19+H19</f>
        <v>1710.492</v>
      </c>
      <c r="J19" s="48"/>
      <c r="K19" s="35">
        <f t="shared" ref="K19:K25" si="9">I19+J19</f>
        <v>1710.492</v>
      </c>
      <c r="L19" s="36"/>
      <c r="M19" s="140">
        <f t="shared" ref="M19:M25" si="10">K19+L19</f>
        <v>1710.492</v>
      </c>
    </row>
    <row r="20" spans="2:13" ht="13.5" customHeight="1">
      <c r="B20" s="37"/>
      <c r="C20" s="38"/>
      <c r="D20" s="33"/>
      <c r="E20" s="33">
        <v>5139</v>
      </c>
      <c r="F20" s="51" t="s">
        <v>28</v>
      </c>
      <c r="G20" s="41">
        <v>450</v>
      </c>
      <c r="H20" s="42"/>
      <c r="I20" s="35">
        <f t="shared" si="8"/>
        <v>450</v>
      </c>
      <c r="J20" s="36"/>
      <c r="K20" s="35">
        <f t="shared" si="9"/>
        <v>450</v>
      </c>
      <c r="L20" s="36"/>
      <c r="M20" s="140">
        <f t="shared" si="10"/>
        <v>450</v>
      </c>
    </row>
    <row r="21" spans="2:13" ht="13.5" customHeight="1">
      <c r="B21" s="37"/>
      <c r="C21" s="38"/>
      <c r="D21" s="33"/>
      <c r="E21" s="33">
        <v>5162</v>
      </c>
      <c r="F21" s="43" t="s">
        <v>29</v>
      </c>
      <c r="G21" s="41">
        <v>550</v>
      </c>
      <c r="H21" s="42"/>
      <c r="I21" s="35">
        <f t="shared" si="8"/>
        <v>550</v>
      </c>
      <c r="J21" s="36"/>
      <c r="K21" s="35">
        <f t="shared" si="9"/>
        <v>550</v>
      </c>
      <c r="L21" s="36"/>
      <c r="M21" s="140">
        <f t="shared" si="10"/>
        <v>550</v>
      </c>
    </row>
    <row r="22" spans="2:13" ht="13.5" customHeight="1">
      <c r="B22" s="37"/>
      <c r="C22" s="38"/>
      <c r="D22" s="33"/>
      <c r="E22" s="33">
        <v>5164</v>
      </c>
      <c r="F22" s="43" t="s">
        <v>30</v>
      </c>
      <c r="G22" s="46"/>
      <c r="H22" s="42"/>
      <c r="I22" s="35">
        <f t="shared" si="8"/>
        <v>0</v>
      </c>
      <c r="J22" s="36"/>
      <c r="K22" s="35">
        <f t="shared" si="9"/>
        <v>0</v>
      </c>
      <c r="L22" s="36"/>
      <c r="M22" s="140">
        <f t="shared" si="10"/>
        <v>0</v>
      </c>
    </row>
    <row r="23" spans="2:13" ht="13.5" customHeight="1" outlineLevel="1">
      <c r="B23" s="37"/>
      <c r="C23" s="38"/>
      <c r="D23" s="33"/>
      <c r="E23" s="33">
        <v>5191</v>
      </c>
      <c r="F23" s="40" t="s">
        <v>23</v>
      </c>
      <c r="G23" s="46"/>
      <c r="H23" s="47"/>
      <c r="I23" s="35">
        <f t="shared" si="8"/>
        <v>0</v>
      </c>
      <c r="J23" s="48"/>
      <c r="K23" s="35">
        <f t="shared" si="9"/>
        <v>0</v>
      </c>
      <c r="L23" s="36"/>
      <c r="M23" s="140">
        <f t="shared" si="10"/>
        <v>0</v>
      </c>
    </row>
    <row r="24" spans="2:13" ht="13.5" customHeight="1">
      <c r="B24" s="37"/>
      <c r="C24" s="38"/>
      <c r="D24" s="33"/>
      <c r="E24" s="33">
        <v>5169</v>
      </c>
      <c r="F24" s="40" t="s">
        <v>20</v>
      </c>
      <c r="G24" s="41">
        <v>1100</v>
      </c>
      <c r="H24" s="42"/>
      <c r="I24" s="35">
        <f t="shared" si="8"/>
        <v>1100</v>
      </c>
      <c r="J24" s="36"/>
      <c r="K24" s="35">
        <f t="shared" si="9"/>
        <v>1100</v>
      </c>
      <c r="L24" s="36"/>
      <c r="M24" s="140">
        <f t="shared" si="10"/>
        <v>1100</v>
      </c>
    </row>
    <row r="25" spans="2:13" ht="13.5" customHeight="1" thickBot="1">
      <c r="B25" s="44"/>
      <c r="C25" s="45"/>
      <c r="D25" s="50"/>
      <c r="E25" s="50">
        <v>5171</v>
      </c>
      <c r="F25" s="51" t="s">
        <v>21</v>
      </c>
      <c r="G25" s="66">
        <v>400</v>
      </c>
      <c r="H25" s="67"/>
      <c r="I25" s="35">
        <f t="shared" si="8"/>
        <v>400</v>
      </c>
      <c r="J25" s="68"/>
      <c r="K25" s="35">
        <f t="shared" si="9"/>
        <v>400</v>
      </c>
      <c r="L25" s="55"/>
      <c r="M25" s="140">
        <f t="shared" si="10"/>
        <v>400</v>
      </c>
    </row>
    <row r="26" spans="2:13" ht="13.5" customHeight="1" thickBot="1">
      <c r="B26" s="18" t="s">
        <v>13</v>
      </c>
      <c r="C26" s="19" t="s">
        <v>4</v>
      </c>
      <c r="D26" s="20" t="s">
        <v>4</v>
      </c>
      <c r="E26" s="20" t="s">
        <v>4</v>
      </c>
      <c r="F26" s="21" t="s">
        <v>31</v>
      </c>
      <c r="G26" s="22">
        <f t="shared" ref="G26:M26" si="11">G27+G37+G40</f>
        <v>4045.6</v>
      </c>
      <c r="H26" s="23">
        <f t="shared" si="11"/>
        <v>100</v>
      </c>
      <c r="I26" s="24">
        <f t="shared" si="11"/>
        <v>4145.6000000000004</v>
      </c>
      <c r="J26" s="25">
        <f t="shared" si="11"/>
        <v>0</v>
      </c>
      <c r="K26" s="24">
        <f t="shared" si="11"/>
        <v>4145.6000000000004</v>
      </c>
      <c r="L26" s="130">
        <f t="shared" si="11"/>
        <v>0</v>
      </c>
      <c r="M26" s="138">
        <f t="shared" si="11"/>
        <v>4145.6000000000004</v>
      </c>
    </row>
    <row r="27" spans="2:13" ht="13.5" customHeight="1">
      <c r="B27" s="26" t="s">
        <v>15</v>
      </c>
      <c r="C27" s="27" t="s">
        <v>32</v>
      </c>
      <c r="D27" s="28">
        <v>6172</v>
      </c>
      <c r="E27" s="28" t="s">
        <v>4</v>
      </c>
      <c r="F27" s="29" t="s">
        <v>33</v>
      </c>
      <c r="G27" s="30">
        <f t="shared" ref="G27:L27" si="12">SUM(G28:G31)</f>
        <v>100</v>
      </c>
      <c r="H27" s="69">
        <f t="shared" si="12"/>
        <v>0</v>
      </c>
      <c r="I27" s="61">
        <f t="shared" si="12"/>
        <v>100</v>
      </c>
      <c r="J27" s="70">
        <f t="shared" si="12"/>
        <v>0</v>
      </c>
      <c r="K27" s="61">
        <f t="shared" si="12"/>
        <v>100</v>
      </c>
      <c r="L27" s="70">
        <f t="shared" si="12"/>
        <v>0</v>
      </c>
      <c r="M27" s="142">
        <f>SUM(M28:M31)</f>
        <v>100</v>
      </c>
    </row>
    <row r="28" spans="2:13" ht="13.5" hidden="1" customHeight="1" outlineLevel="1">
      <c r="B28" s="37"/>
      <c r="C28" s="38"/>
      <c r="D28" s="33"/>
      <c r="E28" s="33">
        <v>5166</v>
      </c>
      <c r="F28" s="40" t="s">
        <v>19</v>
      </c>
      <c r="G28" s="52">
        <v>0</v>
      </c>
      <c r="H28" s="42"/>
      <c r="I28" s="35">
        <f>G28+H28</f>
        <v>0</v>
      </c>
      <c r="J28" s="36"/>
      <c r="K28" s="35">
        <f>I28+J28</f>
        <v>0</v>
      </c>
      <c r="L28" s="36"/>
      <c r="M28" s="140">
        <f>K28+L28</f>
        <v>0</v>
      </c>
    </row>
    <row r="29" spans="2:13" ht="13.5" customHeight="1" collapsed="1">
      <c r="B29" s="64"/>
      <c r="C29" s="65"/>
      <c r="D29" s="39"/>
      <c r="E29" s="39">
        <v>5167</v>
      </c>
      <c r="F29" s="40" t="s">
        <v>34</v>
      </c>
      <c r="G29" s="41">
        <v>95</v>
      </c>
      <c r="H29" s="42"/>
      <c r="I29" s="35">
        <f>G29+H29</f>
        <v>95</v>
      </c>
      <c r="J29" s="36"/>
      <c r="K29" s="35">
        <f>I29+J29</f>
        <v>95</v>
      </c>
      <c r="L29" s="36"/>
      <c r="M29" s="140">
        <f>K29+L29</f>
        <v>95</v>
      </c>
    </row>
    <row r="30" spans="2:13" ht="13.5" hidden="1" customHeight="1" outlineLevel="1">
      <c r="B30" s="44"/>
      <c r="C30" s="45"/>
      <c r="D30" s="50"/>
      <c r="E30" s="50">
        <v>5169</v>
      </c>
      <c r="F30" s="51" t="s">
        <v>20</v>
      </c>
      <c r="G30" s="52"/>
      <c r="H30" s="53"/>
      <c r="I30" s="54">
        <f>G30+H30</f>
        <v>0</v>
      </c>
      <c r="J30" s="55"/>
      <c r="K30" s="54">
        <f>I30+J30</f>
        <v>0</v>
      </c>
      <c r="L30" s="55"/>
      <c r="M30" s="140">
        <f>K30+L30</f>
        <v>0</v>
      </c>
    </row>
    <row r="31" spans="2:13" ht="13.5" customHeight="1" collapsed="1" thickBot="1">
      <c r="B31" s="71"/>
      <c r="C31" s="72"/>
      <c r="D31" s="73"/>
      <c r="E31" s="73">
        <v>5175</v>
      </c>
      <c r="F31" s="74" t="s">
        <v>35</v>
      </c>
      <c r="G31" s="75">
        <v>5</v>
      </c>
      <c r="H31" s="76"/>
      <c r="I31" s="77">
        <f>G31+H31</f>
        <v>5</v>
      </c>
      <c r="J31" s="78"/>
      <c r="K31" s="77">
        <f>I31+J31</f>
        <v>5</v>
      </c>
      <c r="L31" s="78"/>
      <c r="M31" s="143">
        <f>K31+L31</f>
        <v>5</v>
      </c>
    </row>
    <row r="32" spans="2:13" ht="13.5" hidden="1" outlineLevel="1" thickBot="1">
      <c r="B32" s="26" t="s">
        <v>15</v>
      </c>
      <c r="C32" s="79">
        <v>1279</v>
      </c>
      <c r="D32" s="28">
        <v>6172</v>
      </c>
      <c r="E32" s="28" t="s">
        <v>4</v>
      </c>
      <c r="F32" s="29" t="s">
        <v>36</v>
      </c>
      <c r="G32" s="30">
        <f>SUM(G33:G33)</f>
        <v>0</v>
      </c>
      <c r="H32" s="69">
        <f t="shared" ref="H32:M32" si="13">SUM(H33:H34)</f>
        <v>0</v>
      </c>
      <c r="I32" s="61">
        <f t="shared" si="13"/>
        <v>0</v>
      </c>
      <c r="J32" s="70">
        <f t="shared" si="13"/>
        <v>0</v>
      </c>
      <c r="K32" s="61">
        <f t="shared" si="13"/>
        <v>0</v>
      </c>
      <c r="L32" s="131">
        <f t="shared" si="13"/>
        <v>0</v>
      </c>
      <c r="M32" s="142">
        <f t="shared" si="13"/>
        <v>0</v>
      </c>
    </row>
    <row r="33" spans="2:13" ht="13.5" hidden="1" customHeight="1" outlineLevel="1">
      <c r="B33" s="37"/>
      <c r="C33" s="38"/>
      <c r="D33" s="33"/>
      <c r="E33" s="33">
        <v>5139</v>
      </c>
      <c r="F33" s="40" t="s">
        <v>28</v>
      </c>
      <c r="G33" s="41"/>
      <c r="H33" s="42"/>
      <c r="I33" s="35">
        <f>G33+H33</f>
        <v>0</v>
      </c>
      <c r="J33" s="36"/>
      <c r="K33" s="35">
        <f>I33+J33</f>
        <v>0</v>
      </c>
      <c r="L33" s="36"/>
      <c r="M33" s="140">
        <f>K33+L33</f>
        <v>0</v>
      </c>
    </row>
    <row r="34" spans="2:13" ht="13.5" hidden="1" customHeight="1" outlineLevel="1">
      <c r="B34" s="37"/>
      <c r="C34" s="38"/>
      <c r="D34" s="33"/>
      <c r="E34" s="33">
        <v>5169</v>
      </c>
      <c r="F34" s="40" t="s">
        <v>37</v>
      </c>
      <c r="G34" s="41">
        <v>0</v>
      </c>
      <c r="H34" s="42"/>
      <c r="I34" s="35">
        <f>G34+H34</f>
        <v>0</v>
      </c>
      <c r="J34" s="36"/>
      <c r="K34" s="35">
        <f>I34+J34</f>
        <v>0</v>
      </c>
      <c r="L34" s="36"/>
      <c r="M34" s="140">
        <f>K34+L34</f>
        <v>0</v>
      </c>
    </row>
    <row r="35" spans="2:13" ht="13.5" hidden="1" outlineLevel="1" thickBot="1">
      <c r="B35" s="26" t="s">
        <v>15</v>
      </c>
      <c r="C35" s="79">
        <v>127901</v>
      </c>
      <c r="D35" s="28">
        <v>6172</v>
      </c>
      <c r="E35" s="28" t="s">
        <v>4</v>
      </c>
      <c r="F35" s="29" t="s">
        <v>38</v>
      </c>
      <c r="G35" s="30">
        <f>SUM(G36:G36)</f>
        <v>0</v>
      </c>
      <c r="H35" s="69">
        <f t="shared" ref="H35:M35" si="14">SUM(H36:H36)</f>
        <v>0</v>
      </c>
      <c r="I35" s="61">
        <f t="shared" si="14"/>
        <v>0</v>
      </c>
      <c r="J35" s="70">
        <f t="shared" si="14"/>
        <v>0</v>
      </c>
      <c r="K35" s="61">
        <f t="shared" si="14"/>
        <v>0</v>
      </c>
      <c r="L35" s="131">
        <f t="shared" si="14"/>
        <v>0</v>
      </c>
      <c r="M35" s="142">
        <f t="shared" si="14"/>
        <v>0</v>
      </c>
    </row>
    <row r="36" spans="2:13" ht="13.5" hidden="1" customHeight="1" outlineLevel="1">
      <c r="B36" s="44"/>
      <c r="C36" s="45"/>
      <c r="D36" s="50"/>
      <c r="E36" s="50">
        <v>5169</v>
      </c>
      <c r="F36" s="43" t="s">
        <v>37</v>
      </c>
      <c r="G36" s="52"/>
      <c r="H36" s="53"/>
      <c r="I36" s="54">
        <f>G36+H36</f>
        <v>0</v>
      </c>
      <c r="J36" s="55"/>
      <c r="K36" s="54">
        <f>I36+J36</f>
        <v>0</v>
      </c>
      <c r="L36" s="55"/>
      <c r="M36" s="144">
        <f>K36+L36</f>
        <v>0</v>
      </c>
    </row>
    <row r="37" spans="2:13" ht="13.5" customHeight="1" collapsed="1">
      <c r="B37" s="80" t="s">
        <v>15</v>
      </c>
      <c r="C37" s="81" t="s">
        <v>39</v>
      </c>
      <c r="D37" s="82">
        <v>2299</v>
      </c>
      <c r="E37" s="82"/>
      <c r="F37" s="83" t="s">
        <v>40</v>
      </c>
      <c r="G37" s="63">
        <f>SUM(G38:G39)</f>
        <v>3585.6</v>
      </c>
      <c r="H37" s="84">
        <f t="shared" ref="H37:M37" si="15">SUM(H38:H39)</f>
        <v>100</v>
      </c>
      <c r="I37" s="85">
        <f t="shared" si="15"/>
        <v>3685.6</v>
      </c>
      <c r="J37" s="70">
        <f t="shared" si="15"/>
        <v>0</v>
      </c>
      <c r="K37" s="86">
        <f t="shared" si="15"/>
        <v>3685.6</v>
      </c>
      <c r="L37" s="131">
        <f t="shared" si="15"/>
        <v>0</v>
      </c>
      <c r="M37" s="145">
        <f t="shared" si="15"/>
        <v>3685.6</v>
      </c>
    </row>
    <row r="38" spans="2:13" ht="13.5" customHeight="1">
      <c r="B38" s="37"/>
      <c r="C38" s="38"/>
      <c r="D38" s="33"/>
      <c r="E38" s="33">
        <v>5139</v>
      </c>
      <c r="F38" s="51" t="s">
        <v>41</v>
      </c>
      <c r="G38" s="41">
        <v>30</v>
      </c>
      <c r="H38" s="42"/>
      <c r="I38" s="35">
        <f>G38+H38</f>
        <v>30</v>
      </c>
      <c r="J38" s="36"/>
      <c r="K38" s="35">
        <f>I38+J38</f>
        <v>30</v>
      </c>
      <c r="L38" s="36"/>
      <c r="M38" s="140">
        <f>K38+L38</f>
        <v>30</v>
      </c>
    </row>
    <row r="39" spans="2:13" ht="13.5" customHeight="1" thickBot="1">
      <c r="B39" s="87"/>
      <c r="C39" s="88"/>
      <c r="D39" s="89"/>
      <c r="E39" s="89">
        <v>5169</v>
      </c>
      <c r="F39" s="43" t="s">
        <v>42</v>
      </c>
      <c r="G39" s="66">
        <v>3555.6</v>
      </c>
      <c r="H39" s="90">
        <v>100</v>
      </c>
      <c r="I39" s="91">
        <f>G39+H39</f>
        <v>3655.6</v>
      </c>
      <c r="J39" s="68"/>
      <c r="K39" s="92">
        <f>I39+J39</f>
        <v>3655.6</v>
      </c>
      <c r="L39" s="68"/>
      <c r="M39" s="146">
        <f>K39+L39</f>
        <v>3655.6</v>
      </c>
    </row>
    <row r="40" spans="2:13" ht="13.5" customHeight="1">
      <c r="B40" s="93"/>
      <c r="C40" s="81">
        <v>122101</v>
      </c>
      <c r="D40" s="94"/>
      <c r="E40" s="28"/>
      <c r="F40" s="83" t="s">
        <v>43</v>
      </c>
      <c r="G40" s="63">
        <f>G41</f>
        <v>360</v>
      </c>
      <c r="H40" s="84">
        <f t="shared" ref="H40:M40" si="16">H41</f>
        <v>0</v>
      </c>
      <c r="I40" s="85">
        <f t="shared" si="16"/>
        <v>360</v>
      </c>
      <c r="J40" s="70">
        <f t="shared" si="16"/>
        <v>0</v>
      </c>
      <c r="K40" s="86">
        <f t="shared" si="16"/>
        <v>360</v>
      </c>
      <c r="L40" s="131">
        <f t="shared" si="16"/>
        <v>0</v>
      </c>
      <c r="M40" s="145">
        <f t="shared" si="16"/>
        <v>360</v>
      </c>
    </row>
    <row r="41" spans="2:13" ht="13.5" customHeight="1" thickBot="1">
      <c r="B41" s="87"/>
      <c r="C41" s="88"/>
      <c r="D41" s="89"/>
      <c r="E41" s="89">
        <v>5169</v>
      </c>
      <c r="F41" s="95" t="s">
        <v>43</v>
      </c>
      <c r="G41" s="96">
        <v>360</v>
      </c>
      <c r="H41" s="97"/>
      <c r="I41" s="98">
        <f>G41+H41</f>
        <v>360</v>
      </c>
      <c r="J41" s="78"/>
      <c r="K41" s="99">
        <f>I41+J41</f>
        <v>360</v>
      </c>
      <c r="L41" s="78"/>
      <c r="M41" s="147">
        <f>K41+L41</f>
        <v>360</v>
      </c>
    </row>
    <row r="42" spans="2:13" ht="13.5" customHeight="1">
      <c r="B42" s="100"/>
      <c r="C42" s="101"/>
      <c r="D42" s="100"/>
      <c r="E42" s="100"/>
      <c r="F42" s="102"/>
      <c r="G42" s="103"/>
      <c r="H42" s="104"/>
      <c r="I42" s="105"/>
      <c r="J42" s="104"/>
      <c r="K42" s="105"/>
      <c r="L42" s="104"/>
      <c r="M42" s="105"/>
    </row>
    <row r="43" spans="2:13" ht="15.75">
      <c r="B43" s="8"/>
      <c r="C43" s="8"/>
      <c r="D43" s="8"/>
      <c r="E43" s="8"/>
      <c r="F43" s="8" t="s">
        <v>44</v>
      </c>
      <c r="G43" s="8" t="s">
        <v>45</v>
      </c>
      <c r="H43" s="8"/>
      <c r="I43" s="8"/>
      <c r="J43" s="8"/>
      <c r="K43" s="129">
        <f>L50-L47</f>
        <v>39.463999999999999</v>
      </c>
      <c r="L43" s="129"/>
      <c r="M43" s="106"/>
    </row>
    <row r="44" spans="2:13" ht="13.5" thickBot="1">
      <c r="B44" s="10"/>
      <c r="C44" s="10"/>
      <c r="D44" s="10"/>
      <c r="E44" s="10"/>
      <c r="F44" s="10"/>
      <c r="G44" s="10"/>
      <c r="H44" s="11"/>
      <c r="I44" s="13" t="s">
        <v>46</v>
      </c>
      <c r="J44" s="11"/>
      <c r="K44" s="13"/>
      <c r="L44" s="13"/>
      <c r="M44" s="13" t="s">
        <v>63</v>
      </c>
    </row>
    <row r="45" spans="2:13" ht="12.75">
      <c r="B45" s="155" t="s">
        <v>3</v>
      </c>
      <c r="C45" s="157" t="s">
        <v>4</v>
      </c>
      <c r="D45" s="157" t="s">
        <v>4</v>
      </c>
      <c r="E45" s="157" t="s">
        <v>4</v>
      </c>
      <c r="F45" s="159" t="s">
        <v>47</v>
      </c>
      <c r="G45" s="150" t="s">
        <v>60</v>
      </c>
      <c r="H45" s="152" t="s">
        <v>6</v>
      </c>
      <c r="I45" s="148" t="s">
        <v>7</v>
      </c>
      <c r="J45" s="152" t="s">
        <v>6</v>
      </c>
      <c r="K45" s="148" t="s">
        <v>61</v>
      </c>
      <c r="L45" s="154" t="s">
        <v>62</v>
      </c>
      <c r="M45" s="148" t="s">
        <v>61</v>
      </c>
    </row>
    <row r="46" spans="2:13" ht="23.25" customHeight="1" thickBot="1">
      <c r="B46" s="156"/>
      <c r="C46" s="158"/>
      <c r="D46" s="158"/>
      <c r="E46" s="158"/>
      <c r="F46" s="160"/>
      <c r="G46" s="151"/>
      <c r="H46" s="153"/>
      <c r="I46" s="149"/>
      <c r="J46" s="153"/>
      <c r="K46" s="149"/>
      <c r="L46" s="153"/>
      <c r="M46" s="149"/>
    </row>
    <row r="47" spans="2:13" ht="13.5" thickBot="1">
      <c r="B47" s="108" t="s">
        <v>8</v>
      </c>
      <c r="C47" s="109" t="s">
        <v>9</v>
      </c>
      <c r="D47" s="109" t="s">
        <v>10</v>
      </c>
      <c r="E47" s="109" t="s">
        <v>11</v>
      </c>
      <c r="F47" s="110" t="s">
        <v>48</v>
      </c>
      <c r="G47" s="111">
        <f t="shared" ref="G47:M47" si="17">G54+G48+G51</f>
        <v>0</v>
      </c>
      <c r="H47" s="111">
        <f t="shared" si="17"/>
        <v>0</v>
      </c>
      <c r="I47" s="111">
        <f t="shared" si="17"/>
        <v>0</v>
      </c>
      <c r="J47" s="111">
        <f t="shared" si="17"/>
        <v>3438.864</v>
      </c>
      <c r="K47" s="111">
        <f t="shared" si="17"/>
        <v>3438.864</v>
      </c>
      <c r="L47" s="136">
        <f t="shared" si="17"/>
        <v>152.495</v>
      </c>
      <c r="M47" s="136">
        <f t="shared" si="17"/>
        <v>3399.4</v>
      </c>
    </row>
    <row r="48" spans="2:13" ht="13.5" thickBot="1">
      <c r="B48" s="112" t="s">
        <v>8</v>
      </c>
      <c r="C48" s="113" t="s">
        <v>49</v>
      </c>
      <c r="D48" s="114" t="s">
        <v>4</v>
      </c>
      <c r="E48" s="114" t="s">
        <v>4</v>
      </c>
      <c r="F48" s="115" t="s">
        <v>50</v>
      </c>
      <c r="G48" s="116">
        <f t="shared" ref="G48:M48" si="18">SUM(G49)</f>
        <v>0</v>
      </c>
      <c r="H48" s="117">
        <f t="shared" si="18"/>
        <v>0</v>
      </c>
      <c r="I48" s="116">
        <f t="shared" si="18"/>
        <v>0</v>
      </c>
      <c r="J48" s="117">
        <f t="shared" si="18"/>
        <v>2700</v>
      </c>
      <c r="K48" s="116">
        <f t="shared" si="18"/>
        <v>2700</v>
      </c>
      <c r="L48" s="137">
        <f>SUM(L49:L50)</f>
        <v>191.959</v>
      </c>
      <c r="M48" s="137">
        <f t="shared" si="18"/>
        <v>2700</v>
      </c>
    </row>
    <row r="49" spans="2:13" ht="12.75">
      <c r="B49" s="118"/>
      <c r="C49" s="119"/>
      <c r="D49" s="120"/>
      <c r="E49" s="132">
        <v>6125</v>
      </c>
      <c r="F49" s="133" t="s">
        <v>51</v>
      </c>
      <c r="G49" s="134"/>
      <c r="H49" s="135"/>
      <c r="I49" s="134">
        <f>G49+H49</f>
        <v>0</v>
      </c>
      <c r="J49" s="135">
        <v>2700</v>
      </c>
      <c r="K49" s="134">
        <f>I49+J49</f>
        <v>2700</v>
      </c>
      <c r="L49" s="135"/>
      <c r="M49" s="135">
        <f>K49+L49</f>
        <v>2700</v>
      </c>
    </row>
    <row r="50" spans="2:13" ht="13.5" thickBot="1">
      <c r="B50" s="44"/>
      <c r="C50" s="45"/>
      <c r="D50" s="50"/>
      <c r="E50" s="50">
        <v>6122</v>
      </c>
      <c r="F50" s="51" t="s">
        <v>57</v>
      </c>
      <c r="G50" s="52"/>
      <c r="H50" s="55"/>
      <c r="I50" s="52"/>
      <c r="J50" s="55"/>
      <c r="K50" s="52"/>
      <c r="L50" s="55">
        <v>191.959</v>
      </c>
      <c r="M50" s="55" t="s">
        <v>58</v>
      </c>
    </row>
    <row r="51" spans="2:13" ht="13.5" thickBot="1">
      <c r="B51" s="112" t="s">
        <v>8</v>
      </c>
      <c r="C51" s="113" t="s">
        <v>52</v>
      </c>
      <c r="D51" s="114" t="s">
        <v>4</v>
      </c>
      <c r="E51" s="114" t="s">
        <v>4</v>
      </c>
      <c r="F51" s="115" t="s">
        <v>53</v>
      </c>
      <c r="G51" s="116">
        <f>SUM(G52)</f>
        <v>0</v>
      </c>
      <c r="H51" s="117">
        <f t="shared" ref="H51:M51" si="19">SUM(H52:H53)</f>
        <v>0</v>
      </c>
      <c r="I51" s="117">
        <f t="shared" si="19"/>
        <v>0</v>
      </c>
      <c r="J51" s="117">
        <f t="shared" si="19"/>
        <v>438.86399999999998</v>
      </c>
      <c r="K51" s="117">
        <f t="shared" si="19"/>
        <v>438.86399999999998</v>
      </c>
      <c r="L51" s="117">
        <f>SUM(L52)</f>
        <v>-46.463999999999999</v>
      </c>
      <c r="M51" s="117">
        <f t="shared" si="19"/>
        <v>392.4</v>
      </c>
    </row>
    <row r="52" spans="2:13" ht="13.5" thickBot="1">
      <c r="B52" s="121"/>
      <c r="C52" s="122"/>
      <c r="D52" s="123"/>
      <c r="E52" s="123">
        <v>6111</v>
      </c>
      <c r="F52" s="95" t="s">
        <v>22</v>
      </c>
      <c r="G52" s="124"/>
      <c r="H52" s="78"/>
      <c r="I52" s="125"/>
      <c r="J52" s="78">
        <v>438.86399999999998</v>
      </c>
      <c r="K52" s="125">
        <f>I52+J52</f>
        <v>438.86399999999998</v>
      </c>
      <c r="L52" s="126">
        <v>-46.463999999999999</v>
      </c>
      <c r="M52" s="126">
        <f>K52+L52</f>
        <v>392.4</v>
      </c>
    </row>
    <row r="53" spans="2:13" ht="13.5" hidden="1" thickBot="1">
      <c r="B53" s="121"/>
      <c r="C53" s="122"/>
      <c r="D53" s="123"/>
      <c r="E53" s="123">
        <v>6342</v>
      </c>
      <c r="F53" s="127" t="s">
        <v>54</v>
      </c>
      <c r="G53" s="96">
        <v>0</v>
      </c>
      <c r="H53" s="126"/>
      <c r="I53" s="125"/>
      <c r="J53" s="126"/>
      <c r="K53" s="125">
        <f>I53+J53</f>
        <v>0</v>
      </c>
      <c r="L53" s="126"/>
      <c r="M53" s="126">
        <f>K53+L53</f>
        <v>0</v>
      </c>
    </row>
    <row r="54" spans="2:13" ht="13.5" thickBot="1">
      <c r="B54" s="112" t="s">
        <v>8</v>
      </c>
      <c r="C54" s="113" t="s">
        <v>55</v>
      </c>
      <c r="D54" s="114">
        <v>6172</v>
      </c>
      <c r="E54" s="114" t="s">
        <v>4</v>
      </c>
      <c r="F54" s="115" t="s">
        <v>59</v>
      </c>
      <c r="G54" s="116">
        <f t="shared" ref="G54:M54" si="20">SUM(G55:G55)</f>
        <v>0</v>
      </c>
      <c r="H54" s="117">
        <f t="shared" si="20"/>
        <v>0</v>
      </c>
      <c r="I54" s="116">
        <f t="shared" si="20"/>
        <v>0</v>
      </c>
      <c r="J54" s="117">
        <f t="shared" si="20"/>
        <v>300</v>
      </c>
      <c r="K54" s="116">
        <f t="shared" si="20"/>
        <v>300</v>
      </c>
      <c r="L54" s="137">
        <f t="shared" si="20"/>
        <v>7</v>
      </c>
      <c r="M54" s="137">
        <f t="shared" si="20"/>
        <v>307</v>
      </c>
    </row>
    <row r="55" spans="2:13" ht="13.5" thickBot="1">
      <c r="B55" s="121"/>
      <c r="C55" s="122"/>
      <c r="D55" s="123"/>
      <c r="E55" s="123">
        <v>6121</v>
      </c>
      <c r="F55" s="127" t="s">
        <v>56</v>
      </c>
      <c r="G55" s="96"/>
      <c r="H55" s="126"/>
      <c r="I55" s="96">
        <f>G55+H55</f>
        <v>0</v>
      </c>
      <c r="J55" s="126">
        <v>300</v>
      </c>
      <c r="K55" s="96">
        <f>I55+J55</f>
        <v>300</v>
      </c>
      <c r="L55" s="126">
        <v>7</v>
      </c>
      <c r="M55" s="96">
        <f>K55+L55</f>
        <v>307</v>
      </c>
    </row>
    <row r="57" spans="2:13">
      <c r="F57" s="128"/>
    </row>
  </sheetData>
  <mergeCells count="24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B45:B46"/>
    <mergeCell ref="C45:C46"/>
    <mergeCell ref="D45:D46"/>
    <mergeCell ref="E45:E46"/>
    <mergeCell ref="F45:F46"/>
    <mergeCell ref="M45:M46"/>
    <mergeCell ref="G45:G46"/>
    <mergeCell ref="H45:H46"/>
    <mergeCell ref="I45:I46"/>
    <mergeCell ref="J45:J46"/>
    <mergeCell ref="K45:K46"/>
    <mergeCell ref="L45:L46"/>
  </mergeCells>
  <phoneticPr fontId="13" type="noConversion"/>
  <pageMargins left="0.32" right="0.38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3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Krajský úřad Libereckého kraje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Balounova Jitka</dc:creator>
  <cp:lastModifiedBy>balounovajit</cp:lastModifiedBy>
  <cp:lastPrinted>2013-11-13T07:39:35Z</cp:lastPrinted>
  <dcterms:created xsi:type="dcterms:W3CDTF">2013-11-12T14:20:33Z</dcterms:created>
  <dcterms:modified xsi:type="dcterms:W3CDTF">2013-11-13T07:54:35Z</dcterms:modified>
</cp:coreProperties>
</file>