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<sst xmlns="http://schemas.openxmlformats.org/spreadsheetml/2006/main" count="113" uniqueCount="54">
  <si>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x</t>
  </si>
  <si>
    <t>uk.</t>
  </si>
  <si>
    <t>SU</t>
  </si>
  <si>
    <t>č.a.</t>
  </si>
  <si>
    <t>§</t>
  </si>
  <si>
    <t>pol.</t>
  </si>
  <si>
    <t>změna</t>
  </si>
  <si>
    <t>tis. Kč</t>
  </si>
  <si>
    <t>správce rozpočtových výdajů = odbor dopravy</t>
  </si>
  <si>
    <t>SR 2013</t>
  </si>
  <si>
    <t>UR I 2013</t>
  </si>
  <si>
    <t>UR II 2013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</si>
  <si>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</si>
  <si>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</si>
  <si>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</si>
  <si>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</si>
  <si>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</si>
  <si>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</si>
  <si>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</si>
  <si>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</si>
  <si>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</si>
  <si>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</si>
  <si>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</si>
  <si>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</si>
  <si>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</si>
  <si>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</si>
  <si>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</si>
  <si>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</si>
  <si>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0690520000</t>
  </si>
  <si>
    <t>Příprava a realizace infrastruktury pro páteřní cyklotrasu Odra Nisa</t>
  </si>
  <si>
    <t>stavba nebo rekonstrukce silnice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</si>
  <si>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</si>
  <si>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</si>
  <si>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</si>
  <si>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</si>
  <si>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</si>
  <si>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0690660000</t>
  </si>
  <si>
    <t>Studie proveditelnosti železničního spojení Praha – Mladá Boleslav – Liberec</t>
  </si>
  <si>
    <t>0690671601</t>
  </si>
  <si>
    <t>příprava a projektové dokumentace pro ROP 4</t>
  </si>
  <si>
    <t>investiční transfery zřízeným příspěvkovým organizacím</t>
  </si>
  <si>
    <t>0690681601</t>
  </si>
  <si>
    <t>přeložka ČEZ na akci „Rekonstrukce mostu Jablonec nad Nisou, nám. B. Němcové III/28733-1“</t>
  </si>
  <si>
    <t>0690690000</t>
  </si>
  <si>
    <t>ZJ 035</t>
  </si>
  <si>
    <t>investiční transfery krajům</t>
  </si>
  <si>
    <t>Modernizace silnice Horka u Staré Paky – Dolní Branná</t>
  </si>
  <si>
    <t>(UZ 17789)</t>
  </si>
  <si>
    <t>0690700000</t>
  </si>
  <si>
    <t>II/290 rekonstrukce opěrné zdi v km 12,5 - 12,6 a mostu 290-011 - povodně</t>
  </si>
  <si>
    <t>0691000000</t>
  </si>
  <si>
    <t>Integrovaný dopravní systém</t>
  </si>
  <si>
    <t>investiční transfery nefinančním podnikatelským subjektům - právnickým osobám</t>
  </si>
  <si>
    <t>14.změna-RO č. 323/13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</si>
</sst>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49" applyNumberFormat="1" applyFont="1" applyFill="1" applyBorder="1" applyAlignment="1">
      <alignment vertical="center"/>
      <protection/>
    </xf>
    <xf numFmtId="49" fontId="4" fillId="0" borderId="11" xfId="49" applyNumberFormat="1" applyFont="1" applyFill="1" applyBorder="1" applyAlignment="1">
      <alignment horizontal="center" vertical="center" wrapText="1"/>
      <protection/>
    </xf>
    <xf numFmtId="2" fontId="4" fillId="0" borderId="12" xfId="49" applyNumberFormat="1" applyFont="1" applyBorder="1" applyAlignment="1">
      <alignment horizontal="center" vertical="center"/>
      <protection/>
    </xf>
    <xf numFmtId="4" fontId="4" fillId="0" borderId="13" xfId="49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14" xfId="49" applyNumberFormat="1" applyFont="1" applyFill="1" applyBorder="1" applyAlignment="1">
      <alignment vertical="center"/>
      <protection/>
    </xf>
    <xf numFmtId="4" fontId="1" fillId="0" borderId="15" xfId="49" applyNumberFormat="1" applyFont="1" applyFill="1" applyBorder="1" applyAlignment="1">
      <alignment vertical="center"/>
      <protection/>
    </xf>
    <xf numFmtId="4" fontId="1" fillId="0" borderId="16" xfId="49" applyNumberFormat="1" applyFont="1" applyFill="1" applyBorder="1" applyAlignment="1">
      <alignment vertical="center"/>
      <protection/>
    </xf>
    <xf numFmtId="1" fontId="1" fillId="0" borderId="12" xfId="49" applyNumberFormat="1" applyFont="1" applyFill="1" applyBorder="1" applyAlignment="1">
      <alignment horizontal="center" vertical="center"/>
      <protection/>
    </xf>
    <xf numFmtId="1" fontId="1" fillId="0" borderId="17" xfId="49" applyNumberFormat="1" applyFont="1" applyFill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vertical="center"/>
      <protection/>
    </xf>
    <xf numFmtId="0" fontId="4" fillId="0" borderId="21" xfId="49" applyFont="1" applyFill="1" applyBorder="1" applyAlignment="1">
      <alignment vertical="center" wrapText="1"/>
      <protection/>
    </xf>
    <xf numFmtId="1" fontId="4" fillId="0" borderId="22" xfId="49" applyNumberFormat="1" applyFont="1" applyFill="1" applyBorder="1" applyAlignment="1">
      <alignment horizontal="center" vertical="center"/>
      <protection/>
    </xf>
    <xf numFmtId="2" fontId="4" fillId="0" borderId="23" xfId="49" applyNumberFormat="1" applyFont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/>
      <protection/>
    </xf>
    <xf numFmtId="2" fontId="4" fillId="0" borderId="25" xfId="49" applyNumberFormat="1" applyFont="1" applyBorder="1" applyAlignment="1">
      <alignment horizontal="center" vertical="center"/>
      <protection/>
    </xf>
    <xf numFmtId="2" fontId="4" fillId="0" borderId="26" xfId="49" applyNumberFormat="1" applyFont="1" applyBorder="1" applyAlignment="1">
      <alignment horizontal="center" vertical="center"/>
      <protection/>
    </xf>
    <xf numFmtId="4" fontId="4" fillId="0" borderId="27" xfId="49" applyNumberFormat="1" applyFont="1" applyFill="1" applyBorder="1" applyAlignment="1">
      <alignment vertical="center"/>
      <protection/>
    </xf>
    <xf numFmtId="2" fontId="4" fillId="0" borderId="20" xfId="49" applyNumberFormat="1" applyFont="1" applyBorder="1" applyAlignment="1">
      <alignment horizontal="center" vertic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2" fontId="4" fillId="0" borderId="11" xfId="49" applyNumberFormat="1" applyFont="1" applyBorder="1" applyAlignment="1">
      <alignment horizontal="center" vertical="center"/>
      <protection/>
    </xf>
    <xf numFmtId="2" fontId="4" fillId="0" borderId="21" xfId="49" applyNumberFormat="1" applyFont="1" applyBorder="1" applyAlignment="1">
      <alignment vertical="center"/>
      <protection/>
    </xf>
    <xf numFmtId="4" fontId="4" fillId="0" borderId="28" xfId="49" applyNumberFormat="1" applyFont="1" applyFill="1" applyBorder="1" applyAlignment="1">
      <alignment vertical="center"/>
      <protection/>
    </xf>
    <xf numFmtId="2" fontId="1" fillId="0" borderId="29" xfId="49" applyNumberFormat="1" applyFont="1" applyBorder="1" applyAlignment="1">
      <alignment horizontal="center" vertical="center"/>
      <protection/>
    </xf>
    <xf numFmtId="2" fontId="1" fillId="0" borderId="17" xfId="49" applyNumberFormat="1" applyFont="1" applyBorder="1" applyAlignment="1">
      <alignment horizontal="center" vertical="center"/>
      <protection/>
    </xf>
    <xf numFmtId="1" fontId="1" fillId="0" borderId="17" xfId="49" applyNumberFormat="1" applyFont="1" applyBorder="1" applyAlignment="1">
      <alignment horizontal="center" vertical="center"/>
      <protection/>
    </xf>
    <xf numFmtId="2" fontId="1" fillId="0" borderId="30" xfId="49" applyNumberFormat="1" applyFont="1" applyBorder="1" applyAlignment="1">
      <alignment vertical="center"/>
      <protection/>
    </xf>
    <xf numFmtId="4" fontId="1" fillId="0" borderId="31" xfId="49" applyNumberFormat="1" applyFont="1" applyFill="1" applyBorder="1" applyAlignment="1">
      <alignment vertical="center"/>
      <protection/>
    </xf>
    <xf numFmtId="2" fontId="4" fillId="0" borderId="20" xfId="49" applyNumberFormat="1" applyFont="1" applyBorder="1" applyAlignment="1">
      <alignment horizontal="center" vertical="center" wrapText="1"/>
      <protection/>
    </xf>
    <xf numFmtId="1" fontId="4" fillId="0" borderId="11" xfId="49" applyNumberFormat="1" applyFont="1" applyFill="1" applyBorder="1" applyAlignment="1">
      <alignment horizontal="center" vertical="center"/>
      <protection/>
    </xf>
    <xf numFmtId="1" fontId="4" fillId="0" borderId="21" xfId="49" applyNumberFormat="1" applyFont="1" applyFill="1" applyBorder="1" applyAlignment="1">
      <alignment horizontal="center" vertical="center"/>
      <protection/>
    </xf>
    <xf numFmtId="2" fontId="4" fillId="0" borderId="21" xfId="49" applyNumberFormat="1" applyFont="1" applyBorder="1" applyAlignment="1">
      <alignment horizontal="left" vertical="center" wrapText="1"/>
      <protection/>
    </xf>
    <xf numFmtId="2" fontId="1" fillId="0" borderId="32" xfId="49" applyNumberFormat="1" applyFont="1" applyBorder="1" applyAlignment="1">
      <alignment horizontal="center" vertical="center"/>
      <protection/>
    </xf>
    <xf numFmtId="0" fontId="26" fillId="0" borderId="30" xfId="48" applyFont="1" applyFill="1" applyBorder="1" applyAlignment="1">
      <alignment vertical="center" wrapText="1"/>
      <protection/>
    </xf>
    <xf numFmtId="4" fontId="1" fillId="0" borderId="33" xfId="49" applyNumberFormat="1" applyFont="1" applyFill="1" applyBorder="1" applyAlignment="1">
      <alignment vertical="center"/>
      <protection/>
    </xf>
    <xf numFmtId="1" fontId="4" fillId="0" borderId="11" xfId="49" applyNumberFormat="1" applyFont="1" applyBorder="1" applyAlignment="1">
      <alignment horizontal="center" vertical="center" wrapText="1"/>
      <protection/>
    </xf>
    <xf numFmtId="2" fontId="4" fillId="0" borderId="21" xfId="49" applyNumberFormat="1" applyFont="1" applyFill="1" applyBorder="1" applyAlignment="1">
      <alignment vertical="center" wrapText="1"/>
      <protection/>
    </xf>
    <xf numFmtId="2" fontId="1" fillId="0" borderId="30" xfId="49" applyNumberFormat="1" applyFont="1" applyFill="1" applyBorder="1" applyAlignment="1">
      <alignment horizontal="left" vertical="center"/>
      <protection/>
    </xf>
    <xf numFmtId="0" fontId="26" fillId="0" borderId="34" xfId="48" applyFont="1" applyFill="1" applyBorder="1" applyAlignment="1">
      <alignment vertical="center" wrapText="1"/>
      <protection/>
    </xf>
    <xf numFmtId="0" fontId="1" fillId="0" borderId="35" xfId="49" applyFont="1" applyFill="1" applyBorder="1" applyAlignment="1">
      <alignment horizontal="center" vertical="center"/>
      <protection/>
    </xf>
    <xf numFmtId="2" fontId="4" fillId="0" borderId="36" xfId="49" applyNumberFormat="1" applyFont="1" applyBorder="1" applyAlignment="1">
      <alignment horizontal="center" vertical="center"/>
      <protection/>
    </xf>
    <xf numFmtId="1" fontId="1" fillId="0" borderId="36" xfId="49" applyNumberFormat="1" applyFont="1" applyFill="1" applyBorder="1" applyAlignment="1">
      <alignment horizontal="center" vertical="center"/>
      <protection/>
    </xf>
    <xf numFmtId="0" fontId="26" fillId="0" borderId="37" xfId="48" applyFont="1" applyFill="1" applyBorder="1" applyAlignment="1">
      <alignment vertical="center" wrapText="1"/>
      <protection/>
    </xf>
    <xf numFmtId="2" fontId="1" fillId="0" borderId="38" xfId="49" applyNumberFormat="1" applyFont="1" applyBorder="1" applyAlignment="1">
      <alignment horizontal="center" vertical="center"/>
      <protection/>
    </xf>
    <xf numFmtId="49" fontId="1" fillId="17" borderId="12" xfId="49" applyNumberFormat="1" applyFont="1" applyFill="1" applyBorder="1" applyAlignment="1">
      <alignment horizontal="center" vertical="center"/>
      <protection/>
    </xf>
    <xf numFmtId="1" fontId="1" fillId="0" borderId="12" xfId="49" applyNumberFormat="1" applyFont="1" applyBorder="1" applyAlignment="1">
      <alignment horizontal="center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26" fillId="0" borderId="39" xfId="48" applyFont="1" applyFill="1" applyBorder="1" applyAlignment="1">
      <alignment vertical="center"/>
      <protection/>
    </xf>
    <xf numFmtId="0" fontId="1" fillId="0" borderId="40" xfId="49" applyFont="1" applyFill="1" applyBorder="1" applyAlignment="1">
      <alignment horizontal="center" vertical="center"/>
      <protection/>
    </xf>
    <xf numFmtId="0" fontId="28" fillId="0" borderId="0" xfId="49" applyFont="1" applyFill="1" applyAlignment="1">
      <alignment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41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42" xfId="49" applyFont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 textRotation="90" wrapText="1"/>
      <protection/>
    </xf>
    <xf numFmtId="0" fontId="1" fillId="0" borderId="43" xfId="49" applyFont="1" applyBorder="1" applyAlignment="1">
      <alignment horizontal="center" vertical="center" textRotation="90" wrapText="1"/>
      <protection/>
    </xf>
    <xf numFmtId="0" fontId="1" fillId="0" borderId="15" xfId="49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4" fillId="0" borderId="44" xfId="49" applyNumberFormat="1" applyFont="1" applyBorder="1" applyAlignment="1">
      <alignment horizontal="center" vertical="center"/>
      <protection/>
    </xf>
    <xf numFmtId="2" fontId="4" fillId="0" borderId="45" xfId="49" applyNumberFormat="1" applyFont="1" applyBorder="1" applyAlignment="1">
      <alignment horizontal="center" vertical="center"/>
      <protection/>
    </xf>
    <xf numFmtId="2" fontId="4" fillId="0" borderId="33" xfId="49" applyNumberFormat="1" applyFont="1" applyBorder="1" applyAlignment="1">
      <alignment horizontal="center" vertical="center"/>
      <protection/>
    </xf>
    <xf numFmtId="2" fontId="4" fillId="0" borderId="25" xfId="49" applyNumberFormat="1" applyFont="1" applyBorder="1" applyAlignment="1">
      <alignment horizontal="center" vertical="center"/>
      <protection/>
    </xf>
    <xf numFmtId="2" fontId="4" fillId="0" borderId="12" xfId="49" applyNumberFormat="1" applyFont="1" applyBorder="1" applyAlignment="1">
      <alignment horizontal="center" vertical="center"/>
      <protection/>
    </xf>
    <xf numFmtId="2" fontId="4" fillId="0" borderId="26" xfId="49" applyNumberFormat="1" applyFont="1" applyBorder="1" applyAlignment="1">
      <alignment horizontal="center" vertical="center"/>
      <protection/>
    </xf>
    <xf numFmtId="2" fontId="4" fillId="0" borderId="46" xfId="49" applyNumberFormat="1" applyFont="1" applyBorder="1" applyAlignment="1">
      <alignment horizontal="center" vertical="center"/>
      <protection/>
    </xf>
    <xf numFmtId="0" fontId="4" fillId="0" borderId="28" xfId="49" applyFont="1" applyFill="1" applyBorder="1" applyAlignment="1">
      <alignment horizontal="center" vertical="center"/>
      <protection/>
    </xf>
    <xf numFmtId="0" fontId="1" fillId="0" borderId="31" xfId="49" applyFont="1" applyFill="1" applyBorder="1" applyAlignment="1">
      <alignment horizontal="center" vertical="center"/>
      <protection/>
    </xf>
    <xf numFmtId="2" fontId="4" fillId="0" borderId="28" xfId="49" applyNumberFormat="1" applyFont="1" applyBorder="1" applyAlignment="1">
      <alignment horizontal="center" vertical="center"/>
      <protection/>
    </xf>
    <xf numFmtId="2" fontId="4" fillId="0" borderId="11" xfId="49" applyNumberFormat="1" applyFont="1" applyFill="1" applyBorder="1" applyAlignment="1" quotePrefix="1">
      <alignment horizontal="center" vertical="center"/>
      <protection/>
    </xf>
    <xf numFmtId="1" fontId="4" fillId="0" borderId="11" xfId="49" applyNumberFormat="1" applyFont="1" applyBorder="1" applyAlignment="1">
      <alignment horizontal="center" vertical="center"/>
      <protection/>
    </xf>
    <xf numFmtId="2" fontId="1" fillId="0" borderId="33" xfId="49" applyNumberFormat="1" applyFont="1" applyBorder="1" applyAlignment="1">
      <alignment horizontal="center" vertical="center"/>
      <protection/>
    </xf>
    <xf numFmtId="2" fontId="1" fillId="0" borderId="12" xfId="49" applyNumberFormat="1" applyFont="1" applyBorder="1" applyAlignment="1">
      <alignment horizontal="center" vertical="center"/>
      <protection/>
    </xf>
    <xf numFmtId="2" fontId="1" fillId="0" borderId="34" xfId="49" applyNumberFormat="1" applyFont="1" applyFill="1" applyBorder="1" applyAlignment="1">
      <alignment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9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3.57421875" style="1" customWidth="1"/>
    <col min="2" max="2" width="3.421875" style="1" bestFit="1" customWidth="1"/>
    <col min="3" max="3" width="10.8515625" style="1" customWidth="1"/>
    <col min="4" max="4" width="5.57421875" style="1" customWidth="1"/>
    <col min="5" max="5" width="5.7109375" style="1" customWidth="1"/>
    <col min="6" max="6" width="41.00390625" style="1" customWidth="1"/>
    <col min="7" max="7" width="8.421875" style="1" customWidth="1"/>
    <col min="8" max="8" width="8.7109375" style="1" customWidth="1"/>
    <col min="9" max="9" width="8.421875" style="1" customWidth="1"/>
    <col min="10" max="16384" width="9.140625" style="1" customWidth="1"/>
  </cols>
  <sheetData>
    <row r="1" spans="1:10" ht="17.2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"/>
      <c r="B2" s="6"/>
      <c r="C2" s="6"/>
      <c r="D2" s="6"/>
      <c r="E2" s="6"/>
      <c r="F2" s="6"/>
      <c r="G2" s="6"/>
      <c r="H2" s="59"/>
      <c r="I2" s="6"/>
      <c r="J2" s="7"/>
    </row>
    <row r="3" spans="1:10" ht="15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3.5" thickBot="1">
      <c r="A4" s="8"/>
      <c r="B4" s="8"/>
      <c r="C4" s="8"/>
      <c r="D4" s="8"/>
      <c r="E4" s="8"/>
      <c r="F4" s="8"/>
      <c r="G4" s="8"/>
      <c r="H4" s="8"/>
      <c r="I4" s="8"/>
      <c r="J4" s="9" t="s">
        <v>7</v>
      </c>
    </row>
    <row r="5" spans="1:10" ht="12.75" customHeight="1" thickBot="1">
      <c r="A5" s="71" t="s">
        <v>22</v>
      </c>
      <c r="B5" s="71" t="s">
        <v>1</v>
      </c>
      <c r="C5" s="74" t="s">
        <v>3</v>
      </c>
      <c r="D5" s="74" t="s">
        <v>4</v>
      </c>
      <c r="E5" s="74" t="s">
        <v>5</v>
      </c>
      <c r="F5" s="76" t="s">
        <v>23</v>
      </c>
      <c r="G5" s="60" t="s">
        <v>9</v>
      </c>
      <c r="H5" s="62" t="s">
        <v>10</v>
      </c>
      <c r="I5" s="64" t="s">
        <v>53</v>
      </c>
      <c r="J5" s="65"/>
    </row>
    <row r="6" spans="1:10" ht="12.75" customHeight="1" thickBot="1">
      <c r="A6" s="72"/>
      <c r="B6" s="73"/>
      <c r="C6" s="75"/>
      <c r="D6" s="75"/>
      <c r="E6" s="75"/>
      <c r="F6" s="77"/>
      <c r="G6" s="61"/>
      <c r="H6" s="63"/>
      <c r="I6" s="15" t="s">
        <v>6</v>
      </c>
      <c r="J6" s="16" t="s">
        <v>11</v>
      </c>
    </row>
    <row r="7" spans="1:10" ht="12.75" customHeight="1" thickBot="1">
      <c r="A7" s="22">
        <v>920</v>
      </c>
      <c r="B7" s="23" t="s">
        <v>2</v>
      </c>
      <c r="C7" s="24" t="s">
        <v>3</v>
      </c>
      <c r="D7" s="25" t="s">
        <v>4</v>
      </c>
      <c r="E7" s="25" t="s">
        <v>5</v>
      </c>
      <c r="F7" s="26" t="s">
        <v>24</v>
      </c>
      <c r="G7" s="27">
        <f>G8+G10+G12+G14+G16+G19+G22+G25+G28+G30+G32+G34+G36+G38</f>
        <v>1140</v>
      </c>
      <c r="H7" s="27">
        <f>H8+H10+H12+H14+H16+H19+H22+H25+H28+H30+H32+H34+H36+H38</f>
        <v>547671.138</v>
      </c>
      <c r="I7" s="27">
        <f>I8+I10+I12+I14+I16+I19+I22+I25+I28+I30+I32+I34+I36+I38</f>
        <v>0</v>
      </c>
      <c r="J7" s="5">
        <f>J8+J10+J12+J14+J16+J19+J22+J25+J28+J30+J32+J34+J36+J38</f>
        <v>547671.1379999999</v>
      </c>
    </row>
    <row r="8" spans="1:10" ht="12.75" customHeight="1">
      <c r="A8" s="66" t="s">
        <v>8</v>
      </c>
      <c r="B8" s="28" t="s">
        <v>2</v>
      </c>
      <c r="C8" s="29" t="s">
        <v>25</v>
      </c>
      <c r="D8" s="30" t="s">
        <v>0</v>
      </c>
      <c r="E8" s="30" t="s">
        <v>0</v>
      </c>
      <c r="F8" s="31" t="s">
        <v>26</v>
      </c>
      <c r="G8" s="2">
        <f>SUM(G9:G9)</f>
        <v>0</v>
      </c>
      <c r="H8" s="32">
        <f>SUM(H9:H9)</f>
        <v>7273.6</v>
      </c>
      <c r="I8" s="32">
        <f>SUM(I9:I9)</f>
        <v>0</v>
      </c>
      <c r="J8" s="2">
        <f>SUM(J9:J9)</f>
        <v>7273.6</v>
      </c>
    </row>
    <row r="9" spans="1:10" ht="12.75" customHeight="1" thickBot="1">
      <c r="A9" s="67"/>
      <c r="B9" s="33"/>
      <c r="C9" s="34"/>
      <c r="D9" s="35">
        <v>2212</v>
      </c>
      <c r="E9" s="35">
        <v>6130</v>
      </c>
      <c r="F9" s="36" t="s">
        <v>27</v>
      </c>
      <c r="G9" s="10">
        <v>0</v>
      </c>
      <c r="H9" s="37">
        <f>1000+3000+3273.6</f>
        <v>7273.6</v>
      </c>
      <c r="I9" s="37"/>
      <c r="J9" s="10">
        <f>H9+I9</f>
        <v>7273.6</v>
      </c>
    </row>
    <row r="10" spans="1:10" ht="20.25">
      <c r="A10" s="67"/>
      <c r="B10" s="38" t="s">
        <v>2</v>
      </c>
      <c r="C10" s="3" t="s">
        <v>28</v>
      </c>
      <c r="D10" s="39" t="s">
        <v>0</v>
      </c>
      <c r="E10" s="40" t="s">
        <v>0</v>
      </c>
      <c r="F10" s="41" t="s">
        <v>29</v>
      </c>
      <c r="G10" s="2">
        <f>G11</f>
        <v>1140</v>
      </c>
      <c r="H10" s="32">
        <f>H11</f>
        <v>1323.727</v>
      </c>
      <c r="I10" s="32">
        <f>I11</f>
        <v>0</v>
      </c>
      <c r="J10" s="2">
        <f>J11</f>
        <v>1323.727</v>
      </c>
    </row>
    <row r="11" spans="1:10" ht="13.5" thickBot="1">
      <c r="A11" s="67"/>
      <c r="B11" s="42"/>
      <c r="C11" s="4"/>
      <c r="D11" s="14">
        <v>2219</v>
      </c>
      <c r="E11" s="14">
        <v>6121</v>
      </c>
      <c r="F11" s="43" t="s">
        <v>30</v>
      </c>
      <c r="G11" s="10">
        <v>1140</v>
      </c>
      <c r="H11" s="44">
        <f>1140+183.727</f>
        <v>1323.727</v>
      </c>
      <c r="I11" s="44"/>
      <c r="J11" s="11">
        <f>H11+I11</f>
        <v>1323.727</v>
      </c>
    </row>
    <row r="12" spans="1:10" ht="12.75">
      <c r="A12" s="67"/>
      <c r="B12" s="38" t="s">
        <v>2</v>
      </c>
      <c r="C12" s="3" t="s">
        <v>31</v>
      </c>
      <c r="D12" s="45" t="s">
        <v>0</v>
      </c>
      <c r="E12" s="45" t="s">
        <v>0</v>
      </c>
      <c r="F12" s="46" t="s">
        <v>32</v>
      </c>
      <c r="G12" s="2">
        <f>SUM(G13:G13)</f>
        <v>0</v>
      </c>
      <c r="H12" s="32">
        <f>SUM(H13:H13)</f>
        <v>43.2</v>
      </c>
      <c r="I12" s="32">
        <f>SUM(I13:I13)</f>
        <v>0</v>
      </c>
      <c r="J12" s="2">
        <f>SUM(J13:J13)</f>
        <v>43.2</v>
      </c>
    </row>
    <row r="13" spans="1:10" ht="13.5" thickBot="1">
      <c r="A13" s="67"/>
      <c r="B13" s="42"/>
      <c r="C13" s="4"/>
      <c r="D13" s="13">
        <v>2212</v>
      </c>
      <c r="E13" s="14">
        <v>6119</v>
      </c>
      <c r="F13" s="47" t="s">
        <v>33</v>
      </c>
      <c r="G13" s="10">
        <v>0</v>
      </c>
      <c r="H13" s="37">
        <v>43.2</v>
      </c>
      <c r="I13" s="37"/>
      <c r="J13" s="10">
        <f>H13+I13</f>
        <v>43.2</v>
      </c>
    </row>
    <row r="14" spans="1:10" ht="12.75">
      <c r="A14" s="67"/>
      <c r="B14" s="38" t="s">
        <v>2</v>
      </c>
      <c r="C14" s="3" t="s">
        <v>34</v>
      </c>
      <c r="D14" s="45" t="s">
        <v>0</v>
      </c>
      <c r="E14" s="45" t="s">
        <v>0</v>
      </c>
      <c r="F14" s="46" t="s">
        <v>35</v>
      </c>
      <c r="G14" s="2">
        <f>SUM(G15:G15)</f>
        <v>0</v>
      </c>
      <c r="H14" s="32">
        <f>SUM(H15:H15)</f>
        <v>7746.35</v>
      </c>
      <c r="I14" s="32">
        <f>SUM(I15:I15)</f>
        <v>0</v>
      </c>
      <c r="J14" s="2">
        <f>SUM(J15:J15)</f>
        <v>7746.35</v>
      </c>
    </row>
    <row r="15" spans="1:10" ht="13.5" thickBot="1">
      <c r="A15" s="67"/>
      <c r="B15" s="42"/>
      <c r="C15" s="4"/>
      <c r="D15" s="13">
        <v>2212</v>
      </c>
      <c r="E15" s="14">
        <v>6121</v>
      </c>
      <c r="F15" s="48" t="s">
        <v>30</v>
      </c>
      <c r="G15" s="10">
        <v>0</v>
      </c>
      <c r="H15" s="37">
        <f>10988.35-3921+679</f>
        <v>7746.35</v>
      </c>
      <c r="I15" s="37"/>
      <c r="J15" s="10">
        <f>H15+I15</f>
        <v>7746.35</v>
      </c>
    </row>
    <row r="16" spans="1:10" ht="12.75">
      <c r="A16" s="67"/>
      <c r="B16" s="18" t="s">
        <v>2</v>
      </c>
      <c r="C16" s="3" t="s">
        <v>12</v>
      </c>
      <c r="D16" s="19" t="s">
        <v>0</v>
      </c>
      <c r="E16" s="19" t="s">
        <v>0</v>
      </c>
      <c r="F16" s="20" t="s">
        <v>13</v>
      </c>
      <c r="G16" s="2">
        <f>SUM(G17:G18)</f>
        <v>0</v>
      </c>
      <c r="H16" s="2">
        <f>SUM(H17:H18)</f>
        <v>98122.829</v>
      </c>
      <c r="I16" s="2">
        <f>SUM(I17:I18)</f>
        <v>-555.39</v>
      </c>
      <c r="J16" s="2">
        <f>SUM(J17:J18)</f>
        <v>97567.439</v>
      </c>
    </row>
    <row r="17" spans="1:10" ht="12.75">
      <c r="A17" s="67"/>
      <c r="B17" s="58"/>
      <c r="C17" s="50"/>
      <c r="D17" s="51">
        <v>2212</v>
      </c>
      <c r="E17" s="51">
        <v>6121</v>
      </c>
      <c r="F17" s="52" t="s">
        <v>30</v>
      </c>
      <c r="G17" s="12">
        <v>0</v>
      </c>
      <c r="H17" s="12">
        <v>50000</v>
      </c>
      <c r="I17" s="12">
        <v>-555.39</v>
      </c>
      <c r="J17" s="12">
        <f>H17+I17</f>
        <v>49444.61</v>
      </c>
    </row>
    <row r="18" spans="1:10" ht="13.5" thickBot="1">
      <c r="A18" s="67"/>
      <c r="B18" s="53"/>
      <c r="C18" s="54" t="s">
        <v>47</v>
      </c>
      <c r="D18" s="55"/>
      <c r="E18" s="56">
        <v>6121</v>
      </c>
      <c r="F18" s="48" t="s">
        <v>30</v>
      </c>
      <c r="G18" s="44">
        <v>0</v>
      </c>
      <c r="H18" s="44">
        <v>48122.829</v>
      </c>
      <c r="I18" s="44"/>
      <c r="J18" s="17">
        <f>H18+I18</f>
        <v>48122.829</v>
      </c>
    </row>
    <row r="19" spans="1:10" ht="12.75">
      <c r="A19" s="67"/>
      <c r="B19" s="18" t="s">
        <v>2</v>
      </c>
      <c r="C19" s="3" t="s">
        <v>14</v>
      </c>
      <c r="D19" s="19" t="s">
        <v>0</v>
      </c>
      <c r="E19" s="19" t="s">
        <v>0</v>
      </c>
      <c r="F19" s="21" t="s">
        <v>15</v>
      </c>
      <c r="G19" s="2">
        <f>SUM(G20:G21)</f>
        <v>0</v>
      </c>
      <c r="H19" s="2">
        <f>SUM(H20:H21)</f>
        <v>148309.827</v>
      </c>
      <c r="I19" s="2">
        <f>SUM(I20:I21)</f>
        <v>0</v>
      </c>
      <c r="J19" s="2">
        <f>SUM(J20:J21)</f>
        <v>148309.827</v>
      </c>
    </row>
    <row r="20" spans="1:10" ht="12.75">
      <c r="A20" s="67"/>
      <c r="B20" s="49"/>
      <c r="C20" s="50"/>
      <c r="D20" s="51">
        <v>2212</v>
      </c>
      <c r="E20" s="51">
        <v>6121</v>
      </c>
      <c r="F20" s="52" t="s">
        <v>30</v>
      </c>
      <c r="G20" s="12">
        <v>0</v>
      </c>
      <c r="H20" s="12">
        <v>56000</v>
      </c>
      <c r="I20" s="12"/>
      <c r="J20" s="12">
        <f>H20+I20</f>
        <v>56000</v>
      </c>
    </row>
    <row r="21" spans="1:10" ht="13.5" thickBot="1">
      <c r="A21" s="67"/>
      <c r="B21" s="53"/>
      <c r="C21" s="54" t="s">
        <v>47</v>
      </c>
      <c r="D21" s="55"/>
      <c r="E21" s="56">
        <v>6121</v>
      </c>
      <c r="F21" s="48" t="s">
        <v>30</v>
      </c>
      <c r="G21" s="44">
        <v>0</v>
      </c>
      <c r="H21" s="44">
        <v>92309.827</v>
      </c>
      <c r="I21" s="44"/>
      <c r="J21" s="17">
        <f>H21+I21</f>
        <v>92309.827</v>
      </c>
    </row>
    <row r="22" spans="1:10" ht="12.75">
      <c r="A22" s="67"/>
      <c r="B22" s="18" t="s">
        <v>2</v>
      </c>
      <c r="C22" s="3" t="s">
        <v>16</v>
      </c>
      <c r="D22" s="19" t="s">
        <v>0</v>
      </c>
      <c r="E22" s="19" t="s">
        <v>0</v>
      </c>
      <c r="F22" s="20" t="s">
        <v>17</v>
      </c>
      <c r="G22" s="2">
        <f>SUM(G23:G24)</f>
        <v>0</v>
      </c>
      <c r="H22" s="2">
        <f>SUM(H23:H24)</f>
        <v>134920.973</v>
      </c>
      <c r="I22" s="2">
        <f>SUM(I23:I24)</f>
        <v>0</v>
      </c>
      <c r="J22" s="2">
        <f>SUM(J23:J24)</f>
        <v>134920.973</v>
      </c>
    </row>
    <row r="23" spans="1:10" ht="12.75">
      <c r="A23" s="67"/>
      <c r="B23" s="49"/>
      <c r="C23" s="50"/>
      <c r="D23" s="51">
        <v>2212</v>
      </c>
      <c r="E23" s="51">
        <v>6121</v>
      </c>
      <c r="F23" s="52" t="s">
        <v>30</v>
      </c>
      <c r="G23" s="12">
        <v>0</v>
      </c>
      <c r="H23" s="12">
        <v>46000</v>
      </c>
      <c r="I23" s="12"/>
      <c r="J23" s="12">
        <f>H23+I23</f>
        <v>46000</v>
      </c>
    </row>
    <row r="24" spans="1:10" ht="13.5" thickBot="1">
      <c r="A24" s="67"/>
      <c r="B24" s="53"/>
      <c r="C24" s="54" t="s">
        <v>47</v>
      </c>
      <c r="D24" s="55"/>
      <c r="E24" s="56">
        <v>6121</v>
      </c>
      <c r="F24" s="48" t="s">
        <v>30</v>
      </c>
      <c r="G24" s="44">
        <v>0</v>
      </c>
      <c r="H24" s="44">
        <v>88920.973</v>
      </c>
      <c r="I24" s="44"/>
      <c r="J24" s="17">
        <f>H24+I24</f>
        <v>88920.973</v>
      </c>
    </row>
    <row r="25" spans="1:10" ht="12.75">
      <c r="A25" s="67"/>
      <c r="B25" s="18" t="s">
        <v>2</v>
      </c>
      <c r="C25" s="3" t="s">
        <v>18</v>
      </c>
      <c r="D25" s="19" t="s">
        <v>0</v>
      </c>
      <c r="E25" s="19" t="s">
        <v>0</v>
      </c>
      <c r="F25" s="20" t="s">
        <v>19</v>
      </c>
      <c r="G25" s="2">
        <f>SUM(G26:G27)</f>
        <v>0</v>
      </c>
      <c r="H25" s="2">
        <f>SUM(H26:H27)</f>
        <v>132090.63199999998</v>
      </c>
      <c r="I25" s="2">
        <f>SUM(I26:I27)</f>
        <v>0</v>
      </c>
      <c r="J25" s="2">
        <f>SUM(J26:J27)</f>
        <v>132090.63199999998</v>
      </c>
    </row>
    <row r="26" spans="1:10" ht="12.75">
      <c r="A26" s="67"/>
      <c r="B26" s="58"/>
      <c r="C26" s="50"/>
      <c r="D26" s="51">
        <v>2212</v>
      </c>
      <c r="E26" s="51">
        <v>6121</v>
      </c>
      <c r="F26" s="52" t="s">
        <v>30</v>
      </c>
      <c r="G26" s="12">
        <v>0</v>
      </c>
      <c r="H26" s="12">
        <v>52000</v>
      </c>
      <c r="I26" s="12"/>
      <c r="J26" s="12">
        <f>H26+I26</f>
        <v>52000</v>
      </c>
    </row>
    <row r="27" spans="1:10" ht="13.5" thickBot="1">
      <c r="A27" s="67"/>
      <c r="B27" s="53"/>
      <c r="C27" s="54" t="s">
        <v>47</v>
      </c>
      <c r="D27" s="55"/>
      <c r="E27" s="56">
        <v>6121</v>
      </c>
      <c r="F27" s="48" t="s">
        <v>30</v>
      </c>
      <c r="G27" s="44">
        <v>0</v>
      </c>
      <c r="H27" s="44">
        <v>80090.632</v>
      </c>
      <c r="I27" s="44"/>
      <c r="J27" s="17">
        <f>H27+I27</f>
        <v>80090.632</v>
      </c>
    </row>
    <row r="28" spans="1:10" ht="20.25">
      <c r="A28" s="67"/>
      <c r="B28" s="38" t="s">
        <v>2</v>
      </c>
      <c r="C28" s="3" t="s">
        <v>36</v>
      </c>
      <c r="D28" s="45" t="s">
        <v>0</v>
      </c>
      <c r="E28" s="45" t="s">
        <v>0</v>
      </c>
      <c r="F28" s="46" t="s">
        <v>37</v>
      </c>
      <c r="G28" s="2">
        <f>SUM(G29:G29)</f>
        <v>0</v>
      </c>
      <c r="H28" s="32">
        <f>SUM(H29:H29)</f>
        <v>605</v>
      </c>
      <c r="I28" s="32">
        <f>SUM(I29:I29)</f>
        <v>0</v>
      </c>
      <c r="J28" s="2">
        <f>SUM(J29:J29)</f>
        <v>605</v>
      </c>
    </row>
    <row r="29" spans="1:10" ht="13.5" thickBot="1">
      <c r="A29" s="67"/>
      <c r="B29" s="42"/>
      <c r="C29" s="4"/>
      <c r="D29" s="13">
        <v>2242</v>
      </c>
      <c r="E29" s="14">
        <v>6119</v>
      </c>
      <c r="F29" s="47" t="s">
        <v>33</v>
      </c>
      <c r="G29" s="10">
        <v>0</v>
      </c>
      <c r="H29" s="37">
        <v>605</v>
      </c>
      <c r="I29" s="37"/>
      <c r="J29" s="10">
        <f>H29+I29</f>
        <v>605</v>
      </c>
    </row>
    <row r="30" spans="1:10" ht="12.75">
      <c r="A30" s="67"/>
      <c r="B30" s="38" t="s">
        <v>2</v>
      </c>
      <c r="C30" s="3" t="s">
        <v>38</v>
      </c>
      <c r="D30" s="45" t="s">
        <v>0</v>
      </c>
      <c r="E30" s="45" t="s">
        <v>0</v>
      </c>
      <c r="F30" s="46" t="s">
        <v>39</v>
      </c>
      <c r="G30" s="2">
        <f>SUM(G31:G31)</f>
        <v>0</v>
      </c>
      <c r="H30" s="32">
        <f>SUM(H31:H31)</f>
        <v>10000</v>
      </c>
      <c r="I30" s="32">
        <f>SUM(I31:I31)</f>
        <v>0</v>
      </c>
      <c r="J30" s="2">
        <f>SUM(J31:J31)</f>
        <v>10000</v>
      </c>
    </row>
    <row r="31" spans="1:10" ht="13.5" thickBot="1">
      <c r="A31" s="67"/>
      <c r="B31" s="42"/>
      <c r="C31" s="4"/>
      <c r="D31" s="13">
        <v>2212</v>
      </c>
      <c r="E31" s="14">
        <v>6351</v>
      </c>
      <c r="F31" s="57" t="s">
        <v>40</v>
      </c>
      <c r="G31" s="10">
        <v>0</v>
      </c>
      <c r="H31" s="37">
        <v>10000</v>
      </c>
      <c r="I31" s="37"/>
      <c r="J31" s="10">
        <f>H31+I31</f>
        <v>10000</v>
      </c>
    </row>
    <row r="32" spans="1:10" ht="20.25">
      <c r="A32" s="67"/>
      <c r="B32" s="38" t="s">
        <v>2</v>
      </c>
      <c r="C32" s="3" t="s">
        <v>41</v>
      </c>
      <c r="D32" s="45" t="s">
        <v>0</v>
      </c>
      <c r="E32" s="45" t="s">
        <v>0</v>
      </c>
      <c r="F32" s="46" t="s">
        <v>42</v>
      </c>
      <c r="G32" s="2">
        <f>SUM(G33:G33)</f>
        <v>0</v>
      </c>
      <c r="H32" s="32">
        <f>SUM(H33:H33)</f>
        <v>2100</v>
      </c>
      <c r="I32" s="32">
        <f>SUM(I33:I33)</f>
        <v>0</v>
      </c>
      <c r="J32" s="2">
        <f>SUM(J33:J33)</f>
        <v>2100</v>
      </c>
    </row>
    <row r="33" spans="1:10" ht="13.5" thickBot="1">
      <c r="A33" s="67"/>
      <c r="B33" s="42"/>
      <c r="C33" s="4"/>
      <c r="D33" s="13">
        <v>2212</v>
      </c>
      <c r="E33" s="14">
        <v>6351</v>
      </c>
      <c r="F33" s="57" t="s">
        <v>40</v>
      </c>
      <c r="G33" s="10">
        <v>0</v>
      </c>
      <c r="H33" s="37">
        <v>2100</v>
      </c>
      <c r="I33" s="37"/>
      <c r="J33" s="10">
        <f>H33+I33</f>
        <v>2100</v>
      </c>
    </row>
    <row r="34" spans="1:10" ht="12.75">
      <c r="A34" s="67"/>
      <c r="B34" s="38" t="s">
        <v>2</v>
      </c>
      <c r="C34" s="3" t="s">
        <v>43</v>
      </c>
      <c r="D34" s="45" t="s">
        <v>0</v>
      </c>
      <c r="E34" s="45" t="s">
        <v>0</v>
      </c>
      <c r="F34" s="46" t="s">
        <v>46</v>
      </c>
      <c r="G34" s="2">
        <f>SUM(G35:G35)</f>
        <v>0</v>
      </c>
      <c r="H34" s="32">
        <f>SUM(H35:H35)</f>
        <v>5000</v>
      </c>
      <c r="I34" s="32">
        <f>SUM(I35:I35)</f>
        <v>0</v>
      </c>
      <c r="J34" s="2">
        <f>SUM(J35:J35)</f>
        <v>5000</v>
      </c>
    </row>
    <row r="35" spans="1:10" ht="13.5" thickBot="1">
      <c r="A35" s="67"/>
      <c r="B35" s="42"/>
      <c r="C35" s="4" t="s">
        <v>44</v>
      </c>
      <c r="D35" s="13">
        <v>2212</v>
      </c>
      <c r="E35" s="14">
        <v>6342</v>
      </c>
      <c r="F35" s="57" t="s">
        <v>45</v>
      </c>
      <c r="G35" s="10">
        <v>0</v>
      </c>
      <c r="H35" s="37">
        <v>5000</v>
      </c>
      <c r="I35" s="37"/>
      <c r="J35" s="10">
        <f>H35+I35</f>
        <v>5000</v>
      </c>
    </row>
    <row r="36" spans="1:10" ht="20.25">
      <c r="A36" s="67"/>
      <c r="B36" s="78" t="s">
        <v>2</v>
      </c>
      <c r="C36" s="3" t="s">
        <v>48</v>
      </c>
      <c r="D36" s="19" t="s">
        <v>0</v>
      </c>
      <c r="E36" s="19" t="s">
        <v>0</v>
      </c>
      <c r="F36" s="46" t="s">
        <v>49</v>
      </c>
      <c r="G36" s="32">
        <f>SUM(G37:G37)</f>
        <v>0</v>
      </c>
      <c r="H36" s="32">
        <f>SUM(H37:H37)</f>
        <v>0</v>
      </c>
      <c r="I36" s="32">
        <f>SUM(I37:I37)</f>
        <v>555.39</v>
      </c>
      <c r="J36" s="2">
        <f>SUM(J37:J37)</f>
        <v>555.39</v>
      </c>
    </row>
    <row r="37" spans="1:10" ht="13.5" thickBot="1">
      <c r="A37" s="67"/>
      <c r="B37" s="79"/>
      <c r="C37" s="4"/>
      <c r="D37" s="13">
        <v>2212</v>
      </c>
      <c r="E37" s="14">
        <v>6121</v>
      </c>
      <c r="F37" s="48" t="s">
        <v>30</v>
      </c>
      <c r="G37" s="10">
        <v>0</v>
      </c>
      <c r="H37" s="10">
        <v>0</v>
      </c>
      <c r="I37" s="10">
        <v>555.39</v>
      </c>
      <c r="J37" s="10">
        <f>H37+I37</f>
        <v>555.39</v>
      </c>
    </row>
    <row r="38" spans="1:10" ht="12.75">
      <c r="A38" s="67"/>
      <c r="B38" s="80" t="s">
        <v>2</v>
      </c>
      <c r="C38" s="81" t="s">
        <v>50</v>
      </c>
      <c r="D38" s="82" t="s">
        <v>0</v>
      </c>
      <c r="E38" s="82" t="s">
        <v>0</v>
      </c>
      <c r="F38" s="31" t="s">
        <v>51</v>
      </c>
      <c r="G38" s="32">
        <f>G39</f>
        <v>0</v>
      </c>
      <c r="H38" s="32">
        <f>H39</f>
        <v>135</v>
      </c>
      <c r="I38" s="32">
        <f>I39</f>
        <v>0</v>
      </c>
      <c r="J38" s="2">
        <f>SUM(J39:J39)</f>
        <v>135</v>
      </c>
    </row>
    <row r="39" spans="1:10" ht="21" thickBot="1">
      <c r="A39" s="68"/>
      <c r="B39" s="83"/>
      <c r="C39" s="84"/>
      <c r="D39" s="13">
        <v>2299</v>
      </c>
      <c r="E39" s="13">
        <v>6313</v>
      </c>
      <c r="F39" s="85" t="s">
        <v>52</v>
      </c>
      <c r="G39" s="44">
        <v>0</v>
      </c>
      <c r="H39" s="44">
        <v>135</v>
      </c>
      <c r="I39" s="44"/>
      <c r="J39" s="10">
        <f>H39+I39</f>
        <v>135</v>
      </c>
    </row>
  </sheetData>
  <sheetProtection/>
  <mergeCells count="12">
    <mergeCell ref="E5:E6"/>
    <mergeCell ref="F5:F6"/>
    <mergeCell ref="A8:A39"/>
    <mergeCell ref="G5:G6"/>
    <mergeCell ref="H5:H6"/>
    <mergeCell ref="I5:J5"/>
    <mergeCell ref="A1:J1"/>
    <mergeCell ref="A3:J3"/>
    <mergeCell ref="A5:A6"/>
    <mergeCell ref="B5:B6"/>
    <mergeCell ref="C5:C6"/>
    <mergeCell ref="D5:D6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4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2013-11-08T14:05:39Z</cp:lastPrinted>
  <dcterms:created xsi:type="dcterms:W3CDTF">2006-09-25T08:49:57Z</dcterms:created>
  <dcterms:modified xsi:type="dcterms:W3CDTF">2013-11-08T14:12:12Z</dcterms:modified>
  <cp:category/>
  <cp:version/>
  <cp:contentType/>
  <cp:contentStatus/>
</cp:coreProperties>
</file>