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2"/>
  </bookViews>
  <sheets>
    <sheet name="P+V" sheetId="1" r:id="rId1"/>
    <sheet name="91903" sheetId="2" r:id="rId2"/>
    <sheet name="92307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<sst xmlns="http://schemas.openxmlformats.org/spreadsheetml/2006/main" count="164" uniqueCount="104">
  <si>
    <t>Ekonomický odbor</t>
  </si>
  <si>
    <t>tis.Kč</t>
  </si>
  <si>
    <t>uk.</t>
  </si>
  <si>
    <t>č.a.</t>
  </si>
  <si>
    <t>§</t>
  </si>
  <si>
    <t>pol.</t>
  </si>
  <si>
    <t>ÚZ</t>
  </si>
  <si>
    <t>SU</t>
  </si>
  <si>
    <t>x</t>
  </si>
  <si>
    <t>92007</t>
  </si>
  <si>
    <t>ORG.</t>
  </si>
  <si>
    <t>SPOLUFINANCOVÁNÍ EU</t>
  </si>
  <si>
    <t>ZU</t>
  </si>
  <si>
    <t>běžné a kapitálové výdaje resortru celkem</t>
  </si>
  <si>
    <t>odbor kultury, památkové péče a cestovního ruchu</t>
  </si>
  <si>
    <t>92307 - Spolufinancování EU</t>
  </si>
  <si>
    <t>tis. Kč</t>
  </si>
  <si>
    <t>nákup ostatních služeb</t>
  </si>
  <si>
    <t>SR 2013</t>
  </si>
  <si>
    <t>UR 2013</t>
  </si>
  <si>
    <t>0750110000</t>
  </si>
  <si>
    <t>Změna rozpočtu - rozpočtové opatření č. 5/13</t>
  </si>
  <si>
    <t>změna ZRRO 5/13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</si>
  <si>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</si>
  <si>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</si>
  <si>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</si>
  <si>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</si>
  <si>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</si>
  <si>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</si>
  <si>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</si>
  <si>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</si>
  <si>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</si>
  <si>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</si>
  <si>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</si>
  <si>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</si>
  <si>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</si>
  <si>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</si>
  <si>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</si>
  <si>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</si>
  <si>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</si>
  <si>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</si>
  <si>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</si>
  <si>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</si>
  <si>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</si>
  <si>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</si>
  <si>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</si>
  <si>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</si>
  <si>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</si>
  <si>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</si>
  <si>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</si>
  <si>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</si>
  <si>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</si>
  <si>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</si>
  <si>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</si>
  <si>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</si>
  <si>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</si>
  <si>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</si>
  <si>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</si>
  <si>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</si>
  <si>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</si>
  <si>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</si>
  <si>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</si>
  <si>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</si>
  <si>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</si>
  <si>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</si>
  <si>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</si>
  <si>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</si>
  <si>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</si>
  <si>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</si>
  <si>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</si>
  <si>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</si>
  <si>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</si>
  <si>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</si>
  <si>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</si>
  <si>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</si>
  <si>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</si>
  <si>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</si>
  <si>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</si>
  <si>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</si>
  <si>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</si>
  <si>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</si>
  <si>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</si>
  <si>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</si>
  <si>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</si>
  <si>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</si>
  <si>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</si>
  <si>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</si>
  <si>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919 03 - Pokladní správa</t>
  </si>
  <si>
    <t>V Š E O B E C N Á    P O K L A D N Í    S P R Á V A</t>
  </si>
  <si>
    <t>Běžné (neinvestiční) výdaje resortu celkem</t>
  </si>
  <si>
    <t>031900</t>
  </si>
  <si>
    <t>0000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</si>
  <si>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</si>
  <si>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</si>
  <si>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</si>
  <si>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</si>
  <si>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</si>
  <si>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</si>
  <si>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</si>
  <si>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</si>
  <si>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</si>
  <si>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ZR-RO č.5/13</t>
  </si>
  <si>
    <t>ZR-RO č. 5/13</t>
  </si>
  <si>
    <t>Moderní příležitosti marketingu CR - Cíl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</si>
</sst>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0"/>
    <numFmt numFmtId="166" formatCode="#,##0.000"/>
    <numFmt numFmtId="167" formatCode="#,##0.000000"/>
    <numFmt numFmtId="168" formatCode="#,##0.0000000"/>
    <numFmt numFmtId="169" formatCode="#,##0.0"/>
  </numFmts>
  <fonts count="17">
    <font>
      <sz val="10"/>
      <name val="Arial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8"/>
      <name val="Arial CE"/>
      <family val="0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25" applyAlignment="1">
      <alignment vertical="center"/>
      <protection/>
    </xf>
    <xf numFmtId="0" fontId="3" fillId="0" borderId="0" xfId="25" applyFont="1" applyAlignment="1">
      <alignment horizontal="center" vertical="center"/>
      <protection/>
    </xf>
    <xf numFmtId="164" fontId="0" fillId="0" borderId="0" xfId="25" applyNumberFormat="1" applyAlignment="1">
      <alignment vertical="center"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2" xfId="25" applyFont="1" applyFill="1" applyBorder="1" applyAlignment="1">
      <alignment horizontal="center" vertical="center"/>
      <protection/>
    </xf>
    <xf numFmtId="0" fontId="6" fillId="0" borderId="3" xfId="25" applyFont="1" applyBorder="1" applyAlignment="1">
      <alignment horizontal="center" vertical="center"/>
      <protection/>
    </xf>
    <xf numFmtId="0" fontId="6" fillId="2" borderId="4" xfId="25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25" applyFont="1" applyBorder="1" applyAlignment="1">
      <alignment horizontal="center"/>
      <protection/>
    </xf>
    <xf numFmtId="0" fontId="6" fillId="0" borderId="8" xfId="25" applyFont="1" applyBorder="1" applyAlignment="1">
      <alignment horizontal="left"/>
      <protection/>
    </xf>
    <xf numFmtId="4" fontId="6" fillId="2" borderId="9" xfId="25" applyNumberFormat="1" applyFont="1" applyFill="1" applyBorder="1">
      <alignment/>
      <protection/>
    </xf>
    <xf numFmtId="0" fontId="0" fillId="0" borderId="10" xfId="0" applyBorder="1" applyAlignment="1">
      <alignment/>
    </xf>
    <xf numFmtId="49" fontId="10" fillId="0" borderId="0" xfId="24" applyNumberFormat="1" applyFont="1" applyBorder="1" applyAlignment="1">
      <alignment horizontal="center" vertical="center" textRotation="90"/>
      <protection/>
    </xf>
    <xf numFmtId="4" fontId="6" fillId="0" borderId="11" xfId="25" applyNumberFormat="1" applyFont="1" applyFill="1" applyBorder="1">
      <alignment/>
      <protection/>
    </xf>
    <xf numFmtId="0" fontId="8" fillId="0" borderId="0" xfId="0" applyFont="1" applyAlignment="1">
      <alignment/>
    </xf>
    <xf numFmtId="0" fontId="6" fillId="0" borderId="4" xfId="25" applyFont="1" applyBorder="1" applyAlignment="1">
      <alignment horizontal="center" vertical="center"/>
      <protection/>
    </xf>
    <xf numFmtId="0" fontId="6" fillId="0" borderId="4" xfId="25" applyFont="1" applyBorder="1" applyAlignment="1">
      <alignment horizontal="center"/>
      <protection/>
    </xf>
    <xf numFmtId="4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7" fillId="0" borderId="12" xfId="25" applyFont="1" applyBorder="1" applyAlignment="1">
      <alignment horizontal="center"/>
      <protection/>
    </xf>
    <xf numFmtId="4" fontId="7" fillId="0" borderId="0" xfId="25" applyNumberFormat="1" applyFont="1" applyFill="1" applyBorder="1">
      <alignment/>
      <protection/>
    </xf>
    <xf numFmtId="166" fontId="7" fillId="0" borderId="4" xfId="25" applyNumberFormat="1" applyFont="1" applyBorder="1">
      <alignment/>
      <protection/>
    </xf>
    <xf numFmtId="0" fontId="0" fillId="0" borderId="0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25" applyFont="1" applyBorder="1" applyAlignment="1">
      <alignment horizontal="center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16" xfId="28" applyFont="1" applyBorder="1" applyAlignment="1">
      <alignment horizontal="left"/>
      <protection/>
    </xf>
    <xf numFmtId="166" fontId="7" fillId="0" borderId="16" xfId="25" applyNumberFormat="1" applyFont="1" applyBorder="1">
      <alignment/>
      <protection/>
    </xf>
    <xf numFmtId="166" fontId="8" fillId="0" borderId="17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166" fontId="8" fillId="0" borderId="21" xfId="0" applyNumberFormat="1" applyFont="1" applyBorder="1" applyAlignment="1">
      <alignment/>
    </xf>
    <xf numFmtId="0" fontId="7" fillId="0" borderId="21" xfId="25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25" applyFont="1" applyBorder="1" applyAlignment="1">
      <alignment horizontal="center"/>
      <protection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6" fillId="2" borderId="6" xfId="25" applyNumberFormat="1" applyFont="1" applyFill="1" applyBorder="1">
      <alignment/>
      <protection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horizontal="right" vertical="center" wrapText="1"/>
    </xf>
    <xf numFmtId="4" fontId="15" fillId="0" borderId="31" xfId="0" applyNumberFormat="1" applyFont="1" applyBorder="1" applyAlignment="1">
      <alignment horizontal="right" vertical="center" wrapText="1"/>
    </xf>
    <xf numFmtId="4" fontId="15" fillId="0" borderId="32" xfId="0" applyNumberFormat="1" applyFont="1" applyBorder="1" applyAlignment="1">
      <alignment horizontal="right" vertical="center" wrapText="1"/>
    </xf>
    <xf numFmtId="0" fontId="16" fillId="0" borderId="25" xfId="0" applyFont="1" applyBorder="1" applyAlignment="1">
      <alignment vertical="center" wrapText="1"/>
    </xf>
    <xf numFmtId="0" fontId="16" fillId="0" borderId="33" xfId="0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4" fontId="16" fillId="0" borderId="31" xfId="0" applyNumberFormat="1" applyFont="1" applyBorder="1" applyAlignment="1">
      <alignment horizontal="right" vertical="center" wrapText="1"/>
    </xf>
    <xf numFmtId="0" fontId="15" fillId="0" borderId="25" xfId="0" applyFont="1" applyBorder="1" applyAlignment="1">
      <alignment vertical="center" wrapText="1"/>
    </xf>
    <xf numFmtId="4" fontId="15" fillId="0" borderId="33" xfId="0" applyNumberFormat="1" applyFont="1" applyBorder="1" applyAlignment="1">
      <alignment horizontal="right" vertical="center" wrapText="1"/>
    </xf>
    <xf numFmtId="4" fontId="15" fillId="0" borderId="34" xfId="0" applyNumberFormat="1" applyFont="1" applyBorder="1" applyAlignment="1">
      <alignment horizontal="right" vertical="center" wrapText="1"/>
    </xf>
    <xf numFmtId="4" fontId="16" fillId="0" borderId="34" xfId="0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horizontal="right"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horizontal="right" vertical="center" wrapText="1"/>
    </xf>
    <xf numFmtId="4" fontId="16" fillId="0" borderId="36" xfId="0" applyNumberFormat="1" applyFont="1" applyBorder="1" applyAlignment="1">
      <alignment horizontal="right" vertical="center" wrapText="1"/>
    </xf>
    <xf numFmtId="4" fontId="16" fillId="0" borderId="37" xfId="0" applyNumberFormat="1" applyFont="1" applyBorder="1" applyAlignment="1">
      <alignment horizontal="right"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horizontal="right" vertical="center" wrapText="1"/>
    </xf>
    <xf numFmtId="4" fontId="15" fillId="0" borderId="28" xfId="0" applyNumberFormat="1" applyFont="1" applyBorder="1" applyAlignment="1">
      <alignment horizontal="right" vertical="center" wrapText="1"/>
    </xf>
    <xf numFmtId="4" fontId="15" fillId="0" borderId="29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69" fontId="13" fillId="0" borderId="20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right" vertical="center" wrapText="1"/>
    </xf>
    <xf numFmtId="4" fontId="16" fillId="0" borderId="32" xfId="0" applyNumberFormat="1" applyFont="1" applyBorder="1" applyAlignment="1">
      <alignment horizontal="righ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4" fontId="16" fillId="0" borderId="38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0" fontId="15" fillId="0" borderId="27" xfId="0" applyFont="1" applyBorder="1" applyAlignment="1">
      <alignment horizontal="left" vertical="center" wrapText="1"/>
    </xf>
    <xf numFmtId="0" fontId="0" fillId="0" borderId="0" xfId="27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2" fillId="0" borderId="0" xfId="24">
      <alignment/>
      <protection/>
    </xf>
    <xf numFmtId="0" fontId="0" fillId="0" borderId="0" xfId="20">
      <alignment/>
      <protection/>
    </xf>
    <xf numFmtId="0" fontId="0" fillId="0" borderId="0" xfId="26">
      <alignment/>
      <protection/>
    </xf>
    <xf numFmtId="0" fontId="6" fillId="0" borderId="0" xfId="20" applyFont="1" applyAlignment="1">
      <alignment horizontal="center"/>
      <protection/>
    </xf>
    <xf numFmtId="0" fontId="5" fillId="0" borderId="0" xfId="26" applyFont="1" applyFill="1" applyAlignment="1">
      <alignment horizontal="center"/>
      <protection/>
    </xf>
    <xf numFmtId="4" fontId="5" fillId="0" borderId="0" xfId="26" applyNumberFormat="1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6" fillId="0" borderId="1" xfId="26" applyFont="1" applyFill="1" applyBorder="1" applyAlignment="1">
      <alignment horizontal="center" vertical="center" wrapText="1"/>
      <protection/>
    </xf>
    <xf numFmtId="0" fontId="6" fillId="0" borderId="2" xfId="26" applyFont="1" applyFill="1" applyBorder="1" applyAlignment="1">
      <alignment horizontal="center" vertical="center" wrapText="1"/>
      <protection/>
    </xf>
    <xf numFmtId="0" fontId="6" fillId="0" borderId="39" xfId="2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22" applyFont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 wrapText="1"/>
    </xf>
    <xf numFmtId="0" fontId="6" fillId="0" borderId="27" xfId="26" applyFont="1" applyFill="1" applyBorder="1" applyAlignment="1">
      <alignment horizontal="center"/>
      <protection/>
    </xf>
    <xf numFmtId="0" fontId="6" fillId="0" borderId="40" xfId="26" applyFont="1" applyFill="1" applyBorder="1" applyAlignment="1">
      <alignment horizontal="center"/>
      <protection/>
    </xf>
    <xf numFmtId="0" fontId="6" fillId="0" borderId="28" xfId="26" applyFont="1" applyFill="1" applyBorder="1" applyAlignment="1">
      <alignment horizontal="center"/>
      <protection/>
    </xf>
    <xf numFmtId="0" fontId="6" fillId="0" borderId="28" xfId="26" applyFont="1" applyFill="1" applyBorder="1" applyAlignment="1">
      <alignment horizontal="left"/>
      <protection/>
    </xf>
    <xf numFmtId="4" fontId="6" fillId="0" borderId="41" xfId="26" applyNumberFormat="1" applyFont="1" applyFill="1" applyBorder="1">
      <alignment/>
      <protection/>
    </xf>
    <xf numFmtId="4" fontId="6" fillId="0" borderId="8" xfId="26" applyNumberFormat="1" applyFont="1" applyFill="1" applyBorder="1">
      <alignment/>
      <protection/>
    </xf>
    <xf numFmtId="0" fontId="6" fillId="0" borderId="42" xfId="26" applyFont="1" applyFill="1" applyBorder="1" applyAlignment="1">
      <alignment horizontal="center" vertical="center"/>
      <protection/>
    </xf>
    <xf numFmtId="49" fontId="6" fillId="0" borderId="43" xfId="26" applyNumberFormat="1" applyFont="1" applyFill="1" applyBorder="1" applyAlignment="1">
      <alignment horizontal="center" vertical="center"/>
      <protection/>
    </xf>
    <xf numFmtId="49" fontId="6" fillId="0" borderId="44" xfId="26" applyNumberFormat="1" applyFont="1" applyFill="1" applyBorder="1" applyAlignment="1">
      <alignment horizontal="center" vertical="center"/>
      <protection/>
    </xf>
    <xf numFmtId="0" fontId="6" fillId="0" borderId="45" xfId="26" applyFont="1" applyFill="1" applyBorder="1" applyAlignment="1">
      <alignment horizontal="center" vertical="center"/>
      <protection/>
    </xf>
    <xf numFmtId="0" fontId="6" fillId="0" borderId="43" xfId="26" applyFont="1" applyFill="1" applyBorder="1" applyAlignment="1">
      <alignment horizontal="center" vertical="center"/>
      <protection/>
    </xf>
    <xf numFmtId="0" fontId="6" fillId="0" borderId="45" xfId="26" applyFont="1" applyFill="1" applyBorder="1" applyAlignment="1">
      <alignment vertical="center"/>
      <protection/>
    </xf>
    <xf numFmtId="4" fontId="6" fillId="0" borderId="44" xfId="16" applyNumberFormat="1" applyFont="1" applyFill="1" applyBorder="1" applyAlignment="1">
      <alignment horizontal="right" vertical="center"/>
    </xf>
    <xf numFmtId="4" fontId="6" fillId="0" borderId="45" xfId="26" applyNumberFormat="1" applyFont="1" applyFill="1" applyBorder="1" applyAlignment="1">
      <alignment vertical="center"/>
      <protection/>
    </xf>
    <xf numFmtId="4" fontId="6" fillId="0" borderId="46" xfId="26" applyNumberFormat="1" applyFont="1" applyFill="1" applyBorder="1" applyAlignment="1">
      <alignment vertical="center"/>
      <protection/>
    </xf>
    <xf numFmtId="0" fontId="8" fillId="0" borderId="26" xfId="26" applyFont="1" applyFill="1" applyBorder="1" applyAlignment="1">
      <alignment horizontal="center" vertical="center"/>
      <protection/>
    </xf>
    <xf numFmtId="49" fontId="8" fillId="0" borderId="47" xfId="26" applyNumberFormat="1" applyFont="1" applyFill="1" applyBorder="1" applyAlignment="1">
      <alignment horizontal="center" vertical="center"/>
      <protection/>
    </xf>
    <xf numFmtId="49" fontId="8" fillId="0" borderId="23" xfId="26" applyNumberFormat="1" applyFont="1" applyFill="1" applyBorder="1" applyAlignment="1">
      <alignment horizontal="center" vertical="center"/>
      <protection/>
    </xf>
    <xf numFmtId="0" fontId="8" fillId="0" borderId="48" xfId="26" applyFont="1" applyFill="1" applyBorder="1" applyAlignment="1">
      <alignment horizontal="center" vertical="center"/>
      <protection/>
    </xf>
    <xf numFmtId="49" fontId="9" fillId="0" borderId="49" xfId="20" applyNumberFormat="1" applyFont="1" applyFill="1" applyBorder="1" applyAlignment="1">
      <alignment horizontal="center" vertical="center"/>
      <protection/>
    </xf>
    <xf numFmtId="0" fontId="9" fillId="0" borderId="48" xfId="23" applyFont="1" applyFill="1" applyBorder="1" applyAlignment="1">
      <alignment vertical="center"/>
      <protection/>
    </xf>
    <xf numFmtId="4" fontId="8" fillId="0" borderId="50" xfId="16" applyNumberFormat="1" applyFont="1" applyFill="1" applyBorder="1" applyAlignment="1">
      <alignment horizontal="right" vertical="center"/>
    </xf>
    <xf numFmtId="4" fontId="8" fillId="0" borderId="48" xfId="26" applyNumberFormat="1" applyFont="1" applyFill="1" applyBorder="1" applyAlignment="1">
      <alignment vertical="center"/>
      <protection/>
    </xf>
    <xf numFmtId="4" fontId="8" fillId="0" borderId="51" xfId="26" applyNumberFormat="1" applyFont="1" applyFill="1" applyBorder="1" applyAlignment="1">
      <alignment vertical="center"/>
      <protection/>
    </xf>
    <xf numFmtId="0" fontId="6" fillId="0" borderId="45" xfId="26" applyFont="1" applyFill="1" applyBorder="1" applyAlignment="1">
      <alignment vertical="center" wrapText="1"/>
      <protection/>
    </xf>
    <xf numFmtId="4" fontId="6" fillId="0" borderId="52" xfId="16" applyNumberFormat="1" applyFont="1" applyFill="1" applyBorder="1" applyAlignment="1">
      <alignment horizontal="right" vertical="center"/>
    </xf>
    <xf numFmtId="4" fontId="0" fillId="0" borderId="0" xfId="26" applyNumberFormat="1">
      <alignment/>
      <protection/>
    </xf>
    <xf numFmtId="0" fontId="6" fillId="0" borderId="28" xfId="25" applyFont="1" applyFill="1" applyBorder="1" applyAlignment="1">
      <alignment horizontal="center"/>
      <protection/>
    </xf>
    <xf numFmtId="0" fontId="6" fillId="0" borderId="29" xfId="25" applyFont="1" applyBorder="1" applyAlignment="1">
      <alignment horizontal="center"/>
      <protection/>
    </xf>
    <xf numFmtId="0" fontId="12" fillId="3" borderId="20" xfId="0" applyFont="1" applyFill="1" applyBorder="1" applyAlignment="1">
      <alignment horizontal="center"/>
    </xf>
    <xf numFmtId="0" fontId="6" fillId="0" borderId="40" xfId="26" applyFont="1" applyFill="1" applyBorder="1" applyAlignment="1">
      <alignment horizontal="center"/>
      <protection/>
    </xf>
    <xf numFmtId="0" fontId="6" fillId="0" borderId="41" xfId="26" applyFont="1" applyFill="1" applyBorder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0" xfId="0" applyFont="1" applyAlignment="1">
      <alignment horizontal="center"/>
    </xf>
    <xf numFmtId="0" fontId="6" fillId="0" borderId="40" xfId="26" applyFont="1" applyFill="1" applyBorder="1" applyAlignment="1">
      <alignment horizontal="center" vertical="center" wrapText="1"/>
      <protection/>
    </xf>
    <xf numFmtId="0" fontId="6" fillId="0" borderId="41" xfId="26" applyFont="1" applyFill="1" applyBorder="1" applyAlignment="1">
      <alignment horizontal="center" vertical="center" wrapText="1"/>
      <protection/>
    </xf>
    <xf numFmtId="49" fontId="7" fillId="0" borderId="20" xfId="25" applyNumberFormat="1" applyFont="1" applyBorder="1" applyAlignment="1">
      <alignment horizontal="center"/>
      <protection/>
    </xf>
    <xf numFmtId="49" fontId="7" fillId="0" borderId="23" xfId="25" applyNumberFormat="1" applyFont="1" applyBorder="1" applyAlignment="1">
      <alignment horizontal="center"/>
      <protection/>
    </xf>
    <xf numFmtId="0" fontId="1" fillId="0" borderId="0" xfId="24" applyFont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49" fontId="10" fillId="0" borderId="16" xfId="24" applyNumberFormat="1" applyFont="1" applyBorder="1" applyAlignment="1">
      <alignment horizontal="center" vertical="center" textRotation="90"/>
      <protection/>
    </xf>
    <xf numFmtId="49" fontId="10" fillId="0" borderId="0" xfId="24" applyNumberFormat="1" applyFont="1" applyBorder="1" applyAlignment="1">
      <alignment horizontal="center" vertical="center" textRotation="90"/>
      <protection/>
    </xf>
    <xf numFmtId="0" fontId="10" fillId="0" borderId="40" xfId="24" applyFont="1" applyBorder="1" applyAlignment="1">
      <alignment horizontal="center"/>
      <protection/>
    </xf>
    <xf numFmtId="0" fontId="10" fillId="0" borderId="41" xfId="24" applyFont="1" applyBorder="1" applyAlignment="1">
      <alignment horizontal="center"/>
      <protection/>
    </xf>
    <xf numFmtId="0" fontId="6" fillId="0" borderId="40" xfId="25" applyFont="1" applyBorder="1" applyAlignment="1">
      <alignment horizontal="center"/>
      <protection/>
    </xf>
    <xf numFmtId="0" fontId="6" fillId="0" borderId="5" xfId="25" applyFont="1" applyBorder="1" applyAlignment="1">
      <alignment horizontal="center"/>
      <protection/>
    </xf>
  </cellXfs>
  <cellStyles count="16">
    <cellStyle name="Normal" xfId="0"/>
    <cellStyle name="Comma" xfId="15"/>
    <cellStyle name="čárky 2" xfId="16"/>
    <cellStyle name="Comma [0]" xfId="17"/>
    <cellStyle name="Currency" xfId="18"/>
    <cellStyle name="Currency [0]" xfId="19"/>
    <cellStyle name="normální 2" xfId="20"/>
    <cellStyle name="Normální 3" xfId="21"/>
    <cellStyle name="normální_04 - OSMTVS" xfId="22"/>
    <cellStyle name="normální_2. čtení rozpočtu 2006 - příjmy 2" xfId="23"/>
    <cellStyle name="normální_2. Rozpočet 2007 - tabulky" xfId="24"/>
    <cellStyle name="normální_Rozpis výdajů 03 bez PO" xfId="25"/>
    <cellStyle name="normální_Rozpis výdajů 03 bez PO 2" xfId="26"/>
    <cellStyle name="normální_Rozpis výdajů 03 bez PO 3" xfId="27"/>
    <cellStyle name="normální_Rozpočet 2005 (ZK)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Temp\ELETEMPPATH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26">
          <cell r="H26">
            <v>3346613.93</v>
          </cell>
          <cell r="Q26">
            <v>25839.85</v>
          </cell>
        </row>
      </sheetData>
      <sheetData sheetId="2">
        <row r="26">
          <cell r="C26">
            <v>211268.26</v>
          </cell>
          <cell r="E26">
            <v>858839.72</v>
          </cell>
          <cell r="G26">
            <v>3337856</v>
          </cell>
          <cell r="I26">
            <v>29919.85</v>
          </cell>
          <cell r="K26">
            <v>37427.93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3">
      <selection activeCell="C36" sqref="C36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</cols>
  <sheetData>
    <row r="1" spans="1:5" ht="13.5" thickBot="1">
      <c r="A1" s="130" t="s">
        <v>23</v>
      </c>
      <c r="B1" s="130"/>
      <c r="C1" s="47"/>
      <c r="D1" s="47"/>
      <c r="E1" s="48" t="s">
        <v>24</v>
      </c>
    </row>
    <row r="2" spans="1:5" ht="24.75" thickBot="1">
      <c r="A2" s="49" t="s">
        <v>25</v>
      </c>
      <c r="B2" s="50" t="s">
        <v>26</v>
      </c>
      <c r="C2" s="51" t="s">
        <v>27</v>
      </c>
      <c r="D2" s="51" t="s">
        <v>102</v>
      </c>
      <c r="E2" s="51" t="s">
        <v>28</v>
      </c>
    </row>
    <row r="3" spans="1:5" ht="28.5">
      <c r="A3" s="52" t="s">
        <v>29</v>
      </c>
      <c r="B3" s="53" t="s">
        <v>30</v>
      </c>
      <c r="C3" s="54">
        <f>C4+C5+C6</f>
        <v>2301003</v>
      </c>
      <c r="D3" s="54">
        <f>D4+D5+D6</f>
        <v>0</v>
      </c>
      <c r="E3" s="55">
        <f aca="true" t="shared" si="0" ref="E3:E24">C3+D3</f>
        <v>2301003</v>
      </c>
    </row>
    <row r="4" spans="1:5" ht="15">
      <c r="A4" s="56" t="s">
        <v>31</v>
      </c>
      <c r="B4" s="57" t="s">
        <v>32</v>
      </c>
      <c r="C4" s="58">
        <v>2101000</v>
      </c>
      <c r="D4" s="59">
        <v>0</v>
      </c>
      <c r="E4" s="60">
        <f t="shared" si="0"/>
        <v>2101000</v>
      </c>
    </row>
    <row r="5" spans="1:5" ht="15">
      <c r="A5" s="56" t="s">
        <v>33</v>
      </c>
      <c r="B5" s="57" t="s">
        <v>34</v>
      </c>
      <c r="C5" s="58">
        <v>200003</v>
      </c>
      <c r="D5" s="61">
        <v>0</v>
      </c>
      <c r="E5" s="60">
        <f t="shared" si="0"/>
        <v>200003</v>
      </c>
    </row>
    <row r="6" spans="1:5" ht="15">
      <c r="A6" s="56" t="s">
        <v>35</v>
      </c>
      <c r="B6" s="57" t="s">
        <v>36</v>
      </c>
      <c r="C6" s="58">
        <v>0</v>
      </c>
      <c r="D6" s="58">
        <v>0</v>
      </c>
      <c r="E6" s="60">
        <f t="shared" si="0"/>
        <v>0</v>
      </c>
    </row>
    <row r="7" spans="1:5" ht="15">
      <c r="A7" s="62" t="s">
        <v>37</v>
      </c>
      <c r="B7" s="57" t="s">
        <v>38</v>
      </c>
      <c r="C7" s="63">
        <f>C8+C13</f>
        <v>3431500.93</v>
      </c>
      <c r="D7" s="63">
        <v>0</v>
      </c>
      <c r="E7" s="64">
        <f t="shared" si="0"/>
        <v>3431500.93</v>
      </c>
    </row>
    <row r="8" spans="1:5" ht="15">
      <c r="A8" s="56" t="s">
        <v>39</v>
      </c>
      <c r="B8" s="57" t="s">
        <v>40</v>
      </c>
      <c r="C8" s="58">
        <f>C9+C10+C11+C12</f>
        <v>3431500.93</v>
      </c>
      <c r="D8" s="58">
        <v>0</v>
      </c>
      <c r="E8" s="65">
        <f t="shared" si="0"/>
        <v>3431500.93</v>
      </c>
    </row>
    <row r="9" spans="1:5" ht="15">
      <c r="A9" s="56" t="s">
        <v>41</v>
      </c>
      <c r="B9" s="57" t="s">
        <v>42</v>
      </c>
      <c r="C9" s="58">
        <f>'[1]příjmy'!$M$4</f>
        <v>60887</v>
      </c>
      <c r="D9" s="58">
        <v>0</v>
      </c>
      <c r="E9" s="65">
        <f t="shared" si="0"/>
        <v>60887</v>
      </c>
    </row>
    <row r="10" spans="1:5" ht="15">
      <c r="A10" s="56" t="s">
        <v>43</v>
      </c>
      <c r="B10" s="57" t="s">
        <v>40</v>
      </c>
      <c r="C10" s="58">
        <f>'[1]příjmy'!$H$26</f>
        <v>3346613.93</v>
      </c>
      <c r="D10" s="58">
        <v>0</v>
      </c>
      <c r="E10" s="65">
        <f t="shared" si="0"/>
        <v>3346613.93</v>
      </c>
    </row>
    <row r="11" spans="1:5" ht="15">
      <c r="A11" s="56" t="s">
        <v>44</v>
      </c>
      <c r="B11" s="57" t="s">
        <v>45</v>
      </c>
      <c r="C11" s="58">
        <v>0</v>
      </c>
      <c r="D11" s="58">
        <v>0</v>
      </c>
      <c r="E11" s="65">
        <f>SUM(C11:D11)</f>
        <v>0</v>
      </c>
    </row>
    <row r="12" spans="1:5" ht="15">
      <c r="A12" s="56" t="s">
        <v>46</v>
      </c>
      <c r="B12" s="57">
        <v>4121</v>
      </c>
      <c r="C12" s="58">
        <v>24000</v>
      </c>
      <c r="D12" s="58">
        <v>0</v>
      </c>
      <c r="E12" s="65">
        <f>SUM(C12:D12)</f>
        <v>24000</v>
      </c>
    </row>
    <row r="13" spans="1:5" ht="15">
      <c r="A13" s="56" t="s">
        <v>47</v>
      </c>
      <c r="B13" s="57" t="s">
        <v>48</v>
      </c>
      <c r="C13" s="58">
        <f>C14+C15+C16</f>
        <v>0</v>
      </c>
      <c r="D13" s="58">
        <v>0</v>
      </c>
      <c r="E13" s="65">
        <f t="shared" si="0"/>
        <v>0</v>
      </c>
    </row>
    <row r="14" spans="1:5" ht="15">
      <c r="A14" s="56" t="s">
        <v>49</v>
      </c>
      <c r="B14" s="57" t="s">
        <v>48</v>
      </c>
      <c r="C14" s="58">
        <v>0</v>
      </c>
      <c r="D14" s="58">
        <v>0</v>
      </c>
      <c r="E14" s="65">
        <f t="shared" si="0"/>
        <v>0</v>
      </c>
    </row>
    <row r="15" spans="1:5" ht="15">
      <c r="A15" s="56" t="s">
        <v>50</v>
      </c>
      <c r="B15" s="57">
        <v>4221</v>
      </c>
      <c r="C15" s="58">
        <v>0</v>
      </c>
      <c r="D15" s="58">
        <v>0</v>
      </c>
      <c r="E15" s="65">
        <f>SUM(C15:D15)</f>
        <v>0</v>
      </c>
    </row>
    <row r="16" spans="1:5" ht="15">
      <c r="A16" s="56" t="s">
        <v>51</v>
      </c>
      <c r="B16" s="57">
        <v>4232</v>
      </c>
      <c r="C16" s="58">
        <v>0</v>
      </c>
      <c r="D16" s="58">
        <v>0</v>
      </c>
      <c r="E16" s="65">
        <f>SUM(C16:D16)</f>
        <v>0</v>
      </c>
    </row>
    <row r="17" spans="1:5" ht="28.5">
      <c r="A17" s="62" t="s">
        <v>52</v>
      </c>
      <c r="B17" s="66" t="s">
        <v>53</v>
      </c>
      <c r="C17" s="63">
        <f>C3+C7</f>
        <v>5732503.93</v>
      </c>
      <c r="D17" s="63">
        <f>D3+D7</f>
        <v>0</v>
      </c>
      <c r="E17" s="64">
        <f t="shared" si="0"/>
        <v>5732503.93</v>
      </c>
    </row>
    <row r="18" spans="1:5" ht="14.25">
      <c r="A18" s="62" t="s">
        <v>54</v>
      </c>
      <c r="B18" s="66" t="s">
        <v>55</v>
      </c>
      <c r="C18" s="63">
        <f>SUM(C19:C23)</f>
        <v>-21035.15</v>
      </c>
      <c r="D18" s="63">
        <v>0</v>
      </c>
      <c r="E18" s="64">
        <f t="shared" si="0"/>
        <v>-21035.15</v>
      </c>
    </row>
    <row r="19" spans="1:5" ht="15">
      <c r="A19" s="56" t="s">
        <v>56</v>
      </c>
      <c r="B19" s="57" t="s">
        <v>57</v>
      </c>
      <c r="C19" s="58">
        <v>0</v>
      </c>
      <c r="D19" s="58">
        <v>0</v>
      </c>
      <c r="E19" s="65">
        <f t="shared" si="0"/>
        <v>0</v>
      </c>
    </row>
    <row r="20" spans="1:5" ht="15">
      <c r="A20" s="56" t="s">
        <v>58</v>
      </c>
      <c r="B20" s="57">
        <v>8115</v>
      </c>
      <c r="C20" s="58">
        <v>0</v>
      </c>
      <c r="D20" s="58">
        <v>0</v>
      </c>
      <c r="E20" s="65">
        <f>SUM(C20:D20)</f>
        <v>0</v>
      </c>
    </row>
    <row r="21" spans="1:5" ht="15">
      <c r="A21" s="56" t="s">
        <v>59</v>
      </c>
      <c r="B21" s="57" t="s">
        <v>57</v>
      </c>
      <c r="C21" s="58">
        <f>'[1]příjmy'!$Q$26</f>
        <v>25839.85</v>
      </c>
      <c r="D21" s="58">
        <v>0</v>
      </c>
      <c r="E21" s="65">
        <f t="shared" si="0"/>
        <v>25839.85</v>
      </c>
    </row>
    <row r="22" spans="1:5" ht="15">
      <c r="A22" s="56" t="s">
        <v>60</v>
      </c>
      <c r="B22" s="57">
        <v>8123</v>
      </c>
      <c r="C22" s="58">
        <v>0</v>
      </c>
      <c r="D22" s="58">
        <v>0</v>
      </c>
      <c r="E22" s="65">
        <f>C22+D22</f>
        <v>0</v>
      </c>
    </row>
    <row r="23" spans="1:5" ht="15.75" thickBot="1">
      <c r="A23" s="67" t="s">
        <v>61</v>
      </c>
      <c r="B23" s="68">
        <v>-8124</v>
      </c>
      <c r="C23" s="69">
        <v>-46875</v>
      </c>
      <c r="D23" s="69">
        <v>0</v>
      </c>
      <c r="E23" s="70">
        <f>C23+D23</f>
        <v>-46875</v>
      </c>
    </row>
    <row r="24" spans="1:5" ht="15" thickBot="1">
      <c r="A24" s="71" t="s">
        <v>62</v>
      </c>
      <c r="B24" s="72"/>
      <c r="C24" s="73">
        <f>C3+C7+C18</f>
        <v>5711468.779999999</v>
      </c>
      <c r="D24" s="73">
        <f>D17+D18</f>
        <v>0</v>
      </c>
      <c r="E24" s="74">
        <f t="shared" si="0"/>
        <v>5711468.779999999</v>
      </c>
    </row>
    <row r="25" spans="1:5" ht="13.5" thickBot="1">
      <c r="A25" s="130" t="s">
        <v>63</v>
      </c>
      <c r="B25" s="130"/>
      <c r="C25" s="75"/>
      <c r="D25" s="75"/>
      <c r="E25" s="76" t="s">
        <v>24</v>
      </c>
    </row>
    <row r="26" spans="1:5" ht="24.75" thickBot="1">
      <c r="A26" s="49" t="s">
        <v>64</v>
      </c>
      <c r="B26" s="50" t="s">
        <v>5</v>
      </c>
      <c r="C26" s="51" t="s">
        <v>27</v>
      </c>
      <c r="D26" s="51" t="s">
        <v>101</v>
      </c>
      <c r="E26" s="51" t="s">
        <v>28</v>
      </c>
    </row>
    <row r="27" spans="1:5" ht="15">
      <c r="A27" s="77" t="s">
        <v>65</v>
      </c>
      <c r="B27" s="78" t="s">
        <v>66</v>
      </c>
      <c r="C27" s="61">
        <v>31604</v>
      </c>
      <c r="D27" s="61">
        <v>0</v>
      </c>
      <c r="E27" s="79">
        <f>C27+D27</f>
        <v>31604</v>
      </c>
    </row>
    <row r="28" spans="1:5" ht="15">
      <c r="A28" s="80" t="s">
        <v>67</v>
      </c>
      <c r="B28" s="57" t="s">
        <v>66</v>
      </c>
      <c r="C28" s="58">
        <f>'[1]výdaje'!$C$26</f>
        <v>211268.26</v>
      </c>
      <c r="D28" s="61">
        <v>0</v>
      </c>
      <c r="E28" s="79">
        <f aca="true" t="shared" si="1" ref="E28:E44">C28+D28</f>
        <v>211268.26</v>
      </c>
    </row>
    <row r="29" spans="1:5" ht="15">
      <c r="A29" s="80" t="s">
        <v>68</v>
      </c>
      <c r="B29" s="57" t="s">
        <v>66</v>
      </c>
      <c r="C29" s="58">
        <v>825854</v>
      </c>
      <c r="D29" s="61">
        <v>0</v>
      </c>
      <c r="E29" s="79">
        <f t="shared" si="1"/>
        <v>825854</v>
      </c>
    </row>
    <row r="30" spans="1:5" ht="15">
      <c r="A30" s="80" t="s">
        <v>69</v>
      </c>
      <c r="B30" s="57" t="s">
        <v>66</v>
      </c>
      <c r="C30" s="58">
        <f>'[1]výdaje'!$E$26</f>
        <v>858839.72</v>
      </c>
      <c r="D30" s="61">
        <v>0</v>
      </c>
      <c r="E30" s="79">
        <f t="shared" si="1"/>
        <v>858839.72</v>
      </c>
    </row>
    <row r="31" spans="1:5" ht="15">
      <c r="A31" s="80" t="s">
        <v>70</v>
      </c>
      <c r="B31" s="57" t="s">
        <v>66</v>
      </c>
      <c r="C31" s="58">
        <v>140000</v>
      </c>
      <c r="D31" s="61">
        <v>0</v>
      </c>
      <c r="E31" s="79">
        <f>C31+D31</f>
        <v>140000</v>
      </c>
    </row>
    <row r="32" spans="1:5" ht="15">
      <c r="A32" s="80" t="s">
        <v>71</v>
      </c>
      <c r="B32" s="57" t="s">
        <v>66</v>
      </c>
      <c r="C32" s="58">
        <f>'[1]výdaje'!$G$26</f>
        <v>3337856</v>
      </c>
      <c r="D32" s="61">
        <v>0</v>
      </c>
      <c r="E32" s="79">
        <f t="shared" si="1"/>
        <v>3337856</v>
      </c>
    </row>
    <row r="33" spans="1:5" ht="15">
      <c r="A33" s="80" t="s">
        <v>72</v>
      </c>
      <c r="B33" s="57">
        <v>5901</v>
      </c>
      <c r="C33" s="58">
        <v>170604.02</v>
      </c>
      <c r="D33" s="61">
        <v>-1500</v>
      </c>
      <c r="E33" s="79">
        <f t="shared" si="1"/>
        <v>169104.02</v>
      </c>
    </row>
    <row r="34" spans="1:5" ht="15">
      <c r="A34" s="80" t="s">
        <v>73</v>
      </c>
      <c r="B34" s="57" t="s">
        <v>74</v>
      </c>
      <c r="C34" s="58">
        <f>'[1]výdaje'!$I$26</f>
        <v>29919.85</v>
      </c>
      <c r="D34" s="61">
        <v>0</v>
      </c>
      <c r="E34" s="79">
        <f t="shared" si="1"/>
        <v>29919.85</v>
      </c>
    </row>
    <row r="35" spans="1:5" ht="15">
      <c r="A35" s="80" t="s">
        <v>75</v>
      </c>
      <c r="B35" s="57" t="s">
        <v>74</v>
      </c>
      <c r="C35" s="58">
        <v>0</v>
      </c>
      <c r="D35" s="61">
        <v>0</v>
      </c>
      <c r="E35" s="79">
        <f t="shared" si="1"/>
        <v>0</v>
      </c>
    </row>
    <row r="36" spans="1:5" ht="15">
      <c r="A36" s="80" t="s">
        <v>76</v>
      </c>
      <c r="B36" s="57">
        <v>5169</v>
      </c>
      <c r="C36" s="58">
        <f>'[1]výdaje'!$K$26</f>
        <v>37427.93</v>
      </c>
      <c r="D36" s="61">
        <v>1500</v>
      </c>
      <c r="E36" s="79">
        <f t="shared" si="1"/>
        <v>38927.93</v>
      </c>
    </row>
    <row r="37" spans="1:5" ht="15">
      <c r="A37" s="80" t="s">
        <v>78</v>
      </c>
      <c r="B37" s="57" t="s">
        <v>77</v>
      </c>
      <c r="C37" s="58">
        <v>46595</v>
      </c>
      <c r="D37" s="61">
        <v>0</v>
      </c>
      <c r="E37" s="79">
        <f t="shared" si="1"/>
        <v>46595</v>
      </c>
    </row>
    <row r="38" spans="1:5" ht="15">
      <c r="A38" s="80" t="s">
        <v>79</v>
      </c>
      <c r="B38" s="57" t="s">
        <v>66</v>
      </c>
      <c r="C38" s="58">
        <v>3500</v>
      </c>
      <c r="D38" s="61">
        <v>0</v>
      </c>
      <c r="E38" s="79">
        <f t="shared" si="1"/>
        <v>3500</v>
      </c>
    </row>
    <row r="39" spans="1:5" ht="15">
      <c r="A39" s="80" t="s">
        <v>80</v>
      </c>
      <c r="B39" s="57" t="s">
        <v>77</v>
      </c>
      <c r="C39" s="58">
        <v>0</v>
      </c>
      <c r="D39" s="61">
        <v>0</v>
      </c>
      <c r="E39" s="79">
        <f t="shared" si="1"/>
        <v>0</v>
      </c>
    </row>
    <row r="40" spans="1:5" ht="15">
      <c r="A40" s="80" t="s">
        <v>81</v>
      </c>
      <c r="B40" s="57" t="s">
        <v>77</v>
      </c>
      <c r="C40" s="58">
        <v>18000</v>
      </c>
      <c r="D40" s="61">
        <v>0</v>
      </c>
      <c r="E40" s="79">
        <f t="shared" si="1"/>
        <v>18000</v>
      </c>
    </row>
    <row r="41" spans="1:5" ht="15">
      <c r="A41" s="80" t="s">
        <v>82</v>
      </c>
      <c r="B41" s="57" t="s">
        <v>77</v>
      </c>
      <c r="C41" s="58">
        <v>0</v>
      </c>
      <c r="D41" s="61">
        <v>0</v>
      </c>
      <c r="E41" s="79">
        <f t="shared" si="1"/>
        <v>0</v>
      </c>
    </row>
    <row r="42" spans="1:5" ht="15">
      <c r="A42" s="80" t="s">
        <v>83</v>
      </c>
      <c r="B42" s="57" t="s">
        <v>77</v>
      </c>
      <c r="C42" s="58">
        <v>0</v>
      </c>
      <c r="D42" s="61">
        <v>0</v>
      </c>
      <c r="E42" s="79">
        <f t="shared" si="1"/>
        <v>0</v>
      </c>
    </row>
    <row r="43" spans="1:5" ht="15">
      <c r="A43" s="80" t="s">
        <v>84</v>
      </c>
      <c r="B43" s="57" t="s">
        <v>77</v>
      </c>
      <c r="C43" s="58">
        <v>0</v>
      </c>
      <c r="D43" s="61">
        <v>0</v>
      </c>
      <c r="E43" s="79">
        <f t="shared" si="1"/>
        <v>0</v>
      </c>
    </row>
    <row r="44" spans="1:5" ht="15.75" thickBot="1">
      <c r="A44" s="81" t="s">
        <v>85</v>
      </c>
      <c r="B44" s="68" t="s">
        <v>77</v>
      </c>
      <c r="C44" s="69">
        <v>0</v>
      </c>
      <c r="D44" s="82">
        <v>0</v>
      </c>
      <c r="E44" s="83">
        <f t="shared" si="1"/>
        <v>0</v>
      </c>
    </row>
    <row r="45" spans="1:5" ht="15" thickBot="1">
      <c r="A45" s="84" t="s">
        <v>86</v>
      </c>
      <c r="B45" s="72"/>
      <c r="C45" s="73">
        <f>SUM(C27:C44)</f>
        <v>5711468.779999999</v>
      </c>
      <c r="D45" s="73">
        <f>SUM(D27:D44)</f>
        <v>0</v>
      </c>
      <c r="E45" s="74">
        <f>SUM(E27:E44)</f>
        <v>5711468.779999999</v>
      </c>
    </row>
  </sheetData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34" sqref="D34"/>
    </sheetView>
  </sheetViews>
  <sheetFormatPr defaultColWidth="9.140625" defaultRowHeight="12.75"/>
  <cols>
    <col min="1" max="1" width="3.140625" style="90" customWidth="1"/>
    <col min="2" max="2" width="9.28125" style="90" customWidth="1"/>
    <col min="3" max="4" width="4.7109375" style="90" customWidth="1"/>
    <col min="5" max="5" width="7.8515625" style="90" customWidth="1"/>
    <col min="6" max="6" width="38.7109375" style="90" customWidth="1"/>
    <col min="7" max="7" width="10.57421875" style="127" customWidth="1"/>
    <col min="8" max="8" width="7.7109375" style="90" customWidth="1"/>
    <col min="9" max="9" width="8.8515625" style="90" customWidth="1"/>
    <col min="10" max="10" width="9.57421875" style="0" bestFit="1" customWidth="1"/>
  </cols>
  <sheetData>
    <row r="1" spans="1:9" ht="12.75">
      <c r="A1" s="85"/>
      <c r="B1" s="85"/>
      <c r="C1" s="85"/>
      <c r="D1" s="85"/>
      <c r="E1" s="85"/>
      <c r="F1" s="86"/>
      <c r="G1" s="86"/>
      <c r="H1" s="86"/>
      <c r="I1" s="85"/>
    </row>
    <row r="2" spans="1:9" ht="12.75">
      <c r="A2" s="85"/>
      <c r="B2" s="85"/>
      <c r="C2" s="85"/>
      <c r="D2" s="85"/>
      <c r="E2" s="85"/>
      <c r="F2" s="87"/>
      <c r="G2" s="85"/>
      <c r="H2" s="85"/>
      <c r="I2" s="85"/>
    </row>
    <row r="3" spans="1:9" ht="18">
      <c r="A3" s="133" t="s">
        <v>21</v>
      </c>
      <c r="B3" s="133"/>
      <c r="C3" s="133"/>
      <c r="D3" s="133"/>
      <c r="E3" s="133"/>
      <c r="F3" s="133"/>
      <c r="G3" s="133"/>
      <c r="H3" s="133"/>
      <c r="I3" s="133"/>
    </row>
    <row r="4" spans="1:9" ht="12.75">
      <c r="A4" s="88"/>
      <c r="B4" s="88"/>
      <c r="C4" s="88"/>
      <c r="D4" s="88"/>
      <c r="E4" s="88"/>
      <c r="F4" s="88"/>
      <c r="G4" s="88"/>
      <c r="H4" s="89"/>
      <c r="I4" s="89"/>
    </row>
    <row r="5" spans="1:9" ht="15.75">
      <c r="A5" s="134" t="s">
        <v>0</v>
      </c>
      <c r="B5" s="134"/>
      <c r="C5" s="134"/>
      <c r="D5" s="134"/>
      <c r="E5" s="134"/>
      <c r="F5" s="134"/>
      <c r="G5" s="134"/>
      <c r="H5" s="134"/>
      <c r="I5" s="134"/>
    </row>
    <row r="6" spans="1:9" ht="12.75">
      <c r="A6" s="88"/>
      <c r="B6" s="88"/>
      <c r="C6" s="88"/>
      <c r="D6" s="88"/>
      <c r="E6" s="88"/>
      <c r="F6" s="88"/>
      <c r="G6" s="88"/>
      <c r="H6" s="89"/>
      <c r="I6" s="89"/>
    </row>
    <row r="7" spans="1:9" ht="15.75">
      <c r="A7" s="135" t="s">
        <v>87</v>
      </c>
      <c r="B7" s="135"/>
      <c r="C7" s="135"/>
      <c r="D7" s="135"/>
      <c r="E7" s="135"/>
      <c r="F7" s="135"/>
      <c r="G7" s="135"/>
      <c r="H7" s="135"/>
      <c r="I7" s="135"/>
    </row>
    <row r="8" spans="1:9" ht="12.75">
      <c r="A8" s="88"/>
      <c r="B8" s="88"/>
      <c r="C8" s="88"/>
      <c r="D8" s="88"/>
      <c r="G8" s="89"/>
      <c r="H8" s="89"/>
      <c r="I8" s="91"/>
    </row>
    <row r="9" spans="1:9" ht="13.5" thickBot="1">
      <c r="A9" s="92"/>
      <c r="B9" s="92"/>
      <c r="C9" s="92"/>
      <c r="D9" s="92"/>
      <c r="E9" s="92"/>
      <c r="F9" s="92"/>
      <c r="G9" s="93"/>
      <c r="H9" s="94"/>
      <c r="I9" s="94" t="s">
        <v>1</v>
      </c>
    </row>
    <row r="10" spans="1:9" ht="23.25" thickBot="1">
      <c r="A10" s="95" t="s">
        <v>2</v>
      </c>
      <c r="B10" s="136" t="s">
        <v>3</v>
      </c>
      <c r="C10" s="137"/>
      <c r="D10" s="96" t="s">
        <v>4</v>
      </c>
      <c r="E10" s="97" t="s">
        <v>5</v>
      </c>
      <c r="F10" s="96" t="s">
        <v>88</v>
      </c>
      <c r="G10" s="98" t="s">
        <v>18</v>
      </c>
      <c r="H10" s="99" t="s">
        <v>101</v>
      </c>
      <c r="I10" s="100" t="s">
        <v>19</v>
      </c>
    </row>
    <row r="11" spans="1:9" ht="13.5" thickBot="1">
      <c r="A11" s="101" t="s">
        <v>7</v>
      </c>
      <c r="B11" s="131" t="s">
        <v>8</v>
      </c>
      <c r="C11" s="132"/>
      <c r="D11" s="103" t="s">
        <v>8</v>
      </c>
      <c r="E11" s="102" t="s">
        <v>8</v>
      </c>
      <c r="F11" s="104" t="s">
        <v>89</v>
      </c>
      <c r="G11" s="105">
        <f>G12+G14+G16+G18</f>
        <v>170604.02000000002</v>
      </c>
      <c r="H11" s="105">
        <v>-1500</v>
      </c>
      <c r="I11" s="106">
        <f>G11+H11</f>
        <v>169104.02000000002</v>
      </c>
    </row>
    <row r="12" spans="1:9" ht="12.75">
      <c r="A12" s="107" t="s">
        <v>7</v>
      </c>
      <c r="B12" s="108" t="s">
        <v>90</v>
      </c>
      <c r="C12" s="109" t="s">
        <v>91</v>
      </c>
      <c r="D12" s="110" t="s">
        <v>8</v>
      </c>
      <c r="E12" s="111" t="s">
        <v>8</v>
      </c>
      <c r="F12" s="112" t="s">
        <v>92</v>
      </c>
      <c r="G12" s="113">
        <f>G13</f>
        <v>21000</v>
      </c>
      <c r="H12" s="114"/>
      <c r="I12" s="115">
        <f aca="true" t="shared" si="0" ref="I12:I19">G12+H12</f>
        <v>21000</v>
      </c>
    </row>
    <row r="13" spans="1:9" ht="13.5" thickBot="1">
      <c r="A13" s="116"/>
      <c r="B13" s="117"/>
      <c r="C13" s="118"/>
      <c r="D13" s="119">
        <v>6172</v>
      </c>
      <c r="E13" s="120" t="s">
        <v>93</v>
      </c>
      <c r="F13" s="121" t="s">
        <v>94</v>
      </c>
      <c r="G13" s="122">
        <v>21000</v>
      </c>
      <c r="H13" s="123"/>
      <c r="I13" s="124">
        <f t="shared" si="0"/>
        <v>21000</v>
      </c>
    </row>
    <row r="14" spans="1:9" ht="12.75">
      <c r="A14" s="107" t="s">
        <v>7</v>
      </c>
      <c r="B14" s="108" t="s">
        <v>95</v>
      </c>
      <c r="C14" s="109" t="s">
        <v>91</v>
      </c>
      <c r="D14" s="110" t="s">
        <v>8</v>
      </c>
      <c r="E14" s="111" t="s">
        <v>8</v>
      </c>
      <c r="F14" s="125" t="s">
        <v>96</v>
      </c>
      <c r="G14" s="113">
        <f>G15</f>
        <v>33156</v>
      </c>
      <c r="H14" s="113">
        <f>H15</f>
        <v>0</v>
      </c>
      <c r="I14" s="126">
        <f t="shared" si="0"/>
        <v>33156</v>
      </c>
    </row>
    <row r="15" spans="1:9" ht="13.5" thickBot="1">
      <c r="A15" s="116"/>
      <c r="B15" s="117"/>
      <c r="C15" s="118"/>
      <c r="D15" s="119">
        <v>6172</v>
      </c>
      <c r="E15" s="120" t="s">
        <v>93</v>
      </c>
      <c r="F15" s="121" t="s">
        <v>94</v>
      </c>
      <c r="G15" s="122">
        <v>33156</v>
      </c>
      <c r="H15" s="123"/>
      <c r="I15" s="124">
        <f t="shared" si="0"/>
        <v>33156</v>
      </c>
    </row>
    <row r="16" spans="1:9" ht="22.5">
      <c r="A16" s="107" t="s">
        <v>7</v>
      </c>
      <c r="B16" s="108" t="s">
        <v>97</v>
      </c>
      <c r="C16" s="109" t="s">
        <v>91</v>
      </c>
      <c r="D16" s="110" t="s">
        <v>8</v>
      </c>
      <c r="E16" s="111" t="s">
        <v>8</v>
      </c>
      <c r="F16" s="125" t="s">
        <v>98</v>
      </c>
      <c r="G16" s="113">
        <f>G17</f>
        <v>65698.02</v>
      </c>
      <c r="H16" s="113">
        <v>-1500</v>
      </c>
      <c r="I16" s="126">
        <f t="shared" si="0"/>
        <v>64198.020000000004</v>
      </c>
    </row>
    <row r="17" spans="1:9" ht="13.5" thickBot="1">
      <c r="A17" s="116"/>
      <c r="B17" s="117"/>
      <c r="C17" s="118"/>
      <c r="D17" s="119">
        <v>6172</v>
      </c>
      <c r="E17" s="120" t="s">
        <v>93</v>
      </c>
      <c r="F17" s="121" t="s">
        <v>94</v>
      </c>
      <c r="G17" s="122">
        <v>65698.02</v>
      </c>
      <c r="H17" s="123">
        <v>-1500</v>
      </c>
      <c r="I17" s="124">
        <f t="shared" si="0"/>
        <v>64198.020000000004</v>
      </c>
    </row>
    <row r="18" spans="1:9" ht="22.5">
      <c r="A18" s="107" t="s">
        <v>7</v>
      </c>
      <c r="B18" s="108" t="s">
        <v>99</v>
      </c>
      <c r="C18" s="109" t="s">
        <v>91</v>
      </c>
      <c r="D18" s="110" t="s">
        <v>8</v>
      </c>
      <c r="E18" s="111" t="s">
        <v>8</v>
      </c>
      <c r="F18" s="125" t="s">
        <v>100</v>
      </c>
      <c r="G18" s="113">
        <f>G19</f>
        <v>50750</v>
      </c>
      <c r="H18" s="113">
        <f>H19</f>
        <v>0</v>
      </c>
      <c r="I18" s="126">
        <f t="shared" si="0"/>
        <v>50750</v>
      </c>
    </row>
    <row r="19" spans="1:9" ht="13.5" thickBot="1">
      <c r="A19" s="116"/>
      <c r="B19" s="117"/>
      <c r="C19" s="118"/>
      <c r="D19" s="119">
        <v>6172</v>
      </c>
      <c r="E19" s="120" t="s">
        <v>93</v>
      </c>
      <c r="F19" s="121" t="s">
        <v>94</v>
      </c>
      <c r="G19" s="122">
        <v>50750</v>
      </c>
      <c r="H19" s="123"/>
      <c r="I19" s="124">
        <f t="shared" si="0"/>
        <v>50750</v>
      </c>
    </row>
  </sheetData>
  <mergeCells count="5">
    <mergeCell ref="B11:C11"/>
    <mergeCell ref="A3:I3"/>
    <mergeCell ref="A5:I5"/>
    <mergeCell ref="A7:I7"/>
    <mergeCell ref="B10:C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0.13671875" style="0" customWidth="1"/>
    <col min="2" max="2" width="0.9921875" style="0" customWidth="1"/>
    <col min="3" max="3" width="3.57421875" style="0" customWidth="1"/>
    <col min="4" max="4" width="3.28125" style="0" customWidth="1"/>
    <col min="5" max="5" width="8.00390625" style="0" customWidth="1"/>
    <col min="6" max="6" width="2.8515625" style="0" customWidth="1"/>
    <col min="7" max="7" width="4.7109375" style="0" customWidth="1"/>
    <col min="8" max="8" width="5.57421875" style="0" customWidth="1"/>
    <col min="9" max="9" width="7.8515625" style="0" customWidth="1"/>
    <col min="10" max="10" width="34.00390625" style="0" customWidth="1"/>
    <col min="11" max="11" width="8.00390625" style="0" customWidth="1"/>
    <col min="12" max="12" width="8.7109375" style="0" customWidth="1"/>
    <col min="13" max="13" width="9.57421875" style="0" customWidth="1"/>
  </cols>
  <sheetData>
    <row r="1" spans="1:15" ht="18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"/>
    </row>
    <row r="2" spans="1:15" ht="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/>
      <c r="O2" s="1"/>
    </row>
    <row r="3" spans="1:15" ht="15.75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"/>
    </row>
    <row r="4" spans="1:15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1"/>
      <c r="O4" s="1"/>
    </row>
    <row r="5" spans="1:15" ht="15.75">
      <c r="A5" s="142" t="s">
        <v>15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"/>
    </row>
    <row r="6" ht="13.5" thickBot="1">
      <c r="M6" t="s">
        <v>16</v>
      </c>
    </row>
    <row r="7" spans="3:13" ht="36.75" customHeight="1" thickBot="1">
      <c r="C7" s="143" t="s">
        <v>9</v>
      </c>
      <c r="D7" s="4" t="s">
        <v>2</v>
      </c>
      <c r="E7" s="145" t="s">
        <v>10</v>
      </c>
      <c r="F7" s="146"/>
      <c r="G7" s="5" t="s">
        <v>4</v>
      </c>
      <c r="H7" s="6" t="s">
        <v>5</v>
      </c>
      <c r="I7" s="17" t="s">
        <v>6</v>
      </c>
      <c r="J7" s="7" t="s">
        <v>11</v>
      </c>
      <c r="K7" s="8" t="s">
        <v>18</v>
      </c>
      <c r="L7" s="46" t="s">
        <v>22</v>
      </c>
      <c r="M7" s="9" t="s">
        <v>19</v>
      </c>
    </row>
    <row r="8" spans="2:13" ht="13.5" thickBot="1">
      <c r="B8" s="13"/>
      <c r="C8" s="144"/>
      <c r="D8" s="10" t="s">
        <v>12</v>
      </c>
      <c r="E8" s="147" t="s">
        <v>8</v>
      </c>
      <c r="F8" s="148"/>
      <c r="G8" s="128" t="s">
        <v>8</v>
      </c>
      <c r="H8" s="129" t="s">
        <v>8</v>
      </c>
      <c r="I8" s="18" t="s">
        <v>8</v>
      </c>
      <c r="J8" s="11" t="s">
        <v>13</v>
      </c>
      <c r="K8" s="45">
        <v>0</v>
      </c>
      <c r="L8" s="15">
        <v>1500</v>
      </c>
      <c r="M8" s="12">
        <v>1500</v>
      </c>
    </row>
    <row r="9" spans="1:13" ht="13.5" thickBot="1">
      <c r="A9" s="24"/>
      <c r="B9" s="13"/>
      <c r="C9" s="14"/>
      <c r="D9" s="38" t="s">
        <v>7</v>
      </c>
      <c r="E9" s="138" t="s">
        <v>20</v>
      </c>
      <c r="F9" s="139"/>
      <c r="G9" s="42" t="s">
        <v>8</v>
      </c>
      <c r="H9" s="21" t="s">
        <v>8</v>
      </c>
      <c r="I9" s="28" t="s">
        <v>8</v>
      </c>
      <c r="J9" s="31" t="s">
        <v>103</v>
      </c>
      <c r="K9" s="22">
        <v>0</v>
      </c>
      <c r="L9" s="32">
        <v>1500</v>
      </c>
      <c r="M9" s="23">
        <v>1500</v>
      </c>
    </row>
    <row r="10" spans="1:13" ht="12.75">
      <c r="A10" s="24"/>
      <c r="B10" s="24"/>
      <c r="C10" s="26"/>
      <c r="D10" s="29"/>
      <c r="E10" s="25"/>
      <c r="F10" s="40"/>
      <c r="G10" s="40">
        <v>2143</v>
      </c>
      <c r="H10" s="30">
        <v>5169</v>
      </c>
      <c r="I10" s="29">
        <v>41100000</v>
      </c>
      <c r="J10" s="29" t="s">
        <v>17</v>
      </c>
      <c r="K10" s="43">
        <v>0</v>
      </c>
      <c r="L10" s="33">
        <v>150</v>
      </c>
      <c r="M10" s="33">
        <v>150</v>
      </c>
    </row>
    <row r="11" spans="1:13" ht="13.5" thickBot="1">
      <c r="A11" s="39"/>
      <c r="B11" s="24"/>
      <c r="C11" s="26"/>
      <c r="D11" s="29"/>
      <c r="E11" s="25"/>
      <c r="F11" s="40"/>
      <c r="G11" s="40">
        <v>2143</v>
      </c>
      <c r="H11" s="30">
        <v>5169</v>
      </c>
      <c r="I11" s="29">
        <v>41117007</v>
      </c>
      <c r="J11" s="29" t="s">
        <v>17</v>
      </c>
      <c r="K11" s="43">
        <v>0</v>
      </c>
      <c r="L11" s="33">
        <v>75</v>
      </c>
      <c r="M11" s="33">
        <v>75</v>
      </c>
    </row>
    <row r="12" spans="1:13" ht="13.5" thickBot="1">
      <c r="A12" s="24"/>
      <c r="B12" s="24"/>
      <c r="C12" s="27"/>
      <c r="D12" s="36"/>
      <c r="E12" s="35"/>
      <c r="F12" s="41"/>
      <c r="G12" s="41">
        <v>2143</v>
      </c>
      <c r="H12" s="34">
        <v>5169</v>
      </c>
      <c r="I12" s="36">
        <v>41500000</v>
      </c>
      <c r="J12" s="36" t="s">
        <v>17</v>
      </c>
      <c r="K12" s="44">
        <v>0</v>
      </c>
      <c r="L12" s="37">
        <v>1275</v>
      </c>
      <c r="M12" s="37">
        <v>1275</v>
      </c>
    </row>
    <row r="13" spans="4:13" ht="12.75">
      <c r="D13" s="16"/>
      <c r="E13" s="16"/>
      <c r="F13" s="16"/>
      <c r="G13" s="16"/>
      <c r="H13" s="16"/>
      <c r="I13" s="16"/>
      <c r="J13" s="16"/>
      <c r="K13" s="19"/>
      <c r="L13" s="20"/>
      <c r="M13" s="20"/>
    </row>
    <row r="14" spans="4:13" ht="12.75">
      <c r="D14" s="16"/>
      <c r="E14" s="16"/>
      <c r="F14" s="16"/>
      <c r="G14" s="16"/>
      <c r="H14" s="16"/>
      <c r="I14" s="16"/>
      <c r="J14" s="16"/>
      <c r="K14" s="19"/>
      <c r="L14" s="20"/>
      <c r="M14" s="20"/>
    </row>
    <row r="15" spans="4:13" ht="12.75">
      <c r="D15" s="16"/>
      <c r="E15" s="16"/>
      <c r="F15" s="16"/>
      <c r="G15" s="16"/>
      <c r="H15" s="16"/>
      <c r="I15" s="16"/>
      <c r="J15" s="16"/>
      <c r="K15" s="19"/>
      <c r="L15" s="20"/>
      <c r="M15" s="20"/>
    </row>
    <row r="16" spans="4:13" ht="12.75">
      <c r="D16" s="16"/>
      <c r="E16" s="16"/>
      <c r="F16" s="16"/>
      <c r="G16" s="16"/>
      <c r="H16" s="16"/>
      <c r="I16" s="16"/>
      <c r="J16" s="16"/>
      <c r="K16" s="19"/>
      <c r="L16" s="19"/>
      <c r="M16" s="19"/>
    </row>
    <row r="17" spans="4:13" ht="12.75">
      <c r="D17" s="16"/>
      <c r="E17" s="16"/>
      <c r="F17" s="16"/>
      <c r="G17" s="16"/>
      <c r="H17" s="16"/>
      <c r="I17" s="16"/>
      <c r="J17" s="16"/>
      <c r="K17" s="19"/>
      <c r="L17" s="19"/>
      <c r="M17" s="19"/>
    </row>
    <row r="18" spans="4:13" ht="12.75">
      <c r="D18" s="16"/>
      <c r="E18" s="16"/>
      <c r="F18" s="16"/>
      <c r="G18" s="16"/>
      <c r="H18" s="16"/>
      <c r="I18" s="16"/>
      <c r="J18" s="16"/>
      <c r="K18" s="19"/>
      <c r="L18" s="19"/>
      <c r="M18" s="19"/>
    </row>
    <row r="19" spans="4:13" ht="12.75">
      <c r="D19" s="16"/>
      <c r="E19" s="16"/>
      <c r="F19" s="16"/>
      <c r="G19" s="16"/>
      <c r="H19" s="16"/>
      <c r="I19" s="16"/>
      <c r="J19" s="16"/>
      <c r="K19" s="19"/>
      <c r="L19" s="19"/>
      <c r="M19" s="19"/>
    </row>
  </sheetData>
  <mergeCells count="7">
    <mergeCell ref="E9:F9"/>
    <mergeCell ref="A1:N1"/>
    <mergeCell ref="A3:N3"/>
    <mergeCell ref="A5:N5"/>
    <mergeCell ref="C7:C8"/>
    <mergeCell ref="E7:F7"/>
    <mergeCell ref="E8:F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Forbelská Věra</dc:creator>
  <cp:keywords/>
  <dc:description/>
  <cp:lastModifiedBy>holickah</cp:lastModifiedBy>
  <cp:lastPrinted>2013-01-30T12:58:32Z</cp:lastPrinted>
  <dcterms:created xsi:type="dcterms:W3CDTF">2012-06-26T09:48:12Z</dcterms:created>
  <dcterms:modified xsi:type="dcterms:W3CDTF">2013-02-11T11:03:22Z</dcterms:modified>
  <cp:category/>
  <cp:version/>
  <cp:contentType/>
  <cp:contentStatus/>
</cp:coreProperties>
</file>