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740" activeTab="1"/>
  </bookViews>
  <sheets>
    <sheet name="Bilance PaV" sheetId="1" r:id="rId1"/>
    <sheet name="914 05" sheetId="2" r:id="rId2"/>
    <sheet name="923 14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<sst xmlns="http://schemas.openxmlformats.org/spreadsheetml/2006/main" count="322" uniqueCount="158">
  <si>
    <t>ROZPIS ROZPOČTU LIBERECKÉHO KRAJE 2013</t>
  </si>
  <si>
    <t>Odbor sociálních věcí</t>
  </si>
  <si>
    <t>Výdaje 2013 - dílčí a rozpisové ukazatele</t>
  </si>
  <si>
    <t>tis. Kč</t>
  </si>
  <si>
    <t>91405 - Působnosti</t>
  </si>
  <si>
    <t>uk.</t>
  </si>
  <si>
    <t>č.a.</t>
  </si>
  <si>
    <t>§</t>
  </si>
  <si>
    <t>pol.</t>
  </si>
  <si>
    <t>P Ů S O B N O S T I</t>
  </si>
  <si>
    <t>UR 2013</t>
  </si>
  <si>
    <t>SU</t>
  </si>
  <si>
    <t>x</t>
  </si>
  <si>
    <t>Běžné (neinvestiční) výdaje resortu celkem</t>
  </si>
  <si>
    <t>DU</t>
  </si>
  <si>
    <t>RU</t>
  </si>
  <si>
    <t>051500</t>
  </si>
  <si>
    <t>0000</t>
  </si>
  <si>
    <t>metodická pomoc obcím III, II, I</t>
  </si>
  <si>
    <t>ostatní osobní výdaje</t>
  </si>
  <si>
    <t>nákup ostatních služeb</t>
  </si>
  <si>
    <t>pohoštění</t>
  </si>
  <si>
    <t>052500</t>
  </si>
  <si>
    <t>metodická vedení obcí III - sociální kurátoři</t>
  </si>
  <si>
    <t>sociálně-právní ochrana</t>
  </si>
  <si>
    <t>052000</t>
  </si>
  <si>
    <t>metodická a právní činnost</t>
  </si>
  <si>
    <t>052300</t>
  </si>
  <si>
    <t xml:space="preserve">krajská setkání pěstounů </t>
  </si>
  <si>
    <t>nákup materiálu</t>
  </si>
  <si>
    <t>052800</t>
  </si>
  <si>
    <t>rodinná politika</t>
  </si>
  <si>
    <t>romský koordinátor</t>
  </si>
  <si>
    <t>053000</t>
  </si>
  <si>
    <t>metodická činnost romského koordinátora</t>
  </si>
  <si>
    <t xml:space="preserve">sociální služby </t>
  </si>
  <si>
    <t>054000</t>
  </si>
  <si>
    <t>metodické vedení sociálních služeb</t>
  </si>
  <si>
    <t>054100</t>
  </si>
  <si>
    <t>kontrolní činnost</t>
  </si>
  <si>
    <t>054200</t>
  </si>
  <si>
    <t>finanční kontrola dotací</t>
  </si>
  <si>
    <t>054300</t>
  </si>
  <si>
    <t>zajištění provozu objektu - budoucí hospic</t>
  </si>
  <si>
    <t>studená voda</t>
  </si>
  <si>
    <t>zpracování odborných posudků</t>
  </si>
  <si>
    <t>055000</t>
  </si>
  <si>
    <t>sociální služby - odborné posudky</t>
  </si>
  <si>
    <t>konzultační,poradenské a právní služby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</si>
  <si>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</si>
  <si>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</si>
  <si>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</si>
  <si>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</si>
  <si>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</si>
  <si>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</si>
  <si>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>datové centrum IP2</t>
  </si>
  <si>
    <t>činnost protidrogového koordinátora</t>
  </si>
  <si>
    <t>057000</t>
  </si>
  <si>
    <t>protidrogová politika</t>
  </si>
  <si>
    <t>neinvestiční transfery občanským sdružením</t>
  </si>
  <si>
    <t>materiál</t>
  </si>
  <si>
    <t>konzultační, poradenské a právní služby</t>
  </si>
  <si>
    <t>sociální práce</t>
  </si>
  <si>
    <t>zařízení okamžité pomoci</t>
  </si>
  <si>
    <t>Hvězdička při Dětském domově, Jablonné v Podještědí, Zámecká 1, příspěvková organizace</t>
  </si>
  <si>
    <t>Paprsek při Dětském centru SLUNÍČKO Liberec, p.o.</t>
  </si>
  <si>
    <t>1471</t>
  </si>
  <si>
    <t>2503</t>
  </si>
  <si>
    <t xml:space="preserve"> 052200</t>
  </si>
  <si>
    <t>ÚZ</t>
  </si>
  <si>
    <t>058056</t>
  </si>
  <si>
    <t>Hospicová péče sv.Zdislavy, o.p.s.</t>
  </si>
  <si>
    <t>neinvestiční transfery obecně prospěšným společnostem</t>
  </si>
  <si>
    <t xml:space="preserve">91405 - Působnosti     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</si>
  <si>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</si>
  <si>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</si>
  <si>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</si>
  <si>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</si>
  <si>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</si>
  <si>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ZR-RO č. 70/13</t>
  </si>
  <si>
    <t>příloha č. 1 k ZR-RO č. 70/13</t>
  </si>
  <si>
    <t>Odbor investic a správy nemovitého majetku</t>
  </si>
  <si>
    <t>92314 - Spolufinancování EU</t>
  </si>
  <si>
    <t>tis.Kč</t>
  </si>
  <si>
    <t>UZ</t>
  </si>
  <si>
    <t>S P O L U F I N A N C O V Á N Í   E U</t>
  </si>
  <si>
    <t>SR 2013</t>
  </si>
  <si>
    <t>Běžné a kapitálové výdaje odboru - celkem</t>
  </si>
  <si>
    <t>00000000</t>
  </si>
  <si>
    <t>budovy, haly a stavby - neuznatelné výdaje</t>
  </si>
  <si>
    <t>budovy, haly a stavby</t>
  </si>
  <si>
    <t>0256420000</t>
  </si>
  <si>
    <t xml:space="preserve">IPRM, ROP - Lůžkový hospic v Libereckém kraji </t>
  </si>
  <si>
    <t>Zdrojová část rozpočtu LK 2013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</si>
  <si>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</si>
  <si>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</si>
  <si>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</si>
  <si>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</si>
  <si>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</si>
  <si>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</si>
  <si>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</si>
  <si>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</si>
  <si>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</si>
  <si>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</si>
  <si>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</si>
  <si>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</si>
  <si>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</si>
  <si>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</si>
  <si>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</si>
  <si>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</si>
  <si>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</si>
  <si>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</si>
  <si>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</si>
  <si>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</si>
  <si>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</si>
  <si>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</si>
  <si>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</si>
  <si>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</si>
  <si>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</si>
  <si>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</si>
  <si>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</si>
  <si>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</si>
  <si>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</si>
  <si>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</si>
  <si>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</si>
  <si>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</si>
  <si>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</si>
  <si>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</si>
  <si>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</si>
  <si>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</si>
  <si>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</si>
  <si>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</si>
  <si>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</si>
  <si>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</si>
  <si>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</si>
  <si>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</si>
  <si>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</si>
  <si>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</si>
  <si>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</si>
  <si>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</si>
  <si>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</si>
  <si>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</si>
  <si>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</si>
  <si>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</si>
  <si>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</si>
  <si>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</si>
  <si>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</si>
  <si>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</si>
  <si>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</si>
  <si>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</si>
  <si>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</si>
  <si>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</si>
  <si>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</si>
  <si>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</si>
  <si>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</si>
  <si>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</si>
  <si>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</si>
  <si>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ZR-RO č.70/13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</si>
</sst>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_K_č"/>
    <numFmt numFmtId="166" formatCode="#,##0.0"/>
    <numFmt numFmtId="167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color indexed="18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0"/>
    </font>
    <font>
      <b/>
      <sz val="8"/>
      <color indexed="18"/>
      <name val="Arial CE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4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2" xfId="55" applyFont="1" applyFill="1" applyBorder="1" applyAlignment="1">
      <alignment horizontal="left"/>
      <protection/>
    </xf>
    <xf numFmtId="0" fontId="25" fillId="0" borderId="13" xfId="55" applyFont="1" applyFill="1" applyBorder="1" applyAlignment="1">
      <alignment horizontal="center"/>
      <protection/>
    </xf>
    <xf numFmtId="49" fontId="24" fillId="0" borderId="14" xfId="55" applyNumberFormat="1" applyFont="1" applyFill="1" applyBorder="1" applyAlignment="1">
      <alignment horizontal="center"/>
      <protection/>
    </xf>
    <xf numFmtId="49" fontId="24" fillId="0" borderId="15" xfId="55" applyNumberFormat="1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4" fontId="24" fillId="0" borderId="17" xfId="55" applyNumberFormat="1" applyFont="1" applyFill="1" applyBorder="1">
      <alignment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6" xfId="55" applyFont="1" applyFill="1" applyBorder="1">
      <alignment/>
      <protection/>
    </xf>
    <xf numFmtId="0" fontId="25" fillId="0" borderId="13" xfId="55" applyFont="1" applyFill="1" applyBorder="1">
      <alignment/>
      <protection/>
    </xf>
    <xf numFmtId="0" fontId="27" fillId="0" borderId="16" xfId="55" applyFont="1" applyFill="1" applyBorder="1" applyAlignment="1">
      <alignment horizontal="center"/>
      <protection/>
    </xf>
    <xf numFmtId="0" fontId="27" fillId="0" borderId="16" xfId="55" applyFont="1" applyFill="1" applyBorder="1">
      <alignment/>
      <protection/>
    </xf>
    <xf numFmtId="4" fontId="25" fillId="0" borderId="18" xfId="55" applyNumberFormat="1" applyFont="1" applyFill="1" applyBorder="1">
      <alignment/>
      <protection/>
    </xf>
    <xf numFmtId="49" fontId="27" fillId="0" borderId="15" xfId="55" applyNumberFormat="1" applyFont="1" applyFill="1" applyBorder="1" applyAlignment="1">
      <alignment horizontal="center"/>
      <protection/>
    </xf>
    <xf numFmtId="4" fontId="24" fillId="0" borderId="19" xfId="55" applyNumberFormat="1" applyFont="1" applyFill="1" applyBorder="1">
      <alignment/>
      <protection/>
    </xf>
    <xf numFmtId="49" fontId="27" fillId="0" borderId="14" xfId="55" applyNumberFormat="1" applyFont="1" applyFill="1" applyBorder="1" applyAlignment="1">
      <alignment horizontal="center"/>
      <protection/>
    </xf>
    <xf numFmtId="0" fontId="27" fillId="0" borderId="14" xfId="55" applyFont="1" applyFill="1" applyBorder="1" applyAlignment="1">
      <alignment horizontal="center"/>
      <protection/>
    </xf>
    <xf numFmtId="0" fontId="25" fillId="0" borderId="20" xfId="55" applyFont="1" applyFill="1" applyBorder="1" applyAlignment="1">
      <alignment horizontal="center"/>
      <protection/>
    </xf>
    <xf numFmtId="0" fontId="0" fillId="0" borderId="15" xfId="49" applyFont="1" applyFill="1" applyBorder="1" applyAlignment="1">
      <alignment/>
      <protection/>
    </xf>
    <xf numFmtId="4" fontId="27" fillId="0" borderId="21" xfId="55" applyNumberFormat="1" applyFont="1" applyFill="1" applyBorder="1">
      <alignment/>
      <protection/>
    </xf>
    <xf numFmtId="0" fontId="22" fillId="0" borderId="0" xfId="49" applyFont="1" applyFill="1" applyAlignment="1">
      <alignment horizontal="center"/>
      <protection/>
    </xf>
    <xf numFmtId="0" fontId="0" fillId="0" borderId="0" xfId="0" applyFill="1" applyAlignment="1">
      <alignment/>
    </xf>
    <xf numFmtId="0" fontId="12" fillId="0" borderId="0" xfId="53" applyFill="1">
      <alignment/>
      <protection/>
    </xf>
    <xf numFmtId="0" fontId="0" fillId="0" borderId="0" xfId="49" applyFill="1">
      <alignment/>
      <protection/>
    </xf>
    <xf numFmtId="49" fontId="23" fillId="0" borderId="0" xfId="53" applyNumberFormat="1" applyFont="1" applyFill="1" applyBorder="1" applyAlignment="1">
      <alignment vertical="center" textRotation="90"/>
      <protection/>
    </xf>
    <xf numFmtId="0" fontId="22" fillId="0" borderId="0" xfId="49" applyFont="1" applyFill="1" applyBorder="1" applyAlignment="1">
      <alignment horizontal="center"/>
      <protection/>
    </xf>
    <xf numFmtId="0" fontId="0" fillId="0" borderId="0" xfId="49" applyFill="1" applyBorder="1">
      <alignment/>
      <protection/>
    </xf>
    <xf numFmtId="0" fontId="24" fillId="0" borderId="0" xfId="49" applyFont="1" applyFill="1" applyAlignment="1">
      <alignment horizontal="center"/>
      <protection/>
    </xf>
    <xf numFmtId="0" fontId="23" fillId="0" borderId="22" xfId="49" applyFont="1" applyFill="1" applyBorder="1" applyAlignment="1">
      <alignment horizontal="center" vertical="center"/>
      <protection/>
    </xf>
    <xf numFmtId="0" fontId="23" fillId="0" borderId="23" xfId="49" applyFont="1" applyFill="1" applyBorder="1" applyAlignment="1">
      <alignment horizontal="center" vertical="center"/>
      <protection/>
    </xf>
    <xf numFmtId="0" fontId="23" fillId="0" borderId="23" xfId="49" applyFont="1" applyFill="1" applyBorder="1" applyAlignment="1">
      <alignment horizontal="center" vertical="center"/>
      <protection/>
    </xf>
    <xf numFmtId="0" fontId="24" fillId="0" borderId="12" xfId="49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/>
    </xf>
    <xf numFmtId="4" fontId="24" fillId="0" borderId="10" xfId="55" applyNumberFormat="1" applyFont="1" applyFill="1" applyBorder="1">
      <alignment/>
      <protection/>
    </xf>
    <xf numFmtId="0" fontId="25" fillId="0" borderId="2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4" fontId="24" fillId="0" borderId="21" xfId="55" applyNumberFormat="1" applyFont="1" applyFill="1" applyBorder="1">
      <alignment/>
      <protection/>
    </xf>
    <xf numFmtId="0" fontId="27" fillId="0" borderId="25" xfId="55" applyFont="1" applyFill="1" applyBorder="1" applyAlignment="1">
      <alignment horizontal="center"/>
      <protection/>
    </xf>
    <xf numFmtId="49" fontId="27" fillId="0" borderId="26" xfId="55" applyNumberFormat="1" applyFont="1" applyFill="1" applyBorder="1" applyAlignment="1">
      <alignment horizontal="center"/>
      <protection/>
    </xf>
    <xf numFmtId="49" fontId="27" fillId="0" borderId="25" xfId="55" applyNumberFormat="1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27" fillId="0" borderId="26" xfId="55" applyFont="1" applyFill="1" applyBorder="1" applyAlignment="1">
      <alignment horizontal="center"/>
      <protection/>
    </xf>
    <xf numFmtId="0" fontId="27" fillId="0" borderId="17" xfId="55" applyFont="1" applyFill="1" applyBorder="1">
      <alignment/>
      <protection/>
    </xf>
    <xf numFmtId="164" fontId="27" fillId="0" borderId="19" xfId="55" applyNumberFormat="1" applyFont="1" applyFill="1" applyBorder="1">
      <alignment/>
      <protection/>
    </xf>
    <xf numFmtId="0" fontId="27" fillId="0" borderId="27" xfId="55" applyFont="1" applyFill="1" applyBorder="1" applyAlignment="1">
      <alignment horizontal="center"/>
      <protection/>
    </xf>
    <xf numFmtId="49" fontId="27" fillId="0" borderId="28" xfId="55" applyNumberFormat="1" applyFont="1" applyFill="1" applyBorder="1" applyAlignment="1">
      <alignment horizontal="center"/>
      <protection/>
    </xf>
    <xf numFmtId="49" fontId="27" fillId="0" borderId="27" xfId="55" applyNumberFormat="1" applyFont="1" applyFill="1" applyBorder="1" applyAlignment="1">
      <alignment horizontal="center"/>
      <protection/>
    </xf>
    <xf numFmtId="0" fontId="27" fillId="0" borderId="29" xfId="55" applyFont="1" applyFill="1" applyBorder="1" applyAlignment="1">
      <alignment horizontal="center"/>
      <protection/>
    </xf>
    <xf numFmtId="0" fontId="27" fillId="0" borderId="28" xfId="55" applyFont="1" applyFill="1" applyBorder="1" applyAlignment="1">
      <alignment horizontal="center"/>
      <protection/>
    </xf>
    <xf numFmtId="0" fontId="27" fillId="0" borderId="29" xfId="55" applyFont="1" applyFill="1" applyBorder="1">
      <alignment/>
      <protection/>
    </xf>
    <xf numFmtId="164" fontId="27" fillId="0" borderId="0" xfId="55" applyNumberFormat="1" applyFont="1" applyFill="1" applyBorder="1">
      <alignment/>
      <protection/>
    </xf>
    <xf numFmtId="0" fontId="24" fillId="0" borderId="30" xfId="55" applyFont="1" applyFill="1" applyBorder="1" applyAlignment="1">
      <alignment horizontal="center"/>
      <protection/>
    </xf>
    <xf numFmtId="49" fontId="24" fillId="0" borderId="26" xfId="55" applyNumberFormat="1" applyFont="1" applyFill="1" applyBorder="1" applyAlignment="1">
      <alignment horizontal="center"/>
      <protection/>
    </xf>
    <xf numFmtId="49" fontId="24" fillId="0" borderId="25" xfId="55" applyNumberFormat="1" applyFont="1" applyFill="1" applyBorder="1" applyAlignment="1">
      <alignment horizontal="center"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7" xfId="55" applyFont="1" applyFill="1" applyBorder="1">
      <alignment/>
      <protection/>
    </xf>
    <xf numFmtId="0" fontId="27" fillId="0" borderId="31" xfId="55" applyFont="1" applyFill="1" applyBorder="1" applyAlignment="1">
      <alignment horizontal="center"/>
      <protection/>
    </xf>
    <xf numFmtId="49" fontId="27" fillId="0" borderId="32" xfId="55" applyNumberFormat="1" applyFont="1" applyFill="1" applyBorder="1" applyAlignment="1">
      <alignment horizontal="center"/>
      <protection/>
    </xf>
    <xf numFmtId="49" fontId="27" fillId="0" borderId="33" xfId="55" applyNumberFormat="1" applyFont="1" applyFill="1" applyBorder="1" applyAlignment="1">
      <alignment horizontal="center"/>
      <protection/>
    </xf>
    <xf numFmtId="0" fontId="27" fillId="0" borderId="34" xfId="55" applyFont="1" applyFill="1" applyBorder="1" applyAlignment="1">
      <alignment horizontal="center"/>
      <protection/>
    </xf>
    <xf numFmtId="0" fontId="27" fillId="0" borderId="34" xfId="55" applyFont="1" applyFill="1" applyBorder="1">
      <alignment/>
      <protection/>
    </xf>
    <xf numFmtId="164" fontId="27" fillId="0" borderId="21" xfId="55" applyNumberFormat="1" applyFont="1" applyFill="1" applyBorder="1">
      <alignment/>
      <protection/>
    </xf>
    <xf numFmtId="0" fontId="24" fillId="0" borderId="27" xfId="55" applyFont="1" applyFill="1" applyBorder="1" applyAlignment="1">
      <alignment horizontal="center"/>
      <protection/>
    </xf>
    <xf numFmtId="49" fontId="24" fillId="0" borderId="28" xfId="55" applyNumberFormat="1" applyFont="1" applyFill="1" applyBorder="1" applyAlignment="1">
      <alignment horizontal="center"/>
      <protection/>
    </xf>
    <xf numFmtId="49" fontId="24" fillId="0" borderId="27" xfId="55" applyNumberFormat="1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4" fontId="27" fillId="0" borderId="19" xfId="55" applyNumberFormat="1" applyFont="1" applyFill="1" applyBorder="1">
      <alignment/>
      <protection/>
    </xf>
    <xf numFmtId="0" fontId="27" fillId="0" borderId="33" xfId="55" applyFont="1" applyFill="1" applyBorder="1" applyAlignment="1">
      <alignment horizontal="center"/>
      <protection/>
    </xf>
    <xf numFmtId="49" fontId="27" fillId="0" borderId="32" xfId="55" applyNumberFormat="1" applyFont="1" applyFill="1" applyBorder="1" applyAlignment="1">
      <alignment horizontal="center"/>
      <protection/>
    </xf>
    <xf numFmtId="0" fontId="27" fillId="0" borderId="35" xfId="55" applyFont="1" applyFill="1" applyBorder="1" applyAlignment="1">
      <alignment horizontal="center"/>
      <protection/>
    </xf>
    <xf numFmtId="0" fontId="27" fillId="0" borderId="36" xfId="55" applyFont="1" applyFill="1" applyBorder="1" applyAlignment="1">
      <alignment horizontal="center"/>
      <protection/>
    </xf>
    <xf numFmtId="164" fontId="27" fillId="0" borderId="37" xfId="55" applyNumberFormat="1" applyFont="1" applyFill="1" applyBorder="1">
      <alignment/>
      <protection/>
    </xf>
    <xf numFmtId="0" fontId="27" fillId="0" borderId="15" xfId="55" applyFont="1" applyFill="1" applyBorder="1" applyAlignment="1">
      <alignment horizontal="center"/>
      <protection/>
    </xf>
    <xf numFmtId="49" fontId="27" fillId="0" borderId="38" xfId="55" applyNumberFormat="1" applyFont="1" applyFill="1" applyBorder="1" applyAlignment="1">
      <alignment horizontal="center"/>
      <protection/>
    </xf>
    <xf numFmtId="0" fontId="27" fillId="0" borderId="25" xfId="55" applyFont="1" applyFill="1" applyBorder="1" applyAlignment="1">
      <alignment horizontal="center"/>
      <protection/>
    </xf>
    <xf numFmtId="49" fontId="24" fillId="0" borderId="15" xfId="55" applyNumberFormat="1" applyFont="1" applyFill="1" applyBorder="1" applyAlignment="1">
      <alignment horizontal="center"/>
      <protection/>
    </xf>
    <xf numFmtId="164" fontId="24" fillId="0" borderId="21" xfId="55" applyNumberFormat="1" applyFont="1" applyFill="1" applyBorder="1">
      <alignment/>
      <protection/>
    </xf>
    <xf numFmtId="0" fontId="27" fillId="0" borderId="38" xfId="55" applyFont="1" applyFill="1" applyBorder="1" applyAlignment="1">
      <alignment horizontal="center"/>
      <protection/>
    </xf>
    <xf numFmtId="49" fontId="27" fillId="0" borderId="39" xfId="55" applyNumberFormat="1" applyFont="1" applyFill="1" applyBorder="1" applyAlignment="1">
      <alignment horizontal="center"/>
      <protection/>
    </xf>
    <xf numFmtId="0" fontId="27" fillId="0" borderId="39" xfId="55" applyFont="1" applyFill="1" applyBorder="1" applyAlignment="1">
      <alignment horizontal="center"/>
      <protection/>
    </xf>
    <xf numFmtId="0" fontId="27" fillId="0" borderId="40" xfId="55" applyFont="1" applyFill="1" applyBorder="1">
      <alignment/>
      <protection/>
    </xf>
    <xf numFmtId="4" fontId="27" fillId="0" borderId="41" xfId="55" applyNumberFormat="1" applyFont="1" applyFill="1" applyBorder="1">
      <alignment/>
      <protection/>
    </xf>
    <xf numFmtId="0" fontId="27" fillId="0" borderId="30" xfId="55" applyFont="1" applyFill="1" applyBorder="1" applyAlignment="1">
      <alignment horizontal="center"/>
      <protection/>
    </xf>
    <xf numFmtId="49" fontId="24" fillId="0" borderId="17" xfId="55" applyNumberFormat="1" applyFont="1" applyFill="1" applyBorder="1" applyAlignment="1">
      <alignment horizontal="center"/>
      <protection/>
    </xf>
    <xf numFmtId="0" fontId="24" fillId="0" borderId="17" xfId="55" applyFont="1" applyFill="1" applyBorder="1" applyAlignment="1">
      <alignment horizontal="left"/>
      <protection/>
    </xf>
    <xf numFmtId="164" fontId="24" fillId="0" borderId="17" xfId="55" applyNumberFormat="1" applyFont="1" applyFill="1" applyBorder="1" applyAlignment="1">
      <alignment horizontal="right"/>
      <protection/>
    </xf>
    <xf numFmtId="165" fontId="24" fillId="0" borderId="17" xfId="55" applyNumberFormat="1" applyFont="1" applyFill="1" applyBorder="1" applyAlignment="1">
      <alignment horizontal="center"/>
      <protection/>
    </xf>
    <xf numFmtId="4" fontId="27" fillId="0" borderId="0" xfId="55" applyNumberFormat="1" applyFont="1" applyFill="1" applyBorder="1">
      <alignment/>
      <protection/>
    </xf>
    <xf numFmtId="0" fontId="25" fillId="0" borderId="42" xfId="55" applyFont="1" applyFill="1" applyBorder="1" applyAlignment="1">
      <alignment horizontal="center"/>
      <protection/>
    </xf>
    <xf numFmtId="0" fontId="24" fillId="0" borderId="43" xfId="55" applyFont="1" applyFill="1" applyBorder="1" applyAlignment="1">
      <alignment horizontal="center"/>
      <protection/>
    </xf>
    <xf numFmtId="0" fontId="27" fillId="0" borderId="43" xfId="55" applyFont="1" applyFill="1" applyBorder="1" applyAlignment="1">
      <alignment horizontal="center"/>
      <protection/>
    </xf>
    <xf numFmtId="164" fontId="24" fillId="0" borderId="19" xfId="55" applyNumberFormat="1" applyFont="1" applyFill="1" applyBorder="1">
      <alignment/>
      <protection/>
    </xf>
    <xf numFmtId="0" fontId="27" fillId="0" borderId="17" xfId="56" applyFont="1" applyFill="1" applyBorder="1" applyAlignment="1">
      <alignment horizontal="center"/>
      <protection/>
    </xf>
    <xf numFmtId="0" fontId="27" fillId="0" borderId="17" xfId="56" applyFont="1" applyFill="1" applyBorder="1">
      <alignment/>
      <protection/>
    </xf>
    <xf numFmtId="0" fontId="27" fillId="0" borderId="30" xfId="55" applyFont="1" applyFill="1" applyBorder="1" applyAlignment="1">
      <alignment horizontal="center"/>
      <protection/>
    </xf>
    <xf numFmtId="0" fontId="0" fillId="0" borderId="25" xfId="49" applyFont="1" applyFill="1" applyBorder="1" applyAlignment="1">
      <alignment/>
      <protection/>
    </xf>
    <xf numFmtId="164" fontId="27" fillId="0" borderId="17" xfId="55" applyNumberFormat="1" applyFont="1" applyFill="1" applyBorder="1">
      <alignment/>
      <protection/>
    </xf>
    <xf numFmtId="0" fontId="25" fillId="0" borderId="43" xfId="55" applyFont="1" applyFill="1" applyBorder="1" applyAlignment="1">
      <alignment horizontal="center"/>
      <protection/>
    </xf>
    <xf numFmtId="0" fontId="27" fillId="0" borderId="17" xfId="54" applyFont="1" applyFill="1" applyBorder="1" applyAlignment="1">
      <alignment/>
      <protection/>
    </xf>
    <xf numFmtId="0" fontId="27" fillId="0" borderId="17" xfId="54" applyFont="1" applyFill="1" applyBorder="1" applyAlignment="1">
      <alignment horizontal="center"/>
      <protection/>
    </xf>
    <xf numFmtId="0" fontId="23" fillId="0" borderId="44" xfId="49" applyFont="1" applyFill="1" applyBorder="1" applyAlignment="1">
      <alignment horizontal="center" vertical="center"/>
      <protection/>
    </xf>
    <xf numFmtId="0" fontId="25" fillId="0" borderId="18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7" fillId="0" borderId="19" xfId="55" applyFont="1" applyFill="1" applyBorder="1" applyAlignment="1">
      <alignment horizontal="center"/>
      <protection/>
    </xf>
    <xf numFmtId="0" fontId="27" fillId="0" borderId="0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7" fillId="0" borderId="45" xfId="55" applyFont="1" applyFill="1" applyBorder="1" applyAlignment="1">
      <alignment horizontal="center"/>
      <protection/>
    </xf>
    <xf numFmtId="0" fontId="27" fillId="0" borderId="21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7" fillId="0" borderId="45" xfId="55" applyFont="1" applyFill="1" applyBorder="1" applyAlignment="1">
      <alignment horizontal="center"/>
      <protection/>
    </xf>
    <xf numFmtId="0" fontId="27" fillId="0" borderId="19" xfId="55" applyFont="1" applyFill="1" applyBorder="1" applyAlignment="1">
      <alignment horizontal="center"/>
      <protection/>
    </xf>
    <xf numFmtId="0" fontId="27" fillId="0" borderId="41" xfId="55" applyFont="1" applyFill="1" applyBorder="1" applyAlignment="1">
      <alignment horizontal="center"/>
      <protection/>
    </xf>
    <xf numFmtId="0" fontId="27" fillId="0" borderId="25" xfId="55" applyFont="1" applyFill="1" applyBorder="1">
      <alignment/>
      <protection/>
    </xf>
    <xf numFmtId="0" fontId="27" fillId="0" borderId="25" xfId="54" applyFont="1" applyFill="1" applyBorder="1" applyAlignment="1">
      <alignment vertical="center" wrapText="1"/>
      <protection/>
    </xf>
    <xf numFmtId="0" fontId="27" fillId="0" borderId="40" xfId="55" applyFont="1" applyFill="1" applyBorder="1" applyAlignment="1">
      <alignment horizontal="center"/>
      <protection/>
    </xf>
    <xf numFmtId="0" fontId="27" fillId="0" borderId="16" xfId="54" applyFont="1" applyFill="1" applyBorder="1" applyAlignment="1">
      <alignment horizontal="center"/>
      <protection/>
    </xf>
    <xf numFmtId="49" fontId="27" fillId="0" borderId="25" xfId="54" applyNumberFormat="1" applyFont="1" applyFill="1" applyBorder="1" applyAlignment="1">
      <alignment horizontal="center"/>
      <protection/>
    </xf>
    <xf numFmtId="49" fontId="27" fillId="0" borderId="15" xfId="54" applyNumberFormat="1" applyFont="1" applyFill="1" applyBorder="1" applyAlignment="1">
      <alignment horizontal="center"/>
      <protection/>
    </xf>
    <xf numFmtId="49" fontId="24" fillId="0" borderId="26" xfId="54" applyNumberFormat="1" applyFont="1" applyFill="1" applyBorder="1" applyAlignment="1">
      <alignment horizontal="center"/>
      <protection/>
    </xf>
    <xf numFmtId="0" fontId="24" fillId="0" borderId="17" xfId="54" applyFont="1" applyFill="1" applyBorder="1" applyAlignment="1">
      <alignment horizontal="center"/>
      <protection/>
    </xf>
    <xf numFmtId="0" fontId="27" fillId="0" borderId="32" xfId="55" applyFont="1" applyBorder="1" applyAlignment="1">
      <alignment horizontal="center"/>
      <protection/>
    </xf>
    <xf numFmtId="0" fontId="27" fillId="0" borderId="34" xfId="55" applyFont="1" applyBorder="1">
      <alignment/>
      <protection/>
    </xf>
    <xf numFmtId="4" fontId="27" fillId="0" borderId="45" xfId="55" applyNumberFormat="1" applyFont="1" applyFill="1" applyBorder="1" applyAlignment="1">
      <alignment horizontal="center"/>
      <protection/>
    </xf>
    <xf numFmtId="4" fontId="27" fillId="0" borderId="34" xfId="55" applyNumberFormat="1" applyFont="1" applyFill="1" applyBorder="1" applyAlignment="1">
      <alignment horizontal="center"/>
      <protection/>
    </xf>
    <xf numFmtId="0" fontId="0" fillId="0" borderId="34" xfId="0" applyFill="1" applyBorder="1" applyAlignment="1">
      <alignment/>
    </xf>
    <xf numFmtId="0" fontId="27" fillId="0" borderId="41" xfId="55" applyFont="1" applyFill="1" applyBorder="1" applyAlignment="1">
      <alignment horizontal="center"/>
      <protection/>
    </xf>
    <xf numFmtId="0" fontId="24" fillId="0" borderId="46" xfId="0" applyFont="1" applyFill="1" applyBorder="1" applyAlignment="1">
      <alignment horizontal="center"/>
    </xf>
    <xf numFmtId="4" fontId="27" fillId="0" borderId="17" xfId="55" applyNumberFormat="1" applyFont="1" applyFill="1" applyBorder="1" applyAlignment="1">
      <alignment horizontal="center"/>
      <protection/>
    </xf>
    <xf numFmtId="0" fontId="0" fillId="0" borderId="0" xfId="49" applyFill="1" applyAlignment="1">
      <alignment horizontal="center"/>
      <protection/>
    </xf>
    <xf numFmtId="4" fontId="24" fillId="0" borderId="12" xfId="55" applyNumberFormat="1" applyFont="1" applyFill="1" applyBorder="1" applyAlignment="1">
      <alignment horizontal="center"/>
      <protection/>
    </xf>
    <xf numFmtId="4" fontId="24" fillId="0" borderId="16" xfId="55" applyNumberFormat="1" applyFont="1" applyFill="1" applyBorder="1" applyAlignment="1">
      <alignment horizontal="center"/>
      <protection/>
    </xf>
    <xf numFmtId="4" fontId="27" fillId="0" borderId="29" xfId="55" applyNumberFormat="1" applyFont="1" applyFill="1" applyBorder="1" applyAlignment="1">
      <alignment horizontal="center"/>
      <protection/>
    </xf>
    <xf numFmtId="4" fontId="24" fillId="0" borderId="17" xfId="55" applyNumberFormat="1" applyFont="1" applyFill="1" applyBorder="1" applyAlignment="1">
      <alignment horizontal="center"/>
      <protection/>
    </xf>
    <xf numFmtId="4" fontId="27" fillId="0" borderId="35" xfId="55" applyNumberFormat="1" applyFont="1" applyFill="1" applyBorder="1" applyAlignment="1">
      <alignment horizontal="center"/>
      <protection/>
    </xf>
    <xf numFmtId="4" fontId="24" fillId="0" borderId="40" xfId="55" applyNumberFormat="1" applyFont="1" applyFill="1" applyBorder="1" applyAlignment="1">
      <alignment horizontal="center"/>
      <protection/>
    </xf>
    <xf numFmtId="4" fontId="27" fillId="0" borderId="40" xfId="55" applyNumberFormat="1" applyFont="1" applyFill="1" applyBorder="1" applyAlignment="1">
      <alignment horizontal="center"/>
      <protection/>
    </xf>
    <xf numFmtId="4" fontId="27" fillId="0" borderId="16" xfId="55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4" fillId="0" borderId="25" xfId="54" applyFont="1" applyFill="1" applyBorder="1">
      <alignment/>
      <protection/>
    </xf>
    <xf numFmtId="0" fontId="0" fillId="0" borderId="3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24" fillId="0" borderId="47" xfId="55" applyNumberFormat="1" applyFont="1" applyFill="1" applyBorder="1">
      <alignment/>
      <protection/>
    </xf>
    <xf numFmtId="164" fontId="27" fillId="0" borderId="47" xfId="55" applyNumberFormat="1" applyFont="1" applyFill="1" applyBorder="1">
      <alignment/>
      <protection/>
    </xf>
    <xf numFmtId="164" fontId="24" fillId="0" borderId="47" xfId="55" applyNumberFormat="1" applyFont="1" applyFill="1" applyBorder="1">
      <alignment/>
      <protection/>
    </xf>
    <xf numFmtId="4" fontId="27" fillId="0" borderId="47" xfId="55" applyNumberFormat="1" applyFont="1" applyFill="1" applyBorder="1">
      <alignment/>
      <protection/>
    </xf>
    <xf numFmtId="164" fontId="24" fillId="0" borderId="47" xfId="55" applyNumberFormat="1" applyFont="1" applyFill="1" applyBorder="1" applyAlignment="1">
      <alignment horizontal="right"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4" fontId="27" fillId="0" borderId="50" xfId="55" applyNumberFormat="1" applyFont="1" applyFill="1" applyBorder="1" applyAlignment="1">
      <alignment horizontal="center"/>
      <protection/>
    </xf>
    <xf numFmtId="0" fontId="25" fillId="0" borderId="51" xfId="55" applyFont="1" applyFill="1" applyBorder="1" applyAlignment="1">
      <alignment horizontal="center"/>
      <protection/>
    </xf>
    <xf numFmtId="0" fontId="0" fillId="0" borderId="16" xfId="0" applyFill="1" applyBorder="1" applyAlignment="1">
      <alignment/>
    </xf>
    <xf numFmtId="49" fontId="25" fillId="0" borderId="28" xfId="55" applyNumberFormat="1" applyFont="1" applyFill="1" applyBorder="1" applyAlignment="1">
      <alignment horizontal="center"/>
      <protection/>
    </xf>
    <xf numFmtId="49" fontId="25" fillId="0" borderId="27" xfId="55" applyNumberFormat="1" applyFont="1" applyFill="1" applyBorder="1" applyAlignment="1">
      <alignment horizontal="center"/>
      <protection/>
    </xf>
    <xf numFmtId="0" fontId="25" fillId="0" borderId="16" xfId="55" applyFont="1" applyFill="1" applyBorder="1" applyAlignment="1">
      <alignment horizontal="center"/>
      <protection/>
    </xf>
    <xf numFmtId="0" fontId="25" fillId="0" borderId="14" xfId="55" applyFont="1" applyBorder="1" applyAlignment="1">
      <alignment horizontal="center"/>
      <protection/>
    </xf>
    <xf numFmtId="0" fontId="25" fillId="0" borderId="16" xfId="55" applyFont="1" applyBorder="1">
      <alignment/>
      <protection/>
    </xf>
    <xf numFmtId="4" fontId="25" fillId="0" borderId="0" xfId="55" applyNumberFormat="1" applyFont="1" applyFill="1" applyBorder="1" applyAlignment="1">
      <alignment horizontal="center"/>
      <protection/>
    </xf>
    <xf numFmtId="4" fontId="25" fillId="0" borderId="29" xfId="55" applyNumberFormat="1" applyFont="1" applyFill="1" applyBorder="1" applyAlignment="1">
      <alignment horizontal="center"/>
      <protection/>
    </xf>
    <xf numFmtId="4" fontId="25" fillId="0" borderId="52" xfId="55" applyNumberFormat="1" applyFont="1" applyFill="1" applyBorder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4" fillId="0" borderId="12" xfId="0" applyFont="1" applyFill="1" applyBorder="1" applyAlignment="1">
      <alignment horizontal="center" wrapText="1"/>
    </xf>
    <xf numFmtId="3" fontId="24" fillId="0" borderId="0" xfId="54" applyNumberFormat="1" applyFont="1" applyAlignment="1">
      <alignment horizontal="center" vertical="center"/>
      <protection/>
    </xf>
    <xf numFmtId="0" fontId="24" fillId="0" borderId="53" xfId="54" applyFont="1" applyBorder="1" applyAlignment="1">
      <alignment horizontal="center" vertical="center" wrapText="1"/>
      <protection/>
    </xf>
    <xf numFmtId="0" fontId="12" fillId="0" borderId="0" xfId="53" applyAlignment="1">
      <alignment vertical="center"/>
      <protection/>
    </xf>
    <xf numFmtId="1" fontId="12" fillId="0" borderId="0" xfId="53" applyNumberFormat="1" applyAlignment="1">
      <alignment vertical="center" wrapText="1"/>
      <protection/>
    </xf>
    <xf numFmtId="0" fontId="12" fillId="0" borderId="0" xfId="53" applyAlignment="1">
      <alignment vertical="center" wrapText="1"/>
      <protection/>
    </xf>
    <xf numFmtId="49" fontId="12" fillId="0" borderId="0" xfId="53" applyNumberFormat="1" applyAlignment="1">
      <alignment vertical="center" wrapText="1"/>
      <protection/>
    </xf>
    <xf numFmtId="4" fontId="12" fillId="0" borderId="0" xfId="53" applyNumberFormat="1" applyAlignment="1">
      <alignment vertical="center" wrapText="1"/>
      <protection/>
    </xf>
    <xf numFmtId="4" fontId="31" fillId="0" borderId="0" xfId="0" applyNumberFormat="1" applyFont="1" applyAlignment="1">
      <alignment vertical="center" wrapText="1"/>
    </xf>
    <xf numFmtId="0" fontId="0" fillId="0" borderId="0" xfId="54" applyAlignment="1">
      <alignment vertical="center"/>
      <protection/>
    </xf>
    <xf numFmtId="1" fontId="0" fillId="0" borderId="0" xfId="54" applyNumberForma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49" fontId="0" fillId="0" borderId="0" xfId="54" applyNumberFormat="1" applyAlignment="1">
      <alignment vertical="center" wrapText="1"/>
      <protection/>
    </xf>
    <xf numFmtId="4" fontId="0" fillId="0" borderId="0" xfId="54" applyNumberFormat="1" applyAlignment="1">
      <alignment vertical="center" wrapText="1"/>
      <protection/>
    </xf>
    <xf numFmtId="1" fontId="24" fillId="0" borderId="12" xfId="54" applyNumberFormat="1" applyFont="1" applyBorder="1" applyAlignment="1">
      <alignment horizontal="center" vertical="center" wrapText="1"/>
      <protection/>
    </xf>
    <xf numFmtId="0" fontId="24" fillId="0" borderId="12" xfId="54" applyFont="1" applyBorder="1" applyAlignment="1">
      <alignment horizontal="center" vertical="center" wrapText="1"/>
      <protection/>
    </xf>
    <xf numFmtId="49" fontId="24" fillId="0" borderId="12" xfId="54" applyNumberFormat="1" applyFont="1" applyBorder="1" applyAlignment="1">
      <alignment horizontal="center" vertical="center" wrapText="1"/>
      <protection/>
    </xf>
    <xf numFmtId="0" fontId="24" fillId="0" borderId="54" xfId="51" applyFont="1" applyFill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 wrapText="1"/>
      <protection/>
    </xf>
    <xf numFmtId="0" fontId="24" fillId="0" borderId="55" xfId="50" applyFont="1" applyBorder="1" applyAlignment="1">
      <alignment horizontal="center" vertical="center"/>
      <protection/>
    </xf>
    <xf numFmtId="0" fontId="24" fillId="16" borderId="53" xfId="54" applyFont="1" applyFill="1" applyBorder="1" applyAlignment="1">
      <alignment horizontal="center" vertical="center" wrapText="1"/>
      <protection/>
    </xf>
    <xf numFmtId="1" fontId="24" fillId="16" borderId="12" xfId="54" applyNumberFormat="1" applyFont="1" applyFill="1" applyBorder="1" applyAlignment="1">
      <alignment horizontal="center" vertical="center" wrapText="1"/>
      <protection/>
    </xf>
    <xf numFmtId="0" fontId="24" fillId="16" borderId="12" xfId="54" applyFont="1" applyFill="1" applyBorder="1" applyAlignment="1">
      <alignment horizontal="center" vertical="center" wrapText="1"/>
      <protection/>
    </xf>
    <xf numFmtId="49" fontId="24" fillId="16" borderId="12" xfId="54" applyNumberFormat="1" applyFont="1" applyFill="1" applyBorder="1" applyAlignment="1">
      <alignment horizontal="center" vertical="center" wrapText="1"/>
      <protection/>
    </xf>
    <xf numFmtId="0" fontId="24" fillId="16" borderId="12" xfId="54" applyFont="1" applyFill="1" applyBorder="1" applyAlignment="1">
      <alignment horizontal="left" vertical="center" wrapText="1"/>
      <protection/>
    </xf>
    <xf numFmtId="0" fontId="25" fillId="0" borderId="56" xfId="54" applyFont="1" applyBorder="1" applyAlignment="1">
      <alignment horizontal="center" vertical="center" wrapText="1"/>
      <protection/>
    </xf>
    <xf numFmtId="0" fontId="25" fillId="24" borderId="57" xfId="54" applyFont="1" applyFill="1" applyBorder="1" applyAlignment="1">
      <alignment horizontal="center" vertical="center" wrapText="1"/>
      <protection/>
    </xf>
    <xf numFmtId="0" fontId="25" fillId="24" borderId="57" xfId="54" applyFont="1" applyFill="1" applyBorder="1" applyAlignment="1">
      <alignment horizontal="center" vertical="center" wrapText="1"/>
      <protection/>
    </xf>
    <xf numFmtId="49" fontId="25" fillId="24" borderId="57" xfId="54" applyNumberFormat="1" applyFont="1" applyFill="1" applyBorder="1" applyAlignment="1">
      <alignment horizontal="center" vertical="center" wrapText="1"/>
      <protection/>
    </xf>
    <xf numFmtId="0" fontId="32" fillId="24" borderId="57" xfId="52" applyFont="1" applyFill="1" applyBorder="1" applyAlignment="1">
      <alignment vertical="center" wrapText="1"/>
      <protection/>
    </xf>
    <xf numFmtId="0" fontId="33" fillId="0" borderId="30" xfId="54" applyFont="1" applyFill="1" applyBorder="1" applyAlignment="1">
      <alignment horizontal="center" vertical="center" wrapText="1"/>
      <protection/>
    </xf>
    <xf numFmtId="0" fontId="27" fillId="24" borderId="17" xfId="54" applyFont="1" applyFill="1" applyBorder="1" applyAlignment="1">
      <alignment horizontal="center" vertical="center" wrapText="1"/>
      <protection/>
    </xf>
    <xf numFmtId="49" fontId="27" fillId="24" borderId="17" xfId="54" applyNumberFormat="1" applyFont="1" applyFill="1" applyBorder="1" applyAlignment="1">
      <alignment horizontal="center" vertical="center" wrapText="1"/>
      <protection/>
    </xf>
    <xf numFmtId="0" fontId="27" fillId="24" borderId="17" xfId="54" applyFont="1" applyFill="1" applyBorder="1" applyAlignment="1">
      <alignment horizontal="left" vertical="center" wrapText="1"/>
      <protection/>
    </xf>
    <xf numFmtId="0" fontId="33" fillId="0" borderId="31" xfId="54" applyFont="1" applyFill="1" applyBorder="1" applyAlignment="1">
      <alignment horizontal="center" vertical="center" wrapText="1"/>
      <protection/>
    </xf>
    <xf numFmtId="0" fontId="27" fillId="24" borderId="34" xfId="54" applyFont="1" applyFill="1" applyBorder="1" applyAlignment="1">
      <alignment horizontal="center" vertical="center" wrapText="1"/>
      <protection/>
    </xf>
    <xf numFmtId="49" fontId="27" fillId="24" borderId="34" xfId="54" applyNumberFormat="1" applyFont="1" applyFill="1" applyBorder="1" applyAlignment="1">
      <alignment horizontal="center" vertical="center" wrapText="1"/>
      <protection/>
    </xf>
    <xf numFmtId="0" fontId="27" fillId="24" borderId="34" xfId="54" applyFont="1" applyFill="1" applyBorder="1" applyAlignment="1">
      <alignment horizontal="left" vertical="center" wrapText="1"/>
      <protection/>
    </xf>
    <xf numFmtId="0" fontId="33" fillId="0" borderId="0" xfId="54" applyFont="1" applyFill="1" applyBorder="1" applyAlignment="1">
      <alignment horizontal="center" vertical="center" wrapText="1"/>
      <protection/>
    </xf>
    <xf numFmtId="1" fontId="33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9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4" fontId="34" fillId="0" borderId="0" xfId="54" applyNumberFormat="1" applyFont="1" applyFill="1" applyBorder="1" applyAlignment="1">
      <alignment vertical="center" wrapText="1"/>
      <protection/>
    </xf>
    <xf numFmtId="4" fontId="35" fillId="0" borderId="0" xfId="54" applyNumberFormat="1" applyFont="1" applyFill="1" applyBorder="1" applyAlignment="1">
      <alignment vertical="center" wrapText="1"/>
      <protection/>
    </xf>
    <xf numFmtId="4" fontId="0" fillId="0" borderId="0" xfId="54" applyNumberFormat="1" applyFill="1" applyAlignment="1">
      <alignment vertical="center" wrapText="1"/>
      <protection/>
    </xf>
    <xf numFmtId="4" fontId="31" fillId="0" borderId="0" xfId="54" applyNumberFormat="1" applyFont="1" applyFill="1" applyAlignment="1">
      <alignment vertical="center" wrapText="1"/>
      <protection/>
    </xf>
    <xf numFmtId="4" fontId="31" fillId="0" borderId="0" xfId="54" applyNumberFormat="1" applyFont="1" applyAlignment="1">
      <alignment vertical="center" wrapText="1"/>
      <protection/>
    </xf>
    <xf numFmtId="0" fontId="0" fillId="0" borderId="0" xfId="0" applyAlignment="1">
      <alignment horizontal="right"/>
    </xf>
    <xf numFmtId="49" fontId="25" fillId="24" borderId="57" xfId="54" applyNumberFormat="1" applyFont="1" applyFill="1" applyBorder="1" applyAlignment="1">
      <alignment horizontal="center" vertical="center" wrapText="1"/>
      <protection/>
    </xf>
    <xf numFmtId="49" fontId="27" fillId="24" borderId="57" xfId="54" applyNumberFormat="1" applyFont="1" applyFill="1" applyBorder="1" applyAlignment="1">
      <alignment horizontal="center" vertical="center" wrapText="1"/>
      <protection/>
    </xf>
    <xf numFmtId="4" fontId="24" fillId="16" borderId="12" xfId="54" applyNumberFormat="1" applyFont="1" applyFill="1" applyBorder="1" applyAlignment="1">
      <alignment horizontal="center" vertical="center" wrapText="1"/>
      <protection/>
    </xf>
    <xf numFmtId="4" fontId="25" fillId="24" borderId="57" xfId="54" applyNumberFormat="1" applyFont="1" applyFill="1" applyBorder="1" applyAlignment="1">
      <alignment horizontal="center" vertical="center" wrapText="1"/>
      <protection/>
    </xf>
    <xf numFmtId="4" fontId="34" fillId="24" borderId="17" xfId="54" applyNumberFormat="1" applyFont="1" applyFill="1" applyBorder="1" applyAlignment="1">
      <alignment horizontal="center" vertical="center" wrapText="1"/>
      <protection/>
    </xf>
    <xf numFmtId="4" fontId="24" fillId="16" borderId="55" xfId="54" applyNumberFormat="1" applyFont="1" applyFill="1" applyBorder="1" applyAlignment="1">
      <alignment horizontal="center" vertical="center" wrapText="1"/>
      <protection/>
    </xf>
    <xf numFmtId="4" fontId="25" fillId="0" borderId="58" xfId="54" applyNumberFormat="1" applyFont="1" applyFill="1" applyBorder="1" applyAlignment="1">
      <alignment horizontal="center" vertical="center" wrapText="1"/>
      <protection/>
    </xf>
    <xf numFmtId="4" fontId="34" fillId="0" borderId="47" xfId="54" applyNumberFormat="1" applyFont="1" applyFill="1" applyBorder="1" applyAlignment="1">
      <alignment horizontal="center" vertical="center" wrapText="1"/>
      <protection/>
    </xf>
    <xf numFmtId="49" fontId="27" fillId="24" borderId="59" xfId="54" applyNumberFormat="1" applyFont="1" applyFill="1" applyBorder="1" applyAlignment="1">
      <alignment horizontal="center" vertical="center" wrapText="1"/>
      <protection/>
    </xf>
    <xf numFmtId="4" fontId="34" fillId="24" borderId="34" xfId="54" applyNumberFormat="1" applyFont="1" applyFill="1" applyBorder="1" applyAlignment="1">
      <alignment horizontal="center" vertical="center" wrapText="1"/>
      <protection/>
    </xf>
    <xf numFmtId="4" fontId="34" fillId="0" borderId="50" xfId="54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38" fillId="19" borderId="53" xfId="0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55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vertical="center" wrapText="1"/>
    </xf>
    <xf numFmtId="0" fontId="39" fillId="0" borderId="16" xfId="0" applyFont="1" applyBorder="1" applyAlignment="1">
      <alignment horizontal="right" vertical="center" wrapText="1"/>
    </xf>
    <xf numFmtId="4" fontId="39" fillId="0" borderId="16" xfId="0" applyNumberFormat="1" applyFont="1" applyBorder="1" applyAlignment="1">
      <alignment horizontal="right" vertical="center" wrapText="1"/>
    </xf>
    <xf numFmtId="4" fontId="39" fillId="0" borderId="52" xfId="0" applyNumberFormat="1" applyFont="1" applyBorder="1" applyAlignment="1">
      <alignment horizontal="right" vertical="center" wrapText="1"/>
    </xf>
    <xf numFmtId="0" fontId="40" fillId="0" borderId="30" xfId="0" applyFont="1" applyBorder="1" applyAlignment="1">
      <alignment vertical="center" wrapText="1"/>
    </xf>
    <xf numFmtId="0" fontId="40" fillId="0" borderId="17" xfId="0" applyFont="1" applyBorder="1" applyAlignment="1">
      <alignment horizontal="right"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4" fontId="40" fillId="0" borderId="17" xfId="0" applyNumberFormat="1" applyFont="1" applyBorder="1" applyAlignment="1">
      <alignment vertical="center"/>
    </xf>
    <xf numFmtId="4" fontId="40" fillId="0" borderId="47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40" fillId="0" borderId="16" xfId="0" applyNumberFormat="1" applyFont="1" applyBorder="1" applyAlignment="1">
      <alignment horizontal="right" vertical="center" wrapText="1"/>
    </xf>
    <xf numFmtId="0" fontId="39" fillId="0" borderId="30" xfId="0" applyFont="1" applyBorder="1" applyAlignment="1">
      <alignment vertical="center" wrapText="1"/>
    </xf>
    <xf numFmtId="4" fontId="39" fillId="0" borderId="17" xfId="0" applyNumberFormat="1" applyFont="1" applyBorder="1" applyAlignment="1">
      <alignment horizontal="right" vertical="center" wrapText="1"/>
    </xf>
    <xf numFmtId="4" fontId="39" fillId="0" borderId="47" xfId="0" applyNumberFormat="1" applyFont="1" applyBorder="1" applyAlignment="1">
      <alignment horizontal="right" vertical="center" wrapText="1"/>
    </xf>
    <xf numFmtId="4" fontId="40" fillId="0" borderId="47" xfId="0" applyNumberFormat="1" applyFont="1" applyBorder="1" applyAlignment="1">
      <alignment horizontal="right" vertical="center" wrapText="1"/>
    </xf>
    <xf numFmtId="0" fontId="39" fillId="0" borderId="17" xfId="0" applyFont="1" applyBorder="1" applyAlignment="1">
      <alignment horizontal="right" vertical="center" wrapText="1"/>
    </xf>
    <xf numFmtId="0" fontId="40" fillId="0" borderId="60" xfId="0" applyFont="1" applyBorder="1" applyAlignment="1">
      <alignment vertical="center" wrapText="1"/>
    </xf>
    <xf numFmtId="0" fontId="40" fillId="0" borderId="40" xfId="0" applyFont="1" applyBorder="1" applyAlignment="1">
      <alignment horizontal="right" vertical="center" wrapText="1"/>
    </xf>
    <xf numFmtId="4" fontId="40" fillId="0" borderId="40" xfId="0" applyNumberFormat="1" applyFont="1" applyBorder="1" applyAlignment="1">
      <alignment horizontal="right" vertical="center" wrapText="1"/>
    </xf>
    <xf numFmtId="4" fontId="40" fillId="0" borderId="61" xfId="0" applyNumberFormat="1" applyFont="1" applyBorder="1" applyAlignment="1">
      <alignment horizontal="right" vertical="center" wrapText="1"/>
    </xf>
    <xf numFmtId="0" fontId="39" fillId="0" borderId="53" xfId="0" applyFont="1" applyBorder="1" applyAlignment="1">
      <alignment vertical="center" wrapText="1"/>
    </xf>
    <xf numFmtId="0" fontId="39" fillId="0" borderId="12" xfId="0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4" fontId="39" fillId="0" borderId="55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/>
    </xf>
    <xf numFmtId="166" fontId="37" fillId="0" borderId="37" xfId="0" applyNumberFormat="1" applyFont="1" applyFill="1" applyBorder="1" applyAlignment="1">
      <alignment horizontal="right"/>
    </xf>
    <xf numFmtId="0" fontId="40" fillId="0" borderId="43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4" fontId="40" fillId="0" borderId="52" xfId="0" applyNumberFormat="1" applyFont="1" applyBorder="1" applyAlignment="1">
      <alignment horizontal="righ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60" xfId="0" applyFont="1" applyBorder="1" applyAlignment="1">
      <alignment horizontal="left" vertical="center" wrapText="1"/>
    </xf>
    <xf numFmtId="4" fontId="40" fillId="0" borderId="29" xfId="0" applyNumberFormat="1" applyFont="1" applyBorder="1" applyAlignment="1">
      <alignment horizontal="right" vertical="center" wrapText="1"/>
    </xf>
    <xf numFmtId="4" fontId="40" fillId="0" borderId="62" xfId="0" applyNumberFormat="1" applyFont="1" applyBorder="1" applyAlignment="1">
      <alignment horizontal="right" vertical="center" wrapText="1"/>
    </xf>
    <xf numFmtId="0" fontId="39" fillId="0" borderId="53" xfId="0" applyFont="1" applyBorder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7" fillId="0" borderId="32" xfId="55" applyFont="1" applyFill="1" applyBorder="1" applyAlignment="1">
      <alignment horizontal="center"/>
      <protection/>
    </xf>
    <xf numFmtId="4" fontId="27" fillId="0" borderId="45" xfId="55" applyNumberFormat="1" applyFont="1" applyFill="1" applyBorder="1">
      <alignment/>
      <protection/>
    </xf>
    <xf numFmtId="4" fontId="27" fillId="0" borderId="50" xfId="55" applyNumberFormat="1" applyFont="1" applyFill="1" applyBorder="1">
      <alignment/>
      <protection/>
    </xf>
    <xf numFmtId="0" fontId="27" fillId="0" borderId="31" xfId="55" applyFont="1" applyFill="1" applyBorder="1" applyAlignment="1">
      <alignment horizontal="center"/>
      <protection/>
    </xf>
    <xf numFmtId="4" fontId="25" fillId="0" borderId="16" xfId="55" applyNumberFormat="1" applyFont="1" applyFill="1" applyBorder="1" applyAlignment="1">
      <alignment horizontal="center"/>
      <protection/>
    </xf>
    <xf numFmtId="4" fontId="25" fillId="0" borderId="52" xfId="55" applyNumberFormat="1" applyFont="1" applyFill="1" applyBorder="1">
      <alignment/>
      <protection/>
    </xf>
    <xf numFmtId="164" fontId="27" fillId="0" borderId="50" xfId="55" applyNumberFormat="1" applyFont="1" applyFill="1" applyBorder="1">
      <alignment/>
      <protection/>
    </xf>
    <xf numFmtId="4" fontId="24" fillId="0" borderId="50" xfId="55" applyNumberFormat="1" applyFont="1" applyFill="1" applyBorder="1">
      <alignment/>
      <protection/>
    </xf>
    <xf numFmtId="0" fontId="36" fillId="19" borderId="37" xfId="0" applyFont="1" applyFill="1" applyBorder="1" applyAlignment="1">
      <alignment horizontal="center"/>
    </xf>
    <xf numFmtId="0" fontId="21" fillId="0" borderId="0" xfId="53" applyFont="1" applyFill="1" applyAlignment="1">
      <alignment horizontal="center"/>
      <protection/>
    </xf>
    <xf numFmtId="0" fontId="22" fillId="0" borderId="0" xfId="49" applyFont="1" applyFill="1" applyAlignment="1">
      <alignment horizontal="center"/>
      <protection/>
    </xf>
    <xf numFmtId="0" fontId="0" fillId="0" borderId="0" xfId="49" applyFill="1" applyAlignment="1">
      <alignment/>
      <protection/>
    </xf>
    <xf numFmtId="0" fontId="22" fillId="0" borderId="0" xfId="0" applyFont="1" applyFill="1" applyAlignment="1">
      <alignment horizontal="center"/>
    </xf>
    <xf numFmtId="0" fontId="30" fillId="0" borderId="0" xfId="53" applyFont="1" applyFill="1" applyAlignment="1">
      <alignment horizontal="center"/>
      <protection/>
    </xf>
    <xf numFmtId="0" fontId="31" fillId="0" borderId="0" xfId="0" applyFont="1" applyAlignment="1">
      <alignment/>
    </xf>
    <xf numFmtId="49" fontId="23" fillId="0" borderId="63" xfId="53" applyNumberFormat="1" applyFont="1" applyFill="1" applyBorder="1" applyAlignment="1">
      <alignment horizontal="center" vertical="center" textRotation="90"/>
      <protection/>
    </xf>
    <xf numFmtId="49" fontId="23" fillId="0" borderId="64" xfId="53" applyNumberFormat="1" applyFont="1" applyFill="1" applyBorder="1" applyAlignment="1">
      <alignment horizontal="center" vertical="center" textRotation="90"/>
      <protection/>
    </xf>
    <xf numFmtId="0" fontId="23" fillId="0" borderId="23" xfId="49" applyFont="1" applyFill="1" applyBorder="1" applyAlignment="1">
      <alignment horizontal="center" vertical="center"/>
      <protection/>
    </xf>
    <xf numFmtId="0" fontId="23" fillId="0" borderId="22" xfId="49" applyFont="1" applyFill="1" applyBorder="1" applyAlignment="1">
      <alignment horizontal="center" vertic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65" xfId="55" applyFont="1" applyFill="1" applyBorder="1" applyAlignment="1">
      <alignment horizontal="center"/>
      <protection/>
    </xf>
    <xf numFmtId="49" fontId="25" fillId="0" borderId="20" xfId="55" applyNumberFormat="1" applyFont="1" applyFill="1" applyBorder="1" applyAlignment="1">
      <alignment horizontal="center"/>
      <protection/>
    </xf>
    <xf numFmtId="0" fontId="26" fillId="0" borderId="24" xfId="49" applyFont="1" applyFill="1" applyBorder="1" applyAlignment="1">
      <alignment horizontal="center"/>
      <protection/>
    </xf>
    <xf numFmtId="49" fontId="25" fillId="0" borderId="24" xfId="55" applyNumberFormat="1" applyFont="1" applyFill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4" fontId="29" fillId="0" borderId="0" xfId="53" applyNumberFormat="1" applyFont="1" applyAlignment="1">
      <alignment horizontal="right" vertical="center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02 - ORREP" xfId="50"/>
    <cellStyle name="normální_04 - OSMTVS" xfId="51"/>
    <cellStyle name="normální_2. čtení rozpočtu 2006 - příjmy" xfId="52"/>
    <cellStyle name="normální_2. Rozpočet 2007 - tabulky" xfId="53"/>
    <cellStyle name="normální_Rozpis výdajů 03 bez PO" xfId="54"/>
    <cellStyle name="normální_Rozpis výdajů 03 bez PO 2" xfId="55"/>
    <cellStyle name="normální_Rozpis výdajů 03 bez PO_05 - OSVBPM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79">
          <cell r="C79">
            <v>2101000</v>
          </cell>
          <cell r="D79">
            <v>221513.78</v>
          </cell>
          <cell r="E79">
            <v>0</v>
          </cell>
          <cell r="F79">
            <v>24000</v>
          </cell>
          <cell r="G79">
            <v>0</v>
          </cell>
          <cell r="H79">
            <v>3372330.8899999997</v>
          </cell>
          <cell r="I79">
            <v>178.18</v>
          </cell>
          <cell r="O79">
            <v>79520.92</v>
          </cell>
          <cell r="P79">
            <v>253299.98</v>
          </cell>
          <cell r="Q79">
            <v>505954.93399999995</v>
          </cell>
          <cell r="S79">
            <v>231195.91</v>
          </cell>
        </row>
      </sheetData>
      <sheetData sheetId="2">
        <row r="78">
          <cell r="B78">
            <v>31605.08</v>
          </cell>
          <cell r="C78">
            <v>211626.27000000002</v>
          </cell>
          <cell r="D78">
            <v>825854</v>
          </cell>
          <cell r="E78">
            <v>883290.34</v>
          </cell>
          <cell r="F78">
            <v>141400</v>
          </cell>
          <cell r="H78">
            <v>125792.90847999998</v>
          </cell>
          <cell r="I78">
            <v>99306.12</v>
          </cell>
          <cell r="K78">
            <v>765515.63</v>
          </cell>
          <cell r="L78">
            <v>277790.91000000003</v>
          </cell>
          <cell r="M78">
            <v>5445.58863</v>
          </cell>
          <cell r="N78">
            <v>3</v>
          </cell>
          <cell r="O78">
            <v>68585.66752</v>
          </cell>
          <cell r="P78">
            <v>3</v>
          </cell>
          <cell r="Q78">
            <v>3</v>
          </cell>
          <cell r="R78">
            <v>12042.17</v>
          </cell>
          <cell r="S78">
            <v>919.6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I44" sqref="I4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76" t="s">
        <v>93</v>
      </c>
      <c r="B1" s="276"/>
      <c r="C1" s="228"/>
      <c r="D1" s="228"/>
      <c r="E1" s="229" t="s">
        <v>94</v>
      </c>
    </row>
    <row r="2" spans="1:5" ht="24.75" thickBot="1">
      <c r="A2" s="230" t="s">
        <v>95</v>
      </c>
      <c r="B2" s="231" t="s">
        <v>96</v>
      </c>
      <c r="C2" s="232" t="s">
        <v>97</v>
      </c>
      <c r="D2" s="232" t="s">
        <v>157</v>
      </c>
      <c r="E2" s="232" t="s">
        <v>98</v>
      </c>
    </row>
    <row r="3" spans="1:5" ht="15" customHeight="1">
      <c r="A3" s="233" t="s">
        <v>99</v>
      </c>
      <c r="B3" s="234" t="s">
        <v>100</v>
      </c>
      <c r="C3" s="235">
        <f>C4+C5+C6</f>
        <v>2322513.78</v>
      </c>
      <c r="D3" s="235">
        <f>D4+D5+D6</f>
        <v>0</v>
      </c>
      <c r="E3" s="236">
        <f aca="true" t="shared" si="0" ref="E3:E10">C3+D3</f>
        <v>2322513.78</v>
      </c>
    </row>
    <row r="4" spans="1:10" ht="15" customHeight="1">
      <c r="A4" s="237" t="s">
        <v>101</v>
      </c>
      <c r="B4" s="238" t="s">
        <v>102</v>
      </c>
      <c r="C4" s="239">
        <f>'[3]příjmy'!$C$79</f>
        <v>2101000</v>
      </c>
      <c r="D4" s="240">
        <f>'[1]příjmy'!$C$31</f>
        <v>0</v>
      </c>
      <c r="E4" s="241">
        <f t="shared" si="0"/>
        <v>2101000</v>
      </c>
      <c r="J4" s="242"/>
    </row>
    <row r="5" spans="1:5" ht="15" customHeight="1">
      <c r="A5" s="237" t="s">
        <v>103</v>
      </c>
      <c r="B5" s="238" t="s">
        <v>104</v>
      </c>
      <c r="C5" s="239">
        <f>'[3]příjmy'!$D$79</f>
        <v>221513.78</v>
      </c>
      <c r="D5" s="243">
        <v>0</v>
      </c>
      <c r="E5" s="241">
        <f t="shared" si="0"/>
        <v>221513.78</v>
      </c>
    </row>
    <row r="6" spans="1:5" ht="15" customHeight="1">
      <c r="A6" s="237" t="s">
        <v>105</v>
      </c>
      <c r="B6" s="238" t="s">
        <v>106</v>
      </c>
      <c r="C6" s="239">
        <f>'[3]příjmy'!$E$79</f>
        <v>0</v>
      </c>
      <c r="D6" s="239">
        <f>'[1]příjmy'!$E$31</f>
        <v>0</v>
      </c>
      <c r="E6" s="241">
        <f t="shared" si="0"/>
        <v>0</v>
      </c>
    </row>
    <row r="7" spans="1:5" ht="15" customHeight="1">
      <c r="A7" s="244" t="s">
        <v>107</v>
      </c>
      <c r="B7" s="238" t="s">
        <v>108</v>
      </c>
      <c r="C7" s="245">
        <f>C8+C13</f>
        <v>3457396.07</v>
      </c>
      <c r="D7" s="245">
        <f>D8+D13</f>
        <v>0</v>
      </c>
      <c r="E7" s="246">
        <f t="shared" si="0"/>
        <v>3457396.07</v>
      </c>
    </row>
    <row r="8" spans="1:5" ht="15" customHeight="1">
      <c r="A8" s="237" t="s">
        <v>155</v>
      </c>
      <c r="B8" s="238" t="s">
        <v>109</v>
      </c>
      <c r="C8" s="239">
        <f>C9+C10+C11+C12</f>
        <v>3457396.07</v>
      </c>
      <c r="D8" s="239">
        <f>D9+D10+D11+D12</f>
        <v>0</v>
      </c>
      <c r="E8" s="247">
        <f t="shared" si="0"/>
        <v>3457396.07</v>
      </c>
    </row>
    <row r="9" spans="1:5" ht="15" customHeight="1">
      <c r="A9" s="237" t="s">
        <v>110</v>
      </c>
      <c r="B9" s="238" t="s">
        <v>111</v>
      </c>
      <c r="C9" s="239">
        <f>'[3]příjmy'!$M$4</f>
        <v>60887</v>
      </c>
      <c r="D9" s="239">
        <f>'[1]příjmy'!$I$16</f>
        <v>0</v>
      </c>
      <c r="E9" s="247">
        <f t="shared" si="0"/>
        <v>60887</v>
      </c>
    </row>
    <row r="10" spans="1:5" ht="15" customHeight="1">
      <c r="A10" s="237" t="s">
        <v>112</v>
      </c>
      <c r="B10" s="238" t="s">
        <v>109</v>
      </c>
      <c r="C10" s="239">
        <f>'[3]příjmy'!$H$79+'[3]příjmy'!$G$79</f>
        <v>3372330.8899999997</v>
      </c>
      <c r="D10" s="239">
        <v>0</v>
      </c>
      <c r="E10" s="247">
        <f t="shared" si="0"/>
        <v>3372330.8899999997</v>
      </c>
    </row>
    <row r="11" spans="1:5" ht="15" customHeight="1">
      <c r="A11" s="237" t="s">
        <v>113</v>
      </c>
      <c r="B11" s="238" t="s">
        <v>114</v>
      </c>
      <c r="C11" s="239">
        <f>'[3]příjmy'!$I$79</f>
        <v>178.18</v>
      </c>
      <c r="D11" s="239">
        <v>0</v>
      </c>
      <c r="E11" s="247">
        <f>SUM(C11:D11)</f>
        <v>178.18</v>
      </c>
    </row>
    <row r="12" spans="1:5" ht="15" customHeight="1">
      <c r="A12" s="237" t="s">
        <v>115</v>
      </c>
      <c r="B12" s="238">
        <v>4121</v>
      </c>
      <c r="C12" s="239">
        <f>'[3]příjmy'!$F$79</f>
        <v>24000</v>
      </c>
      <c r="D12" s="239">
        <v>0</v>
      </c>
      <c r="E12" s="247">
        <f>SUM(C12:D12)</f>
        <v>24000</v>
      </c>
    </row>
    <row r="13" spans="1:5" ht="15" customHeight="1">
      <c r="A13" s="237" t="s">
        <v>156</v>
      </c>
      <c r="B13" s="238" t="s">
        <v>116</v>
      </c>
      <c r="C13" s="239">
        <f>C14+C15+C16</f>
        <v>0</v>
      </c>
      <c r="D13" s="239">
        <f>D14+D15+D16</f>
        <v>0</v>
      </c>
      <c r="E13" s="247">
        <f>C13+D13</f>
        <v>0</v>
      </c>
    </row>
    <row r="14" spans="1:5" ht="15" customHeight="1">
      <c r="A14" s="237" t="s">
        <v>117</v>
      </c>
      <c r="B14" s="238" t="s">
        <v>116</v>
      </c>
      <c r="C14" s="239">
        <v>0</v>
      </c>
      <c r="D14" s="239">
        <f>'[1]příjmy'!$H$16</f>
        <v>0</v>
      </c>
      <c r="E14" s="247">
        <f>C14+D14</f>
        <v>0</v>
      </c>
    </row>
    <row r="15" spans="1:5" ht="15" customHeight="1">
      <c r="A15" s="237" t="s">
        <v>118</v>
      </c>
      <c r="B15" s="238">
        <v>4221</v>
      </c>
      <c r="C15" s="239">
        <v>0</v>
      </c>
      <c r="D15" s="239">
        <v>0</v>
      </c>
      <c r="E15" s="247">
        <f>SUM(C15:D15)</f>
        <v>0</v>
      </c>
    </row>
    <row r="16" spans="1:5" ht="15" customHeight="1">
      <c r="A16" s="237" t="s">
        <v>119</v>
      </c>
      <c r="B16" s="238">
        <v>4232</v>
      </c>
      <c r="C16" s="239">
        <v>0</v>
      </c>
      <c r="D16" s="239">
        <v>0</v>
      </c>
      <c r="E16" s="247">
        <f>SUM(C16:D16)</f>
        <v>0</v>
      </c>
    </row>
    <row r="17" spans="1:5" ht="15" customHeight="1">
      <c r="A17" s="244" t="s">
        <v>120</v>
      </c>
      <c r="B17" s="248" t="s">
        <v>121</v>
      </c>
      <c r="C17" s="245">
        <f>C3+C7</f>
        <v>5779909.85</v>
      </c>
      <c r="D17" s="245">
        <f>D3+D7</f>
        <v>0</v>
      </c>
      <c r="E17" s="246">
        <f>C17+D17</f>
        <v>5779909.85</v>
      </c>
    </row>
    <row r="18" spans="1:5" ht="15" customHeight="1">
      <c r="A18" s="244" t="s">
        <v>122</v>
      </c>
      <c r="B18" s="248" t="s">
        <v>123</v>
      </c>
      <c r="C18" s="245">
        <f>SUM(C19:C23)</f>
        <v>1023096.744</v>
      </c>
      <c r="D18" s="245">
        <f>SUM(D19:D23)</f>
        <v>0</v>
      </c>
      <c r="E18" s="246">
        <f>C18+D18</f>
        <v>1023096.744</v>
      </c>
    </row>
    <row r="19" spans="1:5" ht="15" customHeight="1">
      <c r="A19" s="237" t="s">
        <v>124</v>
      </c>
      <c r="B19" s="238" t="s">
        <v>125</v>
      </c>
      <c r="C19" s="239">
        <f>'[3]příjmy'!$O$79</f>
        <v>79520.92</v>
      </c>
      <c r="D19" s="239">
        <v>0</v>
      </c>
      <c r="E19" s="247">
        <f>C19+D19</f>
        <v>79520.92</v>
      </c>
    </row>
    <row r="20" spans="1:5" ht="15" customHeight="1">
      <c r="A20" s="237" t="s">
        <v>126</v>
      </c>
      <c r="B20" s="238">
        <v>8115</v>
      </c>
      <c r="C20" s="239">
        <f>'[3]příjmy'!$P$79</f>
        <v>253299.98</v>
      </c>
      <c r="D20" s="239">
        <v>0</v>
      </c>
      <c r="E20" s="247">
        <f>SUM(C20:D20)</f>
        <v>253299.98</v>
      </c>
    </row>
    <row r="21" spans="1:5" ht="15" customHeight="1">
      <c r="A21" s="237" t="s">
        <v>127</v>
      </c>
      <c r="B21" s="238" t="s">
        <v>125</v>
      </c>
      <c r="C21" s="239">
        <f>'[3]příjmy'!$Q$79</f>
        <v>505954.93399999995</v>
      </c>
      <c r="D21" s="239">
        <v>0</v>
      </c>
      <c r="E21" s="247">
        <f>C21+D21</f>
        <v>505954.93399999995</v>
      </c>
    </row>
    <row r="22" spans="1:5" ht="15" customHeight="1">
      <c r="A22" s="237" t="s">
        <v>128</v>
      </c>
      <c r="B22" s="238">
        <v>8123</v>
      </c>
      <c r="C22" s="239">
        <f>'[3]příjmy'!$S$79</f>
        <v>231195.91</v>
      </c>
      <c r="D22" s="239">
        <f>'[1]příjmy'!$T$31</f>
        <v>0</v>
      </c>
      <c r="E22" s="247">
        <f>C22+D22</f>
        <v>231195.91</v>
      </c>
    </row>
    <row r="23" spans="1:5" ht="15" customHeight="1" thickBot="1">
      <c r="A23" s="249" t="s">
        <v>129</v>
      </c>
      <c r="B23" s="250">
        <v>-8124</v>
      </c>
      <c r="C23" s="251">
        <v>-46875</v>
      </c>
      <c r="D23" s="251">
        <f>'[1]příjmy'!$O$16</f>
        <v>0</v>
      </c>
      <c r="E23" s="252">
        <f>C23+D23</f>
        <v>-46875</v>
      </c>
    </row>
    <row r="24" spans="1:5" ht="15" customHeight="1" thickBot="1">
      <c r="A24" s="253" t="s">
        <v>130</v>
      </c>
      <c r="B24" s="254"/>
      <c r="C24" s="255">
        <f>C3+C7+C18</f>
        <v>6803006.594</v>
      </c>
      <c r="D24" s="255">
        <f>D17+D18</f>
        <v>0</v>
      </c>
      <c r="E24" s="256">
        <f>C24+D24</f>
        <v>6803006.594</v>
      </c>
    </row>
    <row r="25" spans="1:5" ht="13.5" thickBot="1">
      <c r="A25" s="276" t="s">
        <v>131</v>
      </c>
      <c r="B25" s="276"/>
      <c r="C25" s="257"/>
      <c r="D25" s="257"/>
      <c r="E25" s="258" t="s">
        <v>94</v>
      </c>
    </row>
    <row r="26" spans="1:5" ht="24.75" thickBot="1">
      <c r="A26" s="230" t="s">
        <v>132</v>
      </c>
      <c r="B26" s="231" t="s">
        <v>8</v>
      </c>
      <c r="C26" s="232" t="s">
        <v>97</v>
      </c>
      <c r="D26" s="232" t="s">
        <v>157</v>
      </c>
      <c r="E26" s="232" t="s">
        <v>98</v>
      </c>
    </row>
    <row r="27" spans="1:5" ht="15" customHeight="1">
      <c r="A27" s="259" t="s">
        <v>133</v>
      </c>
      <c r="B27" s="260" t="s">
        <v>134</v>
      </c>
      <c r="C27" s="243">
        <f>'[3]výdaje'!$B$78</f>
        <v>31605.08</v>
      </c>
      <c r="D27" s="243">
        <v>0</v>
      </c>
      <c r="E27" s="261">
        <f aca="true" t="shared" si="1" ref="E27:E44">C27+D27</f>
        <v>31605.08</v>
      </c>
    </row>
    <row r="28" spans="1:5" ht="15" customHeight="1">
      <c r="A28" s="262" t="s">
        <v>135</v>
      </c>
      <c r="B28" s="238" t="s">
        <v>134</v>
      </c>
      <c r="C28" s="239">
        <f>'[3]výdaje'!$C$78</f>
        <v>211626.27000000002</v>
      </c>
      <c r="D28" s="243">
        <v>0</v>
      </c>
      <c r="E28" s="261">
        <f t="shared" si="1"/>
        <v>211626.27000000002</v>
      </c>
    </row>
    <row r="29" spans="1:5" ht="15" customHeight="1">
      <c r="A29" s="262" t="s">
        <v>136</v>
      </c>
      <c r="B29" s="238" t="s">
        <v>134</v>
      </c>
      <c r="C29" s="239">
        <f>'[3]výdaje'!$D$78</f>
        <v>825854</v>
      </c>
      <c r="D29" s="243">
        <v>0</v>
      </c>
      <c r="E29" s="261">
        <f t="shared" si="1"/>
        <v>825854</v>
      </c>
    </row>
    <row r="30" spans="1:5" ht="15" customHeight="1">
      <c r="A30" s="262" t="s">
        <v>137</v>
      </c>
      <c r="B30" s="238" t="s">
        <v>134</v>
      </c>
      <c r="C30" s="239">
        <f>'[3]výdaje'!$E$78</f>
        <v>883290.34</v>
      </c>
      <c r="D30" s="243">
        <v>-1000</v>
      </c>
      <c r="E30" s="261">
        <f t="shared" si="1"/>
        <v>882290.34</v>
      </c>
    </row>
    <row r="31" spans="1:5" ht="15" customHeight="1">
      <c r="A31" s="262" t="s">
        <v>138</v>
      </c>
      <c r="B31" s="238" t="s">
        <v>134</v>
      </c>
      <c r="C31" s="239">
        <f>'[3]výdaje'!$F$78</f>
        <v>141400</v>
      </c>
      <c r="D31" s="243">
        <v>0</v>
      </c>
      <c r="E31" s="261">
        <f t="shared" si="1"/>
        <v>141400</v>
      </c>
    </row>
    <row r="32" spans="1:5" ht="15" customHeight="1">
      <c r="A32" s="262" t="s">
        <v>139</v>
      </c>
      <c r="B32" s="238" t="s">
        <v>134</v>
      </c>
      <c r="C32" s="239">
        <v>3353823.31</v>
      </c>
      <c r="D32" s="243">
        <v>0</v>
      </c>
      <c r="E32" s="261">
        <f t="shared" si="1"/>
        <v>3353823.31</v>
      </c>
    </row>
    <row r="33" spans="1:5" ht="15" customHeight="1">
      <c r="A33" s="262" t="s">
        <v>140</v>
      </c>
      <c r="B33" s="238" t="s">
        <v>134</v>
      </c>
      <c r="C33" s="239">
        <f>'[3]výdaje'!$H$78</f>
        <v>125792.90847999998</v>
      </c>
      <c r="D33" s="243">
        <f>'[1]výdaje'!$G$16</f>
        <v>0</v>
      </c>
      <c r="E33" s="261">
        <f t="shared" si="1"/>
        <v>125792.90847999998</v>
      </c>
    </row>
    <row r="34" spans="1:5" ht="15" customHeight="1">
      <c r="A34" s="262" t="s">
        <v>141</v>
      </c>
      <c r="B34" s="238" t="s">
        <v>142</v>
      </c>
      <c r="C34" s="239">
        <f>'[3]výdaje'!$I$78</f>
        <v>99306.12</v>
      </c>
      <c r="D34" s="243">
        <v>0</v>
      </c>
      <c r="E34" s="261">
        <f t="shared" si="1"/>
        <v>99306.12</v>
      </c>
    </row>
    <row r="35" spans="1:5" ht="15" customHeight="1">
      <c r="A35" s="262" t="s">
        <v>143</v>
      </c>
      <c r="B35" s="238" t="s">
        <v>142</v>
      </c>
      <c r="C35" s="239">
        <f>'[2]výdaje'!$J$390</f>
        <v>0</v>
      </c>
      <c r="D35" s="243">
        <f>'[1]výdaje'!$I$16</f>
        <v>0</v>
      </c>
      <c r="E35" s="261">
        <f t="shared" si="1"/>
        <v>0</v>
      </c>
    </row>
    <row r="36" spans="1:5" ht="15" customHeight="1">
      <c r="A36" s="262" t="s">
        <v>144</v>
      </c>
      <c r="B36" s="238" t="s">
        <v>145</v>
      </c>
      <c r="C36" s="239">
        <f>'[3]výdaje'!$K$78</f>
        <v>765515.63</v>
      </c>
      <c r="D36" s="243">
        <v>1000</v>
      </c>
      <c r="E36" s="261">
        <f t="shared" si="1"/>
        <v>766515.63</v>
      </c>
    </row>
    <row r="37" spans="1:5" ht="15" customHeight="1">
      <c r="A37" s="262" t="s">
        <v>146</v>
      </c>
      <c r="B37" s="238" t="s">
        <v>145</v>
      </c>
      <c r="C37" s="239">
        <f>'[3]výdaje'!$L$78</f>
        <v>277790.91000000003</v>
      </c>
      <c r="D37" s="243">
        <v>0</v>
      </c>
      <c r="E37" s="261">
        <f t="shared" si="1"/>
        <v>277790.91000000003</v>
      </c>
    </row>
    <row r="38" spans="1:5" ht="15" customHeight="1">
      <c r="A38" s="262" t="s">
        <v>147</v>
      </c>
      <c r="B38" s="238" t="s">
        <v>134</v>
      </c>
      <c r="C38" s="239">
        <f>'[3]výdaje'!$M$78</f>
        <v>5445.58863</v>
      </c>
      <c r="D38" s="243">
        <f>'[1]výdaje'!$L$16</f>
        <v>0</v>
      </c>
      <c r="E38" s="261">
        <f t="shared" si="1"/>
        <v>5445.58863</v>
      </c>
    </row>
    <row r="39" spans="1:5" ht="15" customHeight="1">
      <c r="A39" s="262" t="s">
        <v>148</v>
      </c>
      <c r="B39" s="238" t="s">
        <v>145</v>
      </c>
      <c r="C39" s="239">
        <f>'[3]výdaje'!$N$78</f>
        <v>3</v>
      </c>
      <c r="D39" s="243">
        <v>0</v>
      </c>
      <c r="E39" s="261">
        <f t="shared" si="1"/>
        <v>3</v>
      </c>
    </row>
    <row r="40" spans="1:5" ht="15" customHeight="1">
      <c r="A40" s="262" t="s">
        <v>149</v>
      </c>
      <c r="B40" s="238" t="s">
        <v>145</v>
      </c>
      <c r="C40" s="239">
        <f>'[3]výdaje'!$O$78</f>
        <v>68585.66752</v>
      </c>
      <c r="D40" s="243">
        <f>'[1]výdaje'!$N$16</f>
        <v>0</v>
      </c>
      <c r="E40" s="261">
        <f t="shared" si="1"/>
        <v>68585.66752</v>
      </c>
    </row>
    <row r="41" spans="1:5" ht="15" customHeight="1">
      <c r="A41" s="262" t="s">
        <v>150</v>
      </c>
      <c r="B41" s="238" t="s">
        <v>145</v>
      </c>
      <c r="C41" s="239">
        <f>'[3]výdaje'!$P$78</f>
        <v>3</v>
      </c>
      <c r="D41" s="243">
        <f>'[1]výdaje'!$O$16</f>
        <v>0</v>
      </c>
      <c r="E41" s="261">
        <f t="shared" si="1"/>
        <v>3</v>
      </c>
    </row>
    <row r="42" spans="1:5" ht="15" customHeight="1">
      <c r="A42" s="262" t="s">
        <v>151</v>
      </c>
      <c r="B42" s="238" t="s">
        <v>145</v>
      </c>
      <c r="C42" s="239">
        <f>'[3]výdaje'!$Q$78</f>
        <v>3</v>
      </c>
      <c r="D42" s="243">
        <f>'[1]výdaje'!$P$16</f>
        <v>0</v>
      </c>
      <c r="E42" s="261">
        <f t="shared" si="1"/>
        <v>3</v>
      </c>
    </row>
    <row r="43" spans="1:5" ht="15" customHeight="1">
      <c r="A43" s="262" t="s">
        <v>152</v>
      </c>
      <c r="B43" s="238" t="s">
        <v>145</v>
      </c>
      <c r="C43" s="239">
        <f>'[3]výdaje'!$R$78</f>
        <v>12042.17</v>
      </c>
      <c r="D43" s="243">
        <f>'[1]výdaje'!$Q$16</f>
        <v>0</v>
      </c>
      <c r="E43" s="261">
        <f t="shared" si="1"/>
        <v>12042.17</v>
      </c>
    </row>
    <row r="44" spans="1:5" ht="15" customHeight="1" thickBot="1">
      <c r="A44" s="263" t="s">
        <v>153</v>
      </c>
      <c r="B44" s="250" t="s">
        <v>145</v>
      </c>
      <c r="C44" s="251">
        <f>'[3]výdaje'!$S$78</f>
        <v>919.6</v>
      </c>
      <c r="D44" s="264">
        <f>'[1]výdaje'!$R$16</f>
        <v>0</v>
      </c>
      <c r="E44" s="265">
        <f t="shared" si="1"/>
        <v>919.6</v>
      </c>
    </row>
    <row r="45" spans="1:5" ht="15" customHeight="1" thickBot="1">
      <c r="A45" s="266" t="s">
        <v>154</v>
      </c>
      <c r="B45" s="254"/>
      <c r="C45" s="255">
        <f>SUM(C27:C44)</f>
        <v>6803006.594629999</v>
      </c>
      <c r="D45" s="255">
        <f>SUM(D27:D44)</f>
        <v>0</v>
      </c>
      <c r="E45" s="256">
        <f>SUM(E27:E44)</f>
        <v>6803006.594629999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
Vliv úprav na celkovou bilanci rozpočtu kraje 2013&amp;Rpříloha č. 1 k ZR-RO č. 70/13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40">
      <selection activeCell="F72" sqref="F72"/>
    </sheetView>
  </sheetViews>
  <sheetFormatPr defaultColWidth="9.140625" defaultRowHeight="12.75"/>
  <cols>
    <col min="1" max="1" width="3.28125" style="24" customWidth="1"/>
    <col min="2" max="2" width="3.140625" style="24" customWidth="1"/>
    <col min="3" max="3" width="5.140625" style="24" customWidth="1"/>
    <col min="4" max="4" width="9.28125" style="24" customWidth="1"/>
    <col min="5" max="6" width="4.7109375" style="24" customWidth="1"/>
    <col min="7" max="7" width="7.8515625" style="24" customWidth="1"/>
    <col min="8" max="8" width="46.00390625" style="24" customWidth="1"/>
    <col min="9" max="9" width="8.00390625" style="24" customWidth="1"/>
    <col min="10" max="10" width="12.8515625" style="140" customWidth="1"/>
    <col min="11" max="11" width="7.7109375" style="24" customWidth="1"/>
    <col min="12" max="12" width="9.140625" style="24" customWidth="1"/>
  </cols>
  <sheetData>
    <row r="1" spans="9:13" ht="24.75" customHeight="1">
      <c r="I1" s="167"/>
      <c r="J1" s="167" t="s">
        <v>80</v>
      </c>
      <c r="K1" s="165"/>
      <c r="L1" s="166"/>
      <c r="M1" s="167"/>
    </row>
    <row r="2" spans="1:11" ht="25.5" customHeight="1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5"/>
      <c r="B3" s="25"/>
      <c r="C3" s="25"/>
      <c r="D3" s="25"/>
      <c r="E3" s="25"/>
      <c r="F3" s="25"/>
      <c r="G3" s="25"/>
      <c r="H3" s="25"/>
      <c r="I3" s="25"/>
      <c r="J3" s="131"/>
      <c r="K3" s="26"/>
    </row>
    <row r="4" spans="1:11" ht="15.75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9"/>
      <c r="K4" s="279"/>
    </row>
    <row r="5" spans="1:11" ht="12.75">
      <c r="A5" s="25"/>
      <c r="B5" s="25"/>
      <c r="C5" s="25"/>
      <c r="D5" s="25"/>
      <c r="E5" s="25"/>
      <c r="F5" s="25"/>
      <c r="G5" s="281" t="s">
        <v>73</v>
      </c>
      <c r="H5" s="282"/>
      <c r="I5" s="25"/>
      <c r="J5" s="131"/>
      <c r="K5" s="26"/>
    </row>
    <row r="6" spans="1:11" ht="15.75">
      <c r="A6" s="280" t="s">
        <v>2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ht="15.75">
      <c r="A7" s="27"/>
      <c r="B7" s="28"/>
      <c r="C7" s="28"/>
      <c r="D7" s="28"/>
      <c r="E7" s="28"/>
      <c r="F7" s="23"/>
      <c r="G7" s="23"/>
      <c r="H7" s="23"/>
      <c r="I7" s="23"/>
      <c r="J7" s="23"/>
      <c r="K7" s="23"/>
    </row>
    <row r="8" spans="1:11" ht="13.5" thickBot="1">
      <c r="A8" s="27"/>
      <c r="B8" s="29"/>
      <c r="C8" s="29"/>
      <c r="D8" s="29"/>
      <c r="E8" s="29"/>
      <c r="F8" s="26"/>
      <c r="G8" s="26"/>
      <c r="H8" s="26"/>
      <c r="I8" s="30"/>
      <c r="J8" s="131"/>
      <c r="K8" s="30" t="s">
        <v>3</v>
      </c>
    </row>
    <row r="9" spans="1:11" ht="27" customHeight="1" thickBot="1">
      <c r="A9" s="283" t="s">
        <v>4</v>
      </c>
      <c r="B9" s="31" t="s">
        <v>5</v>
      </c>
      <c r="C9" s="103" t="s">
        <v>69</v>
      </c>
      <c r="D9" s="285" t="s">
        <v>6</v>
      </c>
      <c r="E9" s="286"/>
      <c r="F9" s="33" t="s">
        <v>7</v>
      </c>
      <c r="G9" s="32" t="s">
        <v>8</v>
      </c>
      <c r="H9" s="34" t="s">
        <v>9</v>
      </c>
      <c r="I9" s="35" t="s">
        <v>10</v>
      </c>
      <c r="J9" s="168" t="s">
        <v>79</v>
      </c>
      <c r="K9" s="129" t="s">
        <v>10</v>
      </c>
    </row>
    <row r="10" spans="1:11" ht="13.5" thickBot="1">
      <c r="A10" s="284"/>
      <c r="B10" s="1" t="s">
        <v>11</v>
      </c>
      <c r="C10" s="1"/>
      <c r="D10" s="287" t="s">
        <v>12</v>
      </c>
      <c r="E10" s="288"/>
      <c r="F10" s="3" t="s">
        <v>12</v>
      </c>
      <c r="G10" s="2" t="s">
        <v>12</v>
      </c>
      <c r="H10" s="4" t="s">
        <v>13</v>
      </c>
      <c r="I10" s="36">
        <f>I11+I19+I41+I45+I56+I62+I70+I75</f>
        <v>13622</v>
      </c>
      <c r="J10" s="132">
        <f>J11+J19+J41+J45+J56+J62+J70+J75</f>
        <v>-1000</v>
      </c>
      <c r="K10" s="275">
        <f>I10+J10</f>
        <v>12622</v>
      </c>
    </row>
    <row r="11" spans="1:11" ht="12.75">
      <c r="A11" s="284"/>
      <c r="B11" s="37" t="s">
        <v>14</v>
      </c>
      <c r="C11" s="104"/>
      <c r="D11" s="289" t="s">
        <v>12</v>
      </c>
      <c r="E11" s="290"/>
      <c r="F11" s="5" t="s">
        <v>12</v>
      </c>
      <c r="G11" s="20" t="s">
        <v>12</v>
      </c>
      <c r="H11" s="12" t="s">
        <v>62</v>
      </c>
      <c r="I11" s="15">
        <f>I12+I16</f>
        <v>45</v>
      </c>
      <c r="J11" s="272">
        <f>J12+J16</f>
        <v>0</v>
      </c>
      <c r="K11" s="273">
        <f>K12+K16</f>
        <v>45</v>
      </c>
    </row>
    <row r="12" spans="1:11" ht="12.75">
      <c r="A12" s="284"/>
      <c r="B12" s="38" t="s">
        <v>15</v>
      </c>
      <c r="C12" s="105"/>
      <c r="D12" s="6" t="s">
        <v>16</v>
      </c>
      <c r="E12" s="7" t="s">
        <v>17</v>
      </c>
      <c r="F12" s="8" t="s">
        <v>12</v>
      </c>
      <c r="G12" s="10" t="s">
        <v>12</v>
      </c>
      <c r="H12" s="11" t="s">
        <v>18</v>
      </c>
      <c r="I12" s="39">
        <f>I13+I14+I15</f>
        <v>30</v>
      </c>
      <c r="J12" s="133">
        <v>0</v>
      </c>
      <c r="K12" s="147">
        <f>K13+K14+K15</f>
        <v>30</v>
      </c>
    </row>
    <row r="13" spans="1:11" ht="12.75">
      <c r="A13" s="284"/>
      <c r="B13" s="40"/>
      <c r="C13" s="106"/>
      <c r="D13" s="41"/>
      <c r="E13" s="42"/>
      <c r="F13" s="43">
        <v>4369</v>
      </c>
      <c r="G13" s="44">
        <v>5021</v>
      </c>
      <c r="H13" s="45" t="s">
        <v>19</v>
      </c>
      <c r="I13" s="46">
        <v>1</v>
      </c>
      <c r="J13" s="130"/>
      <c r="K13" s="148">
        <v>1</v>
      </c>
    </row>
    <row r="14" spans="1:11" ht="12.75">
      <c r="A14" s="284"/>
      <c r="B14" s="40"/>
      <c r="C14" s="106"/>
      <c r="D14" s="41"/>
      <c r="E14" s="42"/>
      <c r="F14" s="43">
        <v>4369</v>
      </c>
      <c r="G14" s="44">
        <v>5169</v>
      </c>
      <c r="H14" s="45" t="s">
        <v>20</v>
      </c>
      <c r="I14" s="46">
        <v>24</v>
      </c>
      <c r="J14" s="130"/>
      <c r="K14" s="148">
        <v>24</v>
      </c>
    </row>
    <row r="15" spans="1:11" ht="12.75">
      <c r="A15" s="284"/>
      <c r="B15" s="47"/>
      <c r="C15" s="107"/>
      <c r="D15" s="48"/>
      <c r="E15" s="49"/>
      <c r="F15" s="50">
        <v>4369</v>
      </c>
      <c r="G15" s="51">
        <v>5175</v>
      </c>
      <c r="H15" s="52" t="s">
        <v>21</v>
      </c>
      <c r="I15" s="53">
        <v>5</v>
      </c>
      <c r="J15" s="134"/>
      <c r="K15" s="148">
        <v>5</v>
      </c>
    </row>
    <row r="16" spans="1:11" ht="12.75">
      <c r="A16" s="284"/>
      <c r="B16" s="54" t="s">
        <v>15</v>
      </c>
      <c r="C16" s="108"/>
      <c r="D16" s="55" t="s">
        <v>22</v>
      </c>
      <c r="E16" s="56" t="s">
        <v>17</v>
      </c>
      <c r="F16" s="57" t="s">
        <v>12</v>
      </c>
      <c r="G16" s="57" t="s">
        <v>12</v>
      </c>
      <c r="H16" s="58" t="s">
        <v>23</v>
      </c>
      <c r="I16" s="9">
        <f>I17+I18</f>
        <v>15</v>
      </c>
      <c r="J16" s="135">
        <v>0</v>
      </c>
      <c r="K16" s="147">
        <f>K17+K18</f>
        <v>15</v>
      </c>
    </row>
    <row r="17" spans="1:11" ht="12.75">
      <c r="A17" s="284"/>
      <c r="B17" s="54"/>
      <c r="C17" s="108"/>
      <c r="D17" s="55"/>
      <c r="E17" s="56"/>
      <c r="F17" s="43">
        <v>4329</v>
      </c>
      <c r="G17" s="43">
        <v>5169</v>
      </c>
      <c r="H17" s="45" t="s">
        <v>20</v>
      </c>
      <c r="I17" s="46">
        <v>10</v>
      </c>
      <c r="J17" s="130"/>
      <c r="K17" s="148">
        <v>10</v>
      </c>
    </row>
    <row r="18" spans="1:11" ht="13.5" thickBot="1">
      <c r="A18" s="284"/>
      <c r="B18" s="59"/>
      <c r="C18" s="109"/>
      <c r="D18" s="60"/>
      <c r="E18" s="61"/>
      <c r="F18" s="62">
        <v>4329</v>
      </c>
      <c r="G18" s="62">
        <v>5175</v>
      </c>
      <c r="H18" s="63" t="s">
        <v>21</v>
      </c>
      <c r="I18" s="46">
        <v>5</v>
      </c>
      <c r="J18" s="126"/>
      <c r="K18" s="274">
        <v>5</v>
      </c>
    </row>
    <row r="19" spans="1:11" ht="12.75">
      <c r="A19" s="284"/>
      <c r="B19" s="37" t="s">
        <v>14</v>
      </c>
      <c r="C19" s="104"/>
      <c r="D19" s="289" t="s">
        <v>12</v>
      </c>
      <c r="E19" s="291"/>
      <c r="F19" s="5" t="s">
        <v>12</v>
      </c>
      <c r="G19" s="20" t="s">
        <v>12</v>
      </c>
      <c r="H19" s="12" t="s">
        <v>24</v>
      </c>
      <c r="I19" s="15">
        <f>I20++I25+I33+I28+I39</f>
        <v>5852</v>
      </c>
      <c r="J19" s="272">
        <f>J20+J25+J28+J39</f>
        <v>0</v>
      </c>
      <c r="K19" s="273">
        <f>K20+K25+K28+K39+K33</f>
        <v>5852</v>
      </c>
    </row>
    <row r="20" spans="1:11" ht="12.75">
      <c r="A20" s="284"/>
      <c r="B20" s="38" t="s">
        <v>15</v>
      </c>
      <c r="C20" s="105"/>
      <c r="D20" s="6" t="s">
        <v>25</v>
      </c>
      <c r="E20" s="56" t="s">
        <v>17</v>
      </c>
      <c r="F20" s="8" t="s">
        <v>12</v>
      </c>
      <c r="G20" s="10" t="s">
        <v>12</v>
      </c>
      <c r="H20" s="11" t="s">
        <v>26</v>
      </c>
      <c r="I20" s="39">
        <f>I21+I22+I23+I24</f>
        <v>45</v>
      </c>
      <c r="J20" s="133">
        <f>J21+J22+J23+J24</f>
        <v>0</v>
      </c>
      <c r="K20" s="147">
        <f>K21+K22+K23+K24</f>
        <v>45</v>
      </c>
    </row>
    <row r="21" spans="1:11" ht="12.75">
      <c r="A21" s="284"/>
      <c r="B21" s="40"/>
      <c r="C21" s="106"/>
      <c r="D21" s="41"/>
      <c r="E21" s="42"/>
      <c r="F21" s="43">
        <v>4329</v>
      </c>
      <c r="G21" s="44">
        <v>5021</v>
      </c>
      <c r="H21" s="45" t="s">
        <v>19</v>
      </c>
      <c r="I21" s="46">
        <v>1</v>
      </c>
      <c r="J21" s="130"/>
      <c r="K21" s="148">
        <v>1</v>
      </c>
    </row>
    <row r="22" spans="1:11" ht="12.75">
      <c r="A22" s="284"/>
      <c r="B22" s="40"/>
      <c r="C22" s="106"/>
      <c r="D22" s="41"/>
      <c r="E22" s="42"/>
      <c r="F22" s="43">
        <v>4329</v>
      </c>
      <c r="G22" s="44">
        <v>5139</v>
      </c>
      <c r="H22" s="45" t="s">
        <v>60</v>
      </c>
      <c r="I22" s="64">
        <v>0.1</v>
      </c>
      <c r="J22" s="130"/>
      <c r="K22" s="148">
        <v>0.1</v>
      </c>
    </row>
    <row r="23" spans="1:11" ht="12.75">
      <c r="A23" s="284"/>
      <c r="B23" s="80"/>
      <c r="C23" s="114"/>
      <c r="D23" s="81"/>
      <c r="E23" s="76"/>
      <c r="F23" s="117">
        <v>4329</v>
      </c>
      <c r="G23" s="82">
        <v>5169</v>
      </c>
      <c r="H23" s="45" t="s">
        <v>20</v>
      </c>
      <c r="I23" s="64">
        <v>23.9</v>
      </c>
      <c r="J23" s="130"/>
      <c r="K23" s="148">
        <v>23.9</v>
      </c>
    </row>
    <row r="24" spans="1:11" ht="12.75">
      <c r="A24" s="284"/>
      <c r="B24" s="85"/>
      <c r="C24" s="43"/>
      <c r="D24" s="41"/>
      <c r="E24" s="42"/>
      <c r="F24" s="43">
        <v>4329</v>
      </c>
      <c r="G24" s="43">
        <v>5175</v>
      </c>
      <c r="H24" s="115" t="s">
        <v>21</v>
      </c>
      <c r="I24" s="64">
        <v>20</v>
      </c>
      <c r="J24" s="130"/>
      <c r="K24" s="148">
        <v>20</v>
      </c>
    </row>
    <row r="25" spans="1:11" ht="12.75">
      <c r="A25" s="284"/>
      <c r="B25" s="54" t="s">
        <v>15</v>
      </c>
      <c r="C25" s="122">
        <v>13307</v>
      </c>
      <c r="D25" s="121" t="s">
        <v>68</v>
      </c>
      <c r="E25" s="56" t="s">
        <v>12</v>
      </c>
      <c r="F25" s="57" t="s">
        <v>12</v>
      </c>
      <c r="G25" s="57" t="s">
        <v>12</v>
      </c>
      <c r="H25" s="143" t="s">
        <v>63</v>
      </c>
      <c r="I25" s="39">
        <f>I26+I27</f>
        <v>5472</v>
      </c>
      <c r="J25" s="135">
        <v>0</v>
      </c>
      <c r="K25" s="147">
        <f>K26+K27</f>
        <v>5472</v>
      </c>
    </row>
    <row r="26" spans="1:11" ht="22.5">
      <c r="A26" s="284"/>
      <c r="B26" s="144"/>
      <c r="C26" s="145"/>
      <c r="D26" s="146"/>
      <c r="E26" s="119" t="s">
        <v>66</v>
      </c>
      <c r="F26" s="102">
        <v>4324</v>
      </c>
      <c r="G26" s="102">
        <v>5331</v>
      </c>
      <c r="H26" s="116" t="s">
        <v>64</v>
      </c>
      <c r="I26" s="22">
        <v>2188.8</v>
      </c>
      <c r="J26" s="130"/>
      <c r="K26" s="150">
        <v>2188.8</v>
      </c>
    </row>
    <row r="27" spans="1:11" ht="12.75">
      <c r="A27" s="284"/>
      <c r="B27" s="75"/>
      <c r="C27" s="110"/>
      <c r="D27" s="18"/>
      <c r="E27" s="120" t="s">
        <v>67</v>
      </c>
      <c r="F27" s="118">
        <v>4324</v>
      </c>
      <c r="G27" s="118">
        <v>5321</v>
      </c>
      <c r="H27" s="101" t="s">
        <v>65</v>
      </c>
      <c r="I27" s="22">
        <v>3283.2</v>
      </c>
      <c r="J27" s="130"/>
      <c r="K27" s="150">
        <v>3283.2</v>
      </c>
    </row>
    <row r="28" spans="1:12" s="142" customFormat="1" ht="12.75">
      <c r="A28" s="284"/>
      <c r="B28" s="38" t="s">
        <v>15</v>
      </c>
      <c r="C28" s="105"/>
      <c r="D28" s="6" t="s">
        <v>27</v>
      </c>
      <c r="E28" s="56" t="s">
        <v>17</v>
      </c>
      <c r="F28" s="8" t="s">
        <v>12</v>
      </c>
      <c r="G28" s="10" t="s">
        <v>12</v>
      </c>
      <c r="H28" s="11" t="s">
        <v>28</v>
      </c>
      <c r="I28" s="17">
        <f>I29+I30+I31+I32</f>
        <v>135</v>
      </c>
      <c r="J28" s="135">
        <v>0</v>
      </c>
      <c r="K28" s="147">
        <f>K29+K30+K31+K32</f>
        <v>135</v>
      </c>
      <c r="L28" s="141"/>
    </row>
    <row r="29" spans="1:11" ht="12.75">
      <c r="A29" s="284"/>
      <c r="B29" s="40"/>
      <c r="C29" s="106"/>
      <c r="D29" s="41"/>
      <c r="E29" s="42"/>
      <c r="F29" s="43">
        <v>4329</v>
      </c>
      <c r="G29" s="44">
        <v>5021</v>
      </c>
      <c r="H29" s="45" t="s">
        <v>19</v>
      </c>
      <c r="I29" s="46">
        <v>10</v>
      </c>
      <c r="J29" s="130"/>
      <c r="K29" s="148">
        <v>10</v>
      </c>
    </row>
    <row r="30" spans="1:11" ht="12.75">
      <c r="A30" s="284"/>
      <c r="B30" s="40"/>
      <c r="C30" s="106"/>
      <c r="D30" s="41"/>
      <c r="E30" s="42"/>
      <c r="F30" s="43">
        <v>4329</v>
      </c>
      <c r="G30" s="44">
        <v>5139</v>
      </c>
      <c r="H30" s="45" t="s">
        <v>29</v>
      </c>
      <c r="I30" s="46">
        <v>10</v>
      </c>
      <c r="J30" s="130"/>
      <c r="K30" s="148">
        <v>10</v>
      </c>
    </row>
    <row r="31" spans="1:11" ht="12.75">
      <c r="A31" s="284"/>
      <c r="B31" s="40"/>
      <c r="C31" s="106"/>
      <c r="D31" s="41"/>
      <c r="E31" s="42"/>
      <c r="F31" s="43">
        <v>4329</v>
      </c>
      <c r="G31" s="44">
        <v>5169</v>
      </c>
      <c r="H31" s="45" t="s">
        <v>20</v>
      </c>
      <c r="I31" s="46">
        <v>110</v>
      </c>
      <c r="J31" s="130"/>
      <c r="K31" s="148">
        <v>110</v>
      </c>
    </row>
    <row r="32" spans="1:11" ht="12.75">
      <c r="A32" s="284"/>
      <c r="B32" s="40"/>
      <c r="C32" s="106"/>
      <c r="D32" s="41"/>
      <c r="E32" s="42"/>
      <c r="F32" s="43">
        <v>4329</v>
      </c>
      <c r="G32" s="44">
        <v>5175</v>
      </c>
      <c r="H32" s="45" t="s">
        <v>21</v>
      </c>
      <c r="I32" s="64">
        <v>5</v>
      </c>
      <c r="J32" s="130"/>
      <c r="K32" s="148">
        <v>5</v>
      </c>
    </row>
    <row r="33" spans="1:11" ht="12.75">
      <c r="A33" s="284"/>
      <c r="B33" s="38" t="s">
        <v>15</v>
      </c>
      <c r="C33" s="105"/>
      <c r="D33" s="6" t="s">
        <v>74</v>
      </c>
      <c r="E33" s="7"/>
      <c r="F33" s="8" t="s">
        <v>12</v>
      </c>
      <c r="G33" s="10" t="s">
        <v>12</v>
      </c>
      <c r="H33" s="11" t="s">
        <v>75</v>
      </c>
      <c r="I33" s="79">
        <v>100</v>
      </c>
      <c r="J33" s="133">
        <v>0</v>
      </c>
      <c r="K33" s="149">
        <f>K34+K35+K36+K37+K38</f>
        <v>100</v>
      </c>
    </row>
    <row r="34" spans="1:11" ht="12.75">
      <c r="A34" s="284"/>
      <c r="B34" s="75"/>
      <c r="C34" s="110"/>
      <c r="D34" s="18"/>
      <c r="E34" s="16"/>
      <c r="F34" s="13">
        <v>4329</v>
      </c>
      <c r="G34" s="19">
        <v>5019</v>
      </c>
      <c r="H34" s="14" t="s">
        <v>76</v>
      </c>
      <c r="I34" s="64">
        <v>50</v>
      </c>
      <c r="J34" s="139"/>
      <c r="K34" s="148">
        <f>I34+J34</f>
        <v>50</v>
      </c>
    </row>
    <row r="35" spans="1:11" ht="12.75">
      <c r="A35" s="284"/>
      <c r="B35" s="75"/>
      <c r="C35" s="110"/>
      <c r="D35" s="18"/>
      <c r="E35" s="16"/>
      <c r="F35" s="13">
        <v>4329</v>
      </c>
      <c r="G35" s="19">
        <v>5029</v>
      </c>
      <c r="H35" s="14" t="s">
        <v>77</v>
      </c>
      <c r="I35" s="64">
        <v>20</v>
      </c>
      <c r="J35" s="139"/>
      <c r="K35" s="148">
        <f>I35+J35</f>
        <v>20</v>
      </c>
    </row>
    <row r="36" spans="1:11" ht="12.75">
      <c r="A36" s="284"/>
      <c r="B36" s="75"/>
      <c r="C36" s="110"/>
      <c r="D36" s="18"/>
      <c r="E36" s="16"/>
      <c r="F36" s="13">
        <v>4329</v>
      </c>
      <c r="G36" s="19">
        <v>5039</v>
      </c>
      <c r="H36" s="14" t="s">
        <v>78</v>
      </c>
      <c r="I36" s="64">
        <v>15</v>
      </c>
      <c r="J36" s="139"/>
      <c r="K36" s="148">
        <f>I36+J36</f>
        <v>15</v>
      </c>
    </row>
    <row r="37" spans="1:11" ht="12.75">
      <c r="A37" s="284"/>
      <c r="B37" s="75"/>
      <c r="C37" s="110"/>
      <c r="D37" s="18"/>
      <c r="E37" s="16"/>
      <c r="F37" s="13">
        <v>4329</v>
      </c>
      <c r="G37" s="19">
        <v>5169</v>
      </c>
      <c r="H37" s="45" t="s">
        <v>20</v>
      </c>
      <c r="I37" s="64">
        <v>10</v>
      </c>
      <c r="J37" s="139"/>
      <c r="K37" s="148">
        <f>I37+J37</f>
        <v>10</v>
      </c>
    </row>
    <row r="38" spans="1:11" ht="12.75">
      <c r="A38" s="284"/>
      <c r="B38" s="75"/>
      <c r="C38" s="110"/>
      <c r="D38" s="18"/>
      <c r="E38" s="16"/>
      <c r="F38" s="13">
        <v>4329</v>
      </c>
      <c r="G38" s="19">
        <v>5175</v>
      </c>
      <c r="H38" s="14" t="s">
        <v>21</v>
      </c>
      <c r="I38" s="64">
        <v>5</v>
      </c>
      <c r="J38" s="139"/>
      <c r="K38" s="148">
        <f>I38+J38</f>
        <v>5</v>
      </c>
    </row>
    <row r="39" spans="1:11" ht="12.75">
      <c r="A39" s="284"/>
      <c r="B39" s="38" t="s">
        <v>15</v>
      </c>
      <c r="C39" s="105"/>
      <c r="D39" s="6" t="s">
        <v>30</v>
      </c>
      <c r="E39" s="7" t="s">
        <v>17</v>
      </c>
      <c r="F39" s="8" t="s">
        <v>12</v>
      </c>
      <c r="G39" s="10" t="s">
        <v>12</v>
      </c>
      <c r="H39" s="11" t="s">
        <v>31</v>
      </c>
      <c r="I39" s="39">
        <f>I40</f>
        <v>100</v>
      </c>
      <c r="J39" s="133">
        <v>0</v>
      </c>
      <c r="K39" s="147">
        <f>K40</f>
        <v>100</v>
      </c>
    </row>
    <row r="40" spans="1:11" ht="13.5" thickBot="1">
      <c r="A40" s="284"/>
      <c r="B40" s="65"/>
      <c r="C40" s="111"/>
      <c r="D40" s="66"/>
      <c r="E40" s="56"/>
      <c r="F40" s="43">
        <v>4329</v>
      </c>
      <c r="G40" s="44">
        <v>5169</v>
      </c>
      <c r="H40" s="45" t="s">
        <v>20</v>
      </c>
      <c r="I40" s="46">
        <v>100</v>
      </c>
      <c r="J40" s="126"/>
      <c r="K40" s="274">
        <v>100</v>
      </c>
    </row>
    <row r="41" spans="1:11" ht="12.75">
      <c r="A41" s="284"/>
      <c r="B41" s="37" t="s">
        <v>14</v>
      </c>
      <c r="C41" s="104"/>
      <c r="D41" s="289" t="s">
        <v>12</v>
      </c>
      <c r="E41" s="291"/>
      <c r="F41" s="5" t="s">
        <v>12</v>
      </c>
      <c r="G41" s="20" t="s">
        <v>12</v>
      </c>
      <c r="H41" s="12" t="s">
        <v>32</v>
      </c>
      <c r="I41" s="15">
        <f>I42</f>
        <v>30</v>
      </c>
      <c r="J41" s="272">
        <v>0</v>
      </c>
      <c r="K41" s="273">
        <f>K42</f>
        <v>30</v>
      </c>
    </row>
    <row r="42" spans="1:11" ht="12.75">
      <c r="A42" s="284"/>
      <c r="B42" s="38" t="s">
        <v>15</v>
      </c>
      <c r="C42" s="105"/>
      <c r="D42" s="6" t="s">
        <v>33</v>
      </c>
      <c r="E42" s="7" t="s">
        <v>17</v>
      </c>
      <c r="F42" s="8" t="s">
        <v>12</v>
      </c>
      <c r="G42" s="10" t="s">
        <v>12</v>
      </c>
      <c r="H42" s="11" t="s">
        <v>34</v>
      </c>
      <c r="I42" s="39">
        <v>30</v>
      </c>
      <c r="J42" s="133"/>
      <c r="K42" s="147">
        <v>30</v>
      </c>
    </row>
    <row r="43" spans="1:11" ht="12.75">
      <c r="A43" s="284"/>
      <c r="B43" s="65"/>
      <c r="C43" s="111"/>
      <c r="D43" s="66"/>
      <c r="E43" s="67"/>
      <c r="F43" s="68">
        <v>4342</v>
      </c>
      <c r="G43" s="44">
        <v>5169</v>
      </c>
      <c r="H43" s="45" t="s">
        <v>20</v>
      </c>
      <c r="I43" s="69">
        <v>25</v>
      </c>
      <c r="J43" s="135"/>
      <c r="K43" s="150">
        <v>25</v>
      </c>
    </row>
    <row r="44" spans="1:11" ht="13.5" thickBot="1">
      <c r="A44" s="284"/>
      <c r="B44" s="70"/>
      <c r="C44" s="112"/>
      <c r="D44" s="71"/>
      <c r="E44" s="61"/>
      <c r="F44" s="72">
        <v>4342</v>
      </c>
      <c r="G44" s="73">
        <v>5175</v>
      </c>
      <c r="H44" s="14" t="s">
        <v>21</v>
      </c>
      <c r="I44" s="74">
        <v>5</v>
      </c>
      <c r="J44" s="136"/>
      <c r="K44" s="274">
        <v>5</v>
      </c>
    </row>
    <row r="45" spans="1:11" ht="12.75">
      <c r="A45" s="284"/>
      <c r="B45" s="37" t="s">
        <v>14</v>
      </c>
      <c r="C45" s="104"/>
      <c r="D45" s="289" t="s">
        <v>12</v>
      </c>
      <c r="E45" s="291"/>
      <c r="F45" s="5" t="s">
        <v>12</v>
      </c>
      <c r="G45" s="20" t="s">
        <v>12</v>
      </c>
      <c r="H45" s="12" t="s">
        <v>35</v>
      </c>
      <c r="I45" s="15">
        <f>I46+I50+I52+I54</f>
        <v>1255</v>
      </c>
      <c r="J45" s="272">
        <f>J46+J50+J52+J54</f>
        <v>0</v>
      </c>
      <c r="K45" s="273">
        <f>K46+K50+K52+K54</f>
        <v>1255</v>
      </c>
    </row>
    <row r="46" spans="1:11" ht="12.75">
      <c r="A46" s="284"/>
      <c r="B46" s="38" t="s">
        <v>15</v>
      </c>
      <c r="C46" s="105"/>
      <c r="D46" s="6" t="s">
        <v>36</v>
      </c>
      <c r="E46" s="56" t="s">
        <v>17</v>
      </c>
      <c r="F46" s="8" t="s">
        <v>12</v>
      </c>
      <c r="G46" s="10" t="s">
        <v>12</v>
      </c>
      <c r="H46" s="11" t="s">
        <v>37</v>
      </c>
      <c r="I46" s="17">
        <f>I47+I48+I49</f>
        <v>800</v>
      </c>
      <c r="J46" s="137">
        <v>0</v>
      </c>
      <c r="K46" s="147">
        <f>K47+K48+K49</f>
        <v>800</v>
      </c>
    </row>
    <row r="47" spans="1:11" ht="12.75">
      <c r="A47" s="284"/>
      <c r="B47" s="75"/>
      <c r="C47" s="110"/>
      <c r="D47" s="18"/>
      <c r="E47" s="42"/>
      <c r="F47" s="13">
        <v>4399</v>
      </c>
      <c r="G47" s="19">
        <v>5139</v>
      </c>
      <c r="H47" s="14" t="s">
        <v>29</v>
      </c>
      <c r="I47" s="46">
        <v>300</v>
      </c>
      <c r="J47" s="130"/>
      <c r="K47" s="148">
        <v>300</v>
      </c>
    </row>
    <row r="48" spans="1:11" ht="12.75">
      <c r="A48" s="284"/>
      <c r="B48" s="38"/>
      <c r="C48" s="105"/>
      <c r="D48" s="18"/>
      <c r="E48" s="76"/>
      <c r="F48" s="13">
        <v>4399</v>
      </c>
      <c r="G48" s="44">
        <v>5169</v>
      </c>
      <c r="H48" s="45" t="s">
        <v>20</v>
      </c>
      <c r="I48" s="46">
        <v>460</v>
      </c>
      <c r="J48" s="130"/>
      <c r="K48" s="148">
        <v>460</v>
      </c>
    </row>
    <row r="49" spans="1:11" ht="12.75">
      <c r="A49" s="284"/>
      <c r="B49" s="77"/>
      <c r="C49" s="113"/>
      <c r="D49" s="41"/>
      <c r="E49" s="42"/>
      <c r="F49" s="43">
        <v>4399</v>
      </c>
      <c r="G49" s="44">
        <v>5175</v>
      </c>
      <c r="H49" s="45" t="s">
        <v>21</v>
      </c>
      <c r="I49" s="46">
        <v>40</v>
      </c>
      <c r="J49" s="130"/>
      <c r="K49" s="148">
        <v>40</v>
      </c>
    </row>
    <row r="50" spans="1:11" ht="12.75">
      <c r="A50" s="284"/>
      <c r="B50" s="38"/>
      <c r="C50" s="105"/>
      <c r="D50" s="6" t="s">
        <v>38</v>
      </c>
      <c r="E50" s="78" t="s">
        <v>17</v>
      </c>
      <c r="F50" s="8" t="s">
        <v>12</v>
      </c>
      <c r="G50" s="10" t="s">
        <v>12</v>
      </c>
      <c r="H50" s="11" t="s">
        <v>39</v>
      </c>
      <c r="I50" s="79">
        <f>I51</f>
        <v>375</v>
      </c>
      <c r="J50" s="137">
        <v>0</v>
      </c>
      <c r="K50" s="149">
        <f>K51</f>
        <v>375</v>
      </c>
    </row>
    <row r="51" spans="1:11" ht="12.75">
      <c r="A51" s="284"/>
      <c r="B51" s="40"/>
      <c r="C51" s="106"/>
      <c r="D51" s="41"/>
      <c r="E51" s="42"/>
      <c r="F51" s="13">
        <v>4359</v>
      </c>
      <c r="G51" s="44">
        <v>5169</v>
      </c>
      <c r="H51" s="45" t="s">
        <v>20</v>
      </c>
      <c r="I51" s="46">
        <v>375</v>
      </c>
      <c r="J51" s="130"/>
      <c r="K51" s="148">
        <v>375</v>
      </c>
    </row>
    <row r="52" spans="1:11" ht="12.75">
      <c r="A52" s="284"/>
      <c r="B52" s="38"/>
      <c r="C52" s="105"/>
      <c r="D52" s="6" t="s">
        <v>40</v>
      </c>
      <c r="E52" s="78" t="s">
        <v>17</v>
      </c>
      <c r="F52" s="8" t="s">
        <v>12</v>
      </c>
      <c r="G52" s="10" t="s">
        <v>12</v>
      </c>
      <c r="H52" s="11" t="s">
        <v>41</v>
      </c>
      <c r="I52" s="39">
        <f>I53</f>
        <v>38</v>
      </c>
      <c r="J52" s="133">
        <v>0</v>
      </c>
      <c r="K52" s="147">
        <f>K53</f>
        <v>38</v>
      </c>
    </row>
    <row r="53" spans="1:11" ht="12.75">
      <c r="A53" s="284"/>
      <c r="B53" s="80"/>
      <c r="C53" s="114"/>
      <c r="D53" s="81"/>
      <c r="E53" s="76"/>
      <c r="F53" s="50">
        <v>4399</v>
      </c>
      <c r="G53" s="82">
        <v>5169</v>
      </c>
      <c r="H53" s="83" t="s">
        <v>20</v>
      </c>
      <c r="I53" s="84">
        <v>38</v>
      </c>
      <c r="J53" s="138"/>
      <c r="K53" s="150">
        <v>38</v>
      </c>
    </row>
    <row r="54" spans="1:11" ht="12.75">
      <c r="A54" s="284"/>
      <c r="B54" s="85"/>
      <c r="C54" s="40"/>
      <c r="D54" s="86" t="s">
        <v>42</v>
      </c>
      <c r="E54" s="86" t="s">
        <v>17</v>
      </c>
      <c r="F54" s="57" t="s">
        <v>12</v>
      </c>
      <c r="G54" s="57" t="s">
        <v>12</v>
      </c>
      <c r="H54" s="87" t="s">
        <v>43</v>
      </c>
      <c r="I54" s="88">
        <f>I55</f>
        <v>42</v>
      </c>
      <c r="J54" s="135">
        <v>0</v>
      </c>
      <c r="K54" s="151">
        <f>K55</f>
        <v>42</v>
      </c>
    </row>
    <row r="55" spans="1:11" ht="13.5" thickBot="1">
      <c r="A55" s="284"/>
      <c r="B55" s="47"/>
      <c r="C55" s="107"/>
      <c r="D55" s="48"/>
      <c r="E55" s="49"/>
      <c r="F55" s="13">
        <v>4359</v>
      </c>
      <c r="G55" s="13">
        <v>5151</v>
      </c>
      <c r="H55" s="14" t="s">
        <v>44</v>
      </c>
      <c r="I55" s="90">
        <v>42</v>
      </c>
      <c r="J55" s="136"/>
      <c r="K55" s="270">
        <v>42</v>
      </c>
    </row>
    <row r="56" spans="1:11" ht="12.75">
      <c r="A56" s="284"/>
      <c r="B56" s="91" t="s">
        <v>14</v>
      </c>
      <c r="C56" s="104"/>
      <c r="D56" s="289" t="s">
        <v>12</v>
      </c>
      <c r="E56" s="291"/>
      <c r="F56" s="5" t="s">
        <v>12</v>
      </c>
      <c r="G56" s="20" t="s">
        <v>12</v>
      </c>
      <c r="H56" s="12" t="s">
        <v>45</v>
      </c>
      <c r="I56" s="15">
        <f>I57+I59</f>
        <v>100</v>
      </c>
      <c r="J56" s="272">
        <f>J57+J59</f>
        <v>0</v>
      </c>
      <c r="K56" s="273">
        <f>K57+K59</f>
        <v>100</v>
      </c>
    </row>
    <row r="57" spans="1:11" ht="12.75">
      <c r="A57" s="284"/>
      <c r="B57" s="92" t="s">
        <v>15</v>
      </c>
      <c r="C57" s="105"/>
      <c r="D57" s="6" t="s">
        <v>46</v>
      </c>
      <c r="E57" s="7" t="s">
        <v>17</v>
      </c>
      <c r="F57" s="8" t="s">
        <v>12</v>
      </c>
      <c r="G57" s="10" t="s">
        <v>12</v>
      </c>
      <c r="H57" s="11" t="s">
        <v>47</v>
      </c>
      <c r="I57" s="17">
        <f>I58</f>
        <v>30</v>
      </c>
      <c r="J57" s="135">
        <v>0</v>
      </c>
      <c r="K57" s="147">
        <f>K58</f>
        <v>30</v>
      </c>
    </row>
    <row r="58" spans="1:11" ht="12.75">
      <c r="A58" s="284"/>
      <c r="B58" s="93"/>
      <c r="C58" s="110"/>
      <c r="D58" s="18"/>
      <c r="E58" s="21"/>
      <c r="F58" s="13">
        <v>4399</v>
      </c>
      <c r="G58" s="19">
        <v>5166</v>
      </c>
      <c r="H58" s="14" t="s">
        <v>48</v>
      </c>
      <c r="I58" s="22">
        <v>30</v>
      </c>
      <c r="J58" s="139"/>
      <c r="K58" s="150">
        <v>30</v>
      </c>
    </row>
    <row r="59" spans="1:11" ht="12.75">
      <c r="A59" s="284"/>
      <c r="B59" s="92" t="s">
        <v>15</v>
      </c>
      <c r="C59" s="105"/>
      <c r="D59" s="6" t="s">
        <v>49</v>
      </c>
      <c r="E59" s="7" t="s">
        <v>17</v>
      </c>
      <c r="F59" s="8" t="s">
        <v>12</v>
      </c>
      <c r="G59" s="10" t="s">
        <v>12</v>
      </c>
      <c r="H59" s="11" t="s">
        <v>50</v>
      </c>
      <c r="I59" s="17">
        <f>I60+I61</f>
        <v>70</v>
      </c>
      <c r="J59" s="135">
        <f>J60+J61</f>
        <v>0</v>
      </c>
      <c r="K59" s="147">
        <f>K60+K61</f>
        <v>70</v>
      </c>
    </row>
    <row r="60" spans="1:11" ht="12.75">
      <c r="A60" s="284"/>
      <c r="B60" s="93"/>
      <c r="C60" s="110"/>
      <c r="D60" s="18"/>
      <c r="E60" s="16"/>
      <c r="F60" s="13">
        <v>4399</v>
      </c>
      <c r="G60" s="19">
        <v>5021</v>
      </c>
      <c r="H60" s="14" t="s">
        <v>19</v>
      </c>
      <c r="I60" s="22">
        <v>65</v>
      </c>
      <c r="J60" s="139"/>
      <c r="K60" s="150">
        <f>I60+J60</f>
        <v>65</v>
      </c>
    </row>
    <row r="61" spans="1:11" ht="13.5" thickBot="1">
      <c r="A61" s="284"/>
      <c r="B61" s="93"/>
      <c r="C61" s="110"/>
      <c r="D61" s="18"/>
      <c r="E61" s="16"/>
      <c r="F61" s="13">
        <v>4399</v>
      </c>
      <c r="G61" s="19">
        <v>5166</v>
      </c>
      <c r="H61" s="14" t="s">
        <v>48</v>
      </c>
      <c r="I61" s="22">
        <v>5</v>
      </c>
      <c r="J61" s="136"/>
      <c r="K61" s="270">
        <f>I61+J61</f>
        <v>5</v>
      </c>
    </row>
    <row r="62" spans="1:11" ht="12.75">
      <c r="A62" s="284"/>
      <c r="B62" s="91" t="s">
        <v>14</v>
      </c>
      <c r="C62" s="104"/>
      <c r="D62" s="289" t="s">
        <v>12</v>
      </c>
      <c r="E62" s="291"/>
      <c r="F62" s="5" t="s">
        <v>12</v>
      </c>
      <c r="G62" s="20" t="s">
        <v>12</v>
      </c>
      <c r="H62" s="12" t="s">
        <v>51</v>
      </c>
      <c r="I62" s="15">
        <f>I63+I68</f>
        <v>1110</v>
      </c>
      <c r="J62" s="272">
        <f>J63+J68</f>
        <v>0</v>
      </c>
      <c r="K62" s="273">
        <f>K63+K68</f>
        <v>1110</v>
      </c>
    </row>
    <row r="63" spans="1:11" ht="12.75">
      <c r="A63" s="284"/>
      <c r="B63" s="92" t="s">
        <v>15</v>
      </c>
      <c r="C63" s="105"/>
      <c r="D63" s="6" t="s">
        <v>52</v>
      </c>
      <c r="E63" s="56" t="s">
        <v>17</v>
      </c>
      <c r="F63" s="8" t="s">
        <v>12</v>
      </c>
      <c r="G63" s="10" t="s">
        <v>12</v>
      </c>
      <c r="H63" s="11" t="s">
        <v>53</v>
      </c>
      <c r="I63" s="94">
        <f>I64+I65+I66+I67</f>
        <v>760</v>
      </c>
      <c r="J63" s="135">
        <f>J64+J65+J66+J67</f>
        <v>0</v>
      </c>
      <c r="K63" s="149">
        <f>K64+K65+K66+K67</f>
        <v>760</v>
      </c>
    </row>
    <row r="64" spans="1:11" ht="12.75">
      <c r="A64" s="284"/>
      <c r="B64" s="92"/>
      <c r="C64" s="105"/>
      <c r="D64" s="6"/>
      <c r="E64" s="56"/>
      <c r="F64" s="43">
        <v>4349</v>
      </c>
      <c r="G64" s="43">
        <v>5139</v>
      </c>
      <c r="H64" s="45" t="s">
        <v>29</v>
      </c>
      <c r="I64" s="46">
        <v>0.1</v>
      </c>
      <c r="J64" s="89"/>
      <c r="K64" s="148">
        <v>0.1</v>
      </c>
    </row>
    <row r="65" spans="1:11" ht="12.75">
      <c r="A65" s="284"/>
      <c r="B65" s="92"/>
      <c r="C65" s="105"/>
      <c r="D65" s="6"/>
      <c r="E65" s="56"/>
      <c r="F65" s="95">
        <v>4349</v>
      </c>
      <c r="G65" s="95">
        <v>5166</v>
      </c>
      <c r="H65" s="96" t="s">
        <v>61</v>
      </c>
      <c r="I65" s="46">
        <v>250</v>
      </c>
      <c r="J65" s="89"/>
      <c r="K65" s="148">
        <v>250</v>
      </c>
    </row>
    <row r="66" spans="1:11" ht="12.75">
      <c r="A66" s="284"/>
      <c r="B66" s="97"/>
      <c r="C66" s="113"/>
      <c r="D66" s="41"/>
      <c r="E66" s="42"/>
      <c r="F66" s="43">
        <v>4349</v>
      </c>
      <c r="G66" s="44">
        <v>5169</v>
      </c>
      <c r="H66" s="45" t="s">
        <v>20</v>
      </c>
      <c r="I66" s="46">
        <v>489.9</v>
      </c>
      <c r="J66" s="130"/>
      <c r="K66" s="148">
        <f>I66+J66</f>
        <v>489.9</v>
      </c>
    </row>
    <row r="67" spans="1:11" ht="12.75">
      <c r="A67" s="284"/>
      <c r="B67" s="85"/>
      <c r="C67" s="106"/>
      <c r="D67" s="41"/>
      <c r="E67" s="98"/>
      <c r="F67" s="43">
        <v>4349</v>
      </c>
      <c r="G67" s="44">
        <v>5175</v>
      </c>
      <c r="H67" s="45" t="s">
        <v>21</v>
      </c>
      <c r="I67" s="99">
        <v>20</v>
      </c>
      <c r="J67" s="130"/>
      <c r="K67" s="148">
        <v>20</v>
      </c>
    </row>
    <row r="68" spans="1:11" ht="12.75">
      <c r="A68" s="284"/>
      <c r="B68" s="92" t="s">
        <v>15</v>
      </c>
      <c r="C68" s="105"/>
      <c r="D68" s="6" t="s">
        <v>54</v>
      </c>
      <c r="E68" s="7" t="s">
        <v>17</v>
      </c>
      <c r="F68" s="8" t="s">
        <v>12</v>
      </c>
      <c r="G68" s="10" t="s">
        <v>12</v>
      </c>
      <c r="H68" s="11" t="s">
        <v>55</v>
      </c>
      <c r="I68" s="39">
        <f>I69</f>
        <v>350</v>
      </c>
      <c r="J68" s="133">
        <f>J69</f>
        <v>0</v>
      </c>
      <c r="K68" s="147">
        <f>K69</f>
        <v>350</v>
      </c>
    </row>
    <row r="69" spans="1:11" ht="13.5" thickBot="1">
      <c r="A69" s="284"/>
      <c r="B69" s="271"/>
      <c r="C69" s="128"/>
      <c r="D69" s="81"/>
      <c r="E69" s="76"/>
      <c r="F69" s="117">
        <v>4349</v>
      </c>
      <c r="G69" s="82">
        <v>5169</v>
      </c>
      <c r="H69" s="83" t="s">
        <v>20</v>
      </c>
      <c r="I69" s="84">
        <v>350</v>
      </c>
      <c r="J69" s="126"/>
      <c r="K69" s="270">
        <v>350</v>
      </c>
    </row>
    <row r="70" spans="1:11" ht="12.75">
      <c r="A70" s="284"/>
      <c r="B70" s="100" t="s">
        <v>14</v>
      </c>
      <c r="C70" s="20"/>
      <c r="D70" s="289" t="s">
        <v>12</v>
      </c>
      <c r="E70" s="291"/>
      <c r="F70" s="5" t="s">
        <v>12</v>
      </c>
      <c r="G70" s="20" t="s">
        <v>12</v>
      </c>
      <c r="H70" s="12" t="s">
        <v>56</v>
      </c>
      <c r="I70" s="15">
        <f>I71</f>
        <v>3230</v>
      </c>
      <c r="J70" s="272">
        <v>0</v>
      </c>
      <c r="K70" s="273">
        <f>K71</f>
        <v>3230</v>
      </c>
    </row>
    <row r="71" spans="1:11" ht="12.75">
      <c r="A71" s="284"/>
      <c r="B71" s="92" t="s">
        <v>15</v>
      </c>
      <c r="C71" s="105"/>
      <c r="D71" s="6" t="s">
        <v>57</v>
      </c>
      <c r="E71" s="7" t="s">
        <v>17</v>
      </c>
      <c r="F71" s="8" t="s">
        <v>12</v>
      </c>
      <c r="G71" s="10" t="s">
        <v>12</v>
      </c>
      <c r="H71" s="11" t="s">
        <v>58</v>
      </c>
      <c r="I71" s="17">
        <f>I72+I73+I74</f>
        <v>3230</v>
      </c>
      <c r="J71" s="135"/>
      <c r="K71" s="147">
        <f>K72+K73+K74</f>
        <v>3230</v>
      </c>
    </row>
    <row r="72" spans="1:11" ht="12.75">
      <c r="A72" s="284"/>
      <c r="B72" s="93"/>
      <c r="C72" s="110"/>
      <c r="D72" s="18"/>
      <c r="E72" s="21"/>
      <c r="F72" s="13">
        <v>4349</v>
      </c>
      <c r="G72" s="19">
        <v>5169</v>
      </c>
      <c r="H72" s="14" t="s">
        <v>20</v>
      </c>
      <c r="I72" s="22">
        <v>25</v>
      </c>
      <c r="J72" s="139"/>
      <c r="K72" s="150">
        <v>25</v>
      </c>
    </row>
    <row r="73" spans="1:11" ht="12.75">
      <c r="A73" s="284"/>
      <c r="B73" s="85"/>
      <c r="C73" s="106"/>
      <c r="D73" s="41"/>
      <c r="E73" s="42"/>
      <c r="F73" s="43">
        <v>4349</v>
      </c>
      <c r="G73" s="44">
        <v>5175</v>
      </c>
      <c r="H73" s="45" t="s">
        <v>21</v>
      </c>
      <c r="I73" s="69">
        <v>5</v>
      </c>
      <c r="J73" s="130"/>
      <c r="K73" s="150">
        <v>5</v>
      </c>
    </row>
    <row r="74" spans="1:11" ht="13.5" thickBot="1">
      <c r="A74" s="284"/>
      <c r="B74" s="59"/>
      <c r="C74" s="109"/>
      <c r="D74" s="60"/>
      <c r="E74" s="61"/>
      <c r="F74" s="62">
        <v>4349</v>
      </c>
      <c r="G74" s="268">
        <v>5222</v>
      </c>
      <c r="H74" s="63" t="s">
        <v>59</v>
      </c>
      <c r="I74" s="269">
        <v>3200</v>
      </c>
      <c r="J74" s="126"/>
      <c r="K74" s="270">
        <f>I74+J74</f>
        <v>3200</v>
      </c>
    </row>
    <row r="75" spans="1:11" ht="12.75">
      <c r="A75" s="152"/>
      <c r="B75" s="155" t="s">
        <v>14</v>
      </c>
      <c r="C75" s="156"/>
      <c r="D75" s="157" t="s">
        <v>70</v>
      </c>
      <c r="E75" s="158" t="s">
        <v>17</v>
      </c>
      <c r="F75" s="159" t="s">
        <v>12</v>
      </c>
      <c r="G75" s="160" t="s">
        <v>12</v>
      </c>
      <c r="H75" s="161" t="s">
        <v>71</v>
      </c>
      <c r="I75" s="162">
        <f>I76</f>
        <v>2000</v>
      </c>
      <c r="J75" s="163">
        <f>J76</f>
        <v>-1000</v>
      </c>
      <c r="K75" s="164">
        <f>I75+J75</f>
        <v>1000</v>
      </c>
    </row>
    <row r="76" spans="1:11" ht="13.5" thickBot="1">
      <c r="A76" s="153"/>
      <c r="B76" s="59"/>
      <c r="C76" s="127"/>
      <c r="D76" s="60"/>
      <c r="E76" s="61"/>
      <c r="F76" s="62">
        <v>4349</v>
      </c>
      <c r="G76" s="123">
        <v>5221</v>
      </c>
      <c r="H76" s="124" t="s">
        <v>72</v>
      </c>
      <c r="I76" s="125">
        <v>2000</v>
      </c>
      <c r="J76" s="126">
        <v>-1000</v>
      </c>
      <c r="K76" s="154">
        <f>I76+J76</f>
        <v>1000</v>
      </c>
    </row>
  </sheetData>
  <sheetProtection/>
  <mergeCells count="14">
    <mergeCell ref="A9:A74"/>
    <mergeCell ref="D9:E9"/>
    <mergeCell ref="D10:E10"/>
    <mergeCell ref="D11:E11"/>
    <mergeCell ref="D19:E19"/>
    <mergeCell ref="D41:E41"/>
    <mergeCell ref="D45:E45"/>
    <mergeCell ref="D56:E56"/>
    <mergeCell ref="D62:E62"/>
    <mergeCell ref="D70:E70"/>
    <mergeCell ref="A2:K2"/>
    <mergeCell ref="A4:K4"/>
    <mergeCell ref="A6:K6"/>
    <mergeCell ref="G5:H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78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H16" sqref="H16"/>
    </sheetView>
  </sheetViews>
  <sheetFormatPr defaultColWidth="9.140625" defaultRowHeight="12.75"/>
  <cols>
    <col min="1" max="1" width="3.140625" style="177" customWidth="1"/>
    <col min="2" max="2" width="11.00390625" style="178" customWidth="1"/>
    <col min="3" max="3" width="4.7109375" style="179" customWidth="1"/>
    <col min="4" max="4" width="4.28125" style="179" customWidth="1"/>
    <col min="5" max="5" width="7.8515625" style="180" customWidth="1"/>
    <col min="6" max="6" width="33.8515625" style="179" customWidth="1"/>
    <col min="7" max="7" width="9.140625" style="181" customWidth="1"/>
    <col min="8" max="8" width="15.57421875" style="181" customWidth="1"/>
    <col min="9" max="9" width="8.7109375" style="215" bestFit="1" customWidth="1"/>
    <col min="12" max="12" width="14.00390625" style="0" customWidth="1"/>
  </cols>
  <sheetData>
    <row r="1" spans="1:9" ht="17.25" customHeight="1">
      <c r="A1" s="171"/>
      <c r="B1" s="172"/>
      <c r="C1" s="173"/>
      <c r="D1" s="173"/>
      <c r="E1" s="173"/>
      <c r="F1" s="174"/>
      <c r="G1" s="173"/>
      <c r="H1" s="293" t="s">
        <v>80</v>
      </c>
      <c r="I1" s="267"/>
    </row>
    <row r="2" spans="1:9" ht="15.75">
      <c r="A2" s="280" t="s">
        <v>81</v>
      </c>
      <c r="B2" s="280"/>
      <c r="C2" s="280"/>
      <c r="D2" s="280"/>
      <c r="E2" s="280"/>
      <c r="F2" s="280"/>
      <c r="G2" s="280"/>
      <c r="H2" s="280"/>
      <c r="I2" s="280"/>
    </row>
    <row r="3" spans="1:9" ht="12.75">
      <c r="A3" s="171"/>
      <c r="B3" s="172"/>
      <c r="C3" s="173"/>
      <c r="D3" s="173"/>
      <c r="E3" s="173"/>
      <c r="F3" s="174"/>
      <c r="G3" s="173"/>
      <c r="H3" s="175"/>
      <c r="I3" s="176"/>
    </row>
    <row r="4" spans="1:9" ht="15.75">
      <c r="A4" s="292" t="s">
        <v>82</v>
      </c>
      <c r="B4" s="292"/>
      <c r="C4" s="292"/>
      <c r="D4" s="292"/>
      <c r="E4" s="292"/>
      <c r="F4" s="292"/>
      <c r="G4" s="292"/>
      <c r="H4" s="292"/>
      <c r="I4" s="292"/>
    </row>
    <row r="5" ht="13.5" thickBot="1">
      <c r="I5" s="169" t="s">
        <v>83</v>
      </c>
    </row>
    <row r="6" spans="1:9" ht="23.25" thickBot="1">
      <c r="A6" s="170" t="s">
        <v>5</v>
      </c>
      <c r="B6" s="182" t="s">
        <v>6</v>
      </c>
      <c r="C6" s="183" t="s">
        <v>7</v>
      </c>
      <c r="D6" s="183" t="s">
        <v>8</v>
      </c>
      <c r="E6" s="184" t="s">
        <v>84</v>
      </c>
      <c r="F6" s="183" t="s">
        <v>85</v>
      </c>
      <c r="G6" s="185" t="s">
        <v>86</v>
      </c>
      <c r="H6" s="186" t="s">
        <v>79</v>
      </c>
      <c r="I6" s="187" t="s">
        <v>10</v>
      </c>
    </row>
    <row r="7" spans="1:9" ht="23.25" thickBot="1">
      <c r="A7" s="188" t="s">
        <v>11</v>
      </c>
      <c r="B7" s="189" t="s">
        <v>12</v>
      </c>
      <c r="C7" s="190" t="s">
        <v>12</v>
      </c>
      <c r="D7" s="190" t="s">
        <v>12</v>
      </c>
      <c r="E7" s="191" t="s">
        <v>12</v>
      </c>
      <c r="F7" s="192" t="s">
        <v>87</v>
      </c>
      <c r="G7" s="219">
        <f>G8</f>
        <v>0</v>
      </c>
      <c r="H7" s="219">
        <f>H8</f>
        <v>1000</v>
      </c>
      <c r="I7" s="222">
        <f>G7+H7</f>
        <v>1000</v>
      </c>
    </row>
    <row r="8" spans="1:9" ht="22.5">
      <c r="A8" s="193" t="s">
        <v>11</v>
      </c>
      <c r="B8" s="217" t="s">
        <v>91</v>
      </c>
      <c r="C8" s="194" t="s">
        <v>12</v>
      </c>
      <c r="D8" s="195" t="s">
        <v>12</v>
      </c>
      <c r="E8" s="196" t="s">
        <v>12</v>
      </c>
      <c r="F8" s="197" t="s">
        <v>92</v>
      </c>
      <c r="G8" s="220">
        <f>SUM(G9:G10)</f>
        <v>0</v>
      </c>
      <c r="H8" s="220">
        <f>SUM(H9:H10)</f>
        <v>1000</v>
      </c>
      <c r="I8" s="223">
        <f>SUM(G8+H8)</f>
        <v>1000</v>
      </c>
    </row>
    <row r="9" spans="1:9" ht="12.75">
      <c r="A9" s="198"/>
      <c r="B9" s="218" t="s">
        <v>91</v>
      </c>
      <c r="C9" s="199">
        <v>3525</v>
      </c>
      <c r="D9" s="199">
        <v>6121</v>
      </c>
      <c r="E9" s="200" t="s">
        <v>88</v>
      </c>
      <c r="F9" s="201" t="s">
        <v>89</v>
      </c>
      <c r="G9" s="221">
        <v>0</v>
      </c>
      <c r="H9" s="221">
        <v>150</v>
      </c>
      <c r="I9" s="224">
        <f>SUM(G9:H9)</f>
        <v>150</v>
      </c>
    </row>
    <row r="10" spans="1:9" ht="13.5" thickBot="1">
      <c r="A10" s="202"/>
      <c r="B10" s="225" t="s">
        <v>91</v>
      </c>
      <c r="C10" s="203">
        <v>3525</v>
      </c>
      <c r="D10" s="203">
        <v>6121</v>
      </c>
      <c r="E10" s="204" t="s">
        <v>88</v>
      </c>
      <c r="F10" s="205" t="s">
        <v>90</v>
      </c>
      <c r="G10" s="226">
        <v>0</v>
      </c>
      <c r="H10" s="226">
        <v>850</v>
      </c>
      <c r="I10" s="227">
        <f>SUM(G10:H10)</f>
        <v>850</v>
      </c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 s="216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 s="206"/>
      <c r="B58" s="207"/>
      <c r="C58" s="208"/>
      <c r="D58" s="208"/>
      <c r="E58" s="209"/>
      <c r="F58" s="210"/>
      <c r="G58" s="211"/>
      <c r="H58" s="211"/>
      <c r="I58" s="212"/>
    </row>
    <row r="59" spans="8:9" ht="12.75">
      <c r="H59" s="213"/>
      <c r="I59" s="214"/>
    </row>
    <row r="60" spans="8:9" ht="12.75">
      <c r="H60" s="213"/>
      <c r="I60" s="214"/>
    </row>
    <row r="61" spans="8:9" ht="12.75">
      <c r="H61" s="213"/>
      <c r="I61" s="214"/>
    </row>
    <row r="62" spans="8:9" ht="12.75">
      <c r="H62" s="213"/>
      <c r="I62" s="214"/>
    </row>
    <row r="63" spans="8:9" ht="12.75">
      <c r="H63" s="213"/>
      <c r="I63" s="214"/>
    </row>
    <row r="64" spans="8:9" ht="12.75">
      <c r="H64" s="213"/>
      <c r="I64" s="214"/>
    </row>
  </sheetData>
  <mergeCells count="3">
    <mergeCell ref="A2:I2"/>
    <mergeCell ref="A4:I4"/>
    <mergeCell ref="H1:I1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slaichovaj</dc:creator>
  <cp:keywords/>
  <dc:description/>
  <cp:lastModifiedBy>slaichovaj</cp:lastModifiedBy>
  <cp:lastPrinted>2013-03-22T09:19:45Z</cp:lastPrinted>
  <dcterms:created xsi:type="dcterms:W3CDTF">2013-01-16T12:48:14Z</dcterms:created>
  <dcterms:modified xsi:type="dcterms:W3CDTF">2013-03-22T09:24:22Z</dcterms:modified>
  <cp:category/>
  <cp:version/>
  <cp:contentType/>
  <cp:contentStatus/>
</cp:coreProperties>
</file>