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302" sheetId="2" r:id="rId2"/>
    <sheet name="92314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<sst xmlns="http://schemas.openxmlformats.org/spreadsheetml/2006/main" count="704" uniqueCount="114">
  <si>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</si>
  <si>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</si>
  <si>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</si>
  <si>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</si>
  <si>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</si>
  <si>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</si>
  <si>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</si>
  <si>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</si>
  <si>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</si>
  <si>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</si>
  <si>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</si>
  <si>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</si>
  <si>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</si>
  <si>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</si>
  <si>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</si>
  <si>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</si>
  <si>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</si>
  <si>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</si>
  <si>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</si>
  <si>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</si>
  <si>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</si>
  <si>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</si>
  <si>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</si>
  <si>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</si>
  <si>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</si>
  <si>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</si>
  <si>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</si>
  <si>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</si>
  <si>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</si>
  <si>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</si>
  <si>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</si>
  <si>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</si>
  <si>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</si>
  <si>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</si>
  <si>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</si>
  <si>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</si>
  <si>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</si>
  <si>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</si>
  <si>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</si>
  <si>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</si>
  <si>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</si>
  <si>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</si>
  <si>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</si>
  <si>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</si>
  <si>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</si>
  <si>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</si>
  <si>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</si>
  <si>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</si>
  <si>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</si>
  <si>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</si>
  <si>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</si>
  <si>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</si>
  <si>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</si>
  <si>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</si>
  <si>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</si>
  <si>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</si>
  <si>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</si>
  <si>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</si>
  <si>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</si>
  <si>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</si>
  <si>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</si>
  <si>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</si>
  <si>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</si>
  <si>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</si>
  <si>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</si>
  <si>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ZR-RO č. 75/13</t>
  </si>
  <si>
    <t>příloha č. 1 k ZR-RO č. 75/13</t>
  </si>
  <si>
    <t xml:space="preserve">                         Změna rozpočtu - rozpočtové opatření č. 75/13</t>
  </si>
  <si>
    <t>Odbor regionálního rozvoje a evropských projektů</t>
  </si>
  <si>
    <t>92302 - Spolufinancování EU</t>
  </si>
  <si>
    <t>tis.Kč</t>
  </si>
  <si>
    <t>uk.</t>
  </si>
  <si>
    <t>č.a.</t>
  </si>
  <si>
    <t>§</t>
  </si>
  <si>
    <t>UZ</t>
  </si>
  <si>
    <t>S P O L U F I N A N C O V Á N Í   E U</t>
  </si>
  <si>
    <t>SR 2013</t>
  </si>
  <si>
    <t>UR I 2013</t>
  </si>
  <si>
    <t>UR II 2013</t>
  </si>
  <si>
    <t>x</t>
  </si>
  <si>
    <t>Běžné a kapitálové výdaje odboru - celkem</t>
  </si>
  <si>
    <t>SU</t>
  </si>
  <si>
    <t>0256201405</t>
  </si>
  <si>
    <t>ROP - Rekonstrukce technického vybavení laboratoře a váhovny chemie Gym.F.X.Š. Liberec</t>
  </si>
  <si>
    <t>6310</t>
  </si>
  <si>
    <t>služby peněžních ústavů</t>
  </si>
  <si>
    <t>3121</t>
  </si>
  <si>
    <t>drobný hmotný dlouhodobý majetek</t>
  </si>
  <si>
    <t>38100000</t>
  </si>
  <si>
    <t>budovy, haly a stavby</t>
  </si>
  <si>
    <t>38585505</t>
  </si>
  <si>
    <t>stroje, přístoje a zařízení</t>
  </si>
  <si>
    <t>0256211437</t>
  </si>
  <si>
    <t xml:space="preserve">ROP - Zlepšení vybavení dílen odborného výcviku pro žáky učebních oborů truhlář, obráběč kovů, elektrikář, zedník SOŠ a SOU ČL </t>
  </si>
  <si>
    <t>3123</t>
  </si>
  <si>
    <t>00000000</t>
  </si>
  <si>
    <t>0256231438</t>
  </si>
  <si>
    <t>ROP - Rekonstrukce dílen a Elektrolaboratoř SPŠT Jablonec nad Nisou</t>
  </si>
  <si>
    <t>nákup ostatních služeb</t>
  </si>
  <si>
    <t>ROP - Modernizace laboratoří pro odbornou technickou výuku SPŠ Česká Lípa</t>
  </si>
  <si>
    <t>3122</t>
  </si>
  <si>
    <t>0256251448</t>
  </si>
  <si>
    <t>ROP - Samoobslužný mycí box dopravních prostředků pro praktické vyučování žáků technických oborů SŠHL Frýdlant</t>
  </si>
  <si>
    <t>0256281428</t>
  </si>
  <si>
    <t>ROP - Studijní zaměření Broušení a rytí drahých kamenů SUPŠ Turnov</t>
  </si>
  <si>
    <t>0256301420</t>
  </si>
  <si>
    <t>ROP - Investice do vybavení laboratoře pro stavební obory SPŠS Liberec</t>
  </si>
  <si>
    <t>0256321450</t>
  </si>
  <si>
    <t>ROP - Dlaždičské práce pro 21. století SOŠ Liberec</t>
  </si>
  <si>
    <t>3124</t>
  </si>
  <si>
    <t>0256341436</t>
  </si>
  <si>
    <t>ROP - Inovace a zvýšení stupně komplexity školního pracoviště ISŠ Vysoké n/J</t>
  </si>
  <si>
    <t>Odbor investic a správy nemovitého majetků</t>
  </si>
  <si>
    <t>92314 - Spolufinancování EU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</si>
</sst>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2\1\1\4\3\7"/>
    <numFmt numFmtId="166" formatCode="0\2\5\6\2\3\1\4\3\8"/>
    <numFmt numFmtId="167" formatCode="0\2\5\6\2\4\1\4\1\8"/>
    <numFmt numFmtId="168" formatCode="0\2\5\6\2\5\1\4\4\8"/>
    <numFmt numFmtId="169" formatCode="0\2\5\6\3\4\1\4\3\6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51" applyFont="1" applyAlignment="1">
      <alignment horizontal="center"/>
      <protection/>
    </xf>
    <xf numFmtId="1" fontId="0" fillId="0" borderId="0" xfId="51" applyNumberFormat="1" applyFont="1">
      <alignment/>
      <protection/>
    </xf>
    <xf numFmtId="49" fontId="0" fillId="0" borderId="0" xfId="51" applyNumberFormat="1" applyFont="1" applyAlignment="1">
      <alignment horizontal="center"/>
      <protection/>
    </xf>
    <xf numFmtId="0" fontId="0" fillId="0" borderId="0" xfId="51" applyFont="1">
      <alignment/>
      <protection/>
    </xf>
    <xf numFmtId="0" fontId="0" fillId="0" borderId="0" xfId="50" applyFont="1" applyFill="1" applyAlignment="1">
      <alignment horizontal="center" vertical="center" wrapText="1"/>
      <protection/>
    </xf>
    <xf numFmtId="1" fontId="0" fillId="0" borderId="0" xfId="50" applyNumberFormat="1" applyFont="1" applyFill="1" applyAlignment="1">
      <alignment vertical="center" wrapText="1"/>
      <protection/>
    </xf>
    <xf numFmtId="49" fontId="0" fillId="0" borderId="0" xfId="50" applyNumberFormat="1" applyFont="1" applyFill="1" applyAlignment="1">
      <alignment horizontal="center" vertical="center" wrapText="1"/>
      <protection/>
    </xf>
    <xf numFmtId="0" fontId="0" fillId="0" borderId="0" xfId="50" applyFont="1" applyFill="1" applyAlignment="1">
      <alignment vertical="center" wrapText="1"/>
      <protection/>
    </xf>
    <xf numFmtId="4" fontId="0" fillId="0" borderId="0" xfId="50" applyNumberFormat="1" applyFont="1" applyFill="1" applyAlignment="1">
      <alignment vertical="center" wrapText="1"/>
      <protection/>
    </xf>
    <xf numFmtId="0" fontId="12" fillId="0" borderId="0" xfId="51" applyFont="1" applyFill="1" applyAlignment="1">
      <alignment vertical="center"/>
      <protection/>
    </xf>
    <xf numFmtId="0" fontId="13" fillId="0" borderId="0" xfId="51" applyFont="1">
      <alignment/>
      <protection/>
    </xf>
    <xf numFmtId="4" fontId="0" fillId="0" borderId="0" xfId="0" applyNumberFormat="1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0" fontId="0" fillId="0" borderId="0" xfId="51" applyFont="1" applyFill="1" applyAlignment="1">
      <alignment horizontal="center" vertical="center" wrapText="1"/>
      <protection/>
    </xf>
    <xf numFmtId="1" fontId="0" fillId="0" borderId="0" xfId="51" applyNumberFormat="1" applyFont="1" applyFill="1" applyAlignment="1">
      <alignment vertical="center" wrapText="1"/>
      <protection/>
    </xf>
    <xf numFmtId="49" fontId="0" fillId="0" borderId="0" xfId="51" applyNumberFormat="1" applyFont="1" applyFill="1" applyAlignment="1">
      <alignment horizontal="center" vertical="center" wrapText="1"/>
      <protection/>
    </xf>
    <xf numFmtId="0" fontId="0" fillId="0" borderId="0" xfId="51" applyFont="1" applyFill="1" applyAlignment="1">
      <alignment vertical="center" wrapText="1"/>
      <protection/>
    </xf>
    <xf numFmtId="4" fontId="0" fillId="0" borderId="0" xfId="51" applyNumberFormat="1" applyFont="1" applyFill="1" applyAlignment="1">
      <alignment vertical="center" wrapText="1"/>
      <protection/>
    </xf>
    <xf numFmtId="3" fontId="15" fillId="0" borderId="0" xfId="51" applyNumberFormat="1" applyFont="1" applyAlignment="1">
      <alignment horizontal="center" vertical="center"/>
      <protection/>
    </xf>
    <xf numFmtId="0" fontId="15" fillId="0" borderId="19" xfId="51" applyFont="1" applyBorder="1" applyAlignment="1">
      <alignment horizontal="center" vertical="center" wrapText="1"/>
      <protection/>
    </xf>
    <xf numFmtId="1" fontId="15" fillId="0" borderId="20" xfId="51" applyNumberFormat="1" applyFont="1" applyBorder="1" applyAlignment="1">
      <alignment horizontal="center" vertical="center" wrapText="1"/>
      <protection/>
    </xf>
    <xf numFmtId="0" fontId="15" fillId="0" borderId="20" xfId="51" applyFont="1" applyBorder="1" applyAlignment="1">
      <alignment horizontal="center" vertical="center" wrapText="1"/>
      <protection/>
    </xf>
    <xf numFmtId="49" fontId="15" fillId="0" borderId="20" xfId="51" applyNumberFormat="1" applyFont="1" applyBorder="1" applyAlignment="1">
      <alignment horizontal="center" vertical="center" wrapText="1"/>
      <protection/>
    </xf>
    <xf numFmtId="0" fontId="15" fillId="34" borderId="20" xfId="51" applyFont="1" applyFill="1" applyBorder="1" applyAlignment="1">
      <alignment horizontal="center" vertical="center" wrapText="1"/>
      <protection/>
    </xf>
    <xf numFmtId="0" fontId="15" fillId="0" borderId="25" xfId="48" applyFont="1" applyFill="1" applyBorder="1" applyAlignment="1">
      <alignment horizontal="center" vertical="center"/>
      <protection/>
    </xf>
    <xf numFmtId="0" fontId="15" fillId="0" borderId="20" xfId="48" applyFont="1" applyBorder="1" applyAlignment="1">
      <alignment horizontal="center" vertical="center" wrapText="1"/>
      <protection/>
    </xf>
    <xf numFmtId="0" fontId="15" fillId="0" borderId="20" xfId="47" applyFont="1" applyBorder="1" applyAlignment="1">
      <alignment horizontal="center" vertical="center"/>
      <protection/>
    </xf>
    <xf numFmtId="0" fontId="15" fillId="0" borderId="26" xfId="48" applyFont="1" applyBorder="1" applyAlignment="1">
      <alignment horizontal="center" vertical="center" wrapText="1"/>
      <protection/>
    </xf>
    <xf numFmtId="0" fontId="13" fillId="0" borderId="0" xfId="51" applyFon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16" fillId="0" borderId="10" xfId="51" applyFont="1" applyBorder="1" applyAlignment="1">
      <alignment horizontal="center" vertical="center"/>
      <protection/>
    </xf>
    <xf numFmtId="1" fontId="16" fillId="0" borderId="11" xfId="51" applyNumberFormat="1" applyFont="1" applyFill="1" applyBorder="1" applyAlignment="1">
      <alignment vertical="center"/>
      <protection/>
    </xf>
    <xf numFmtId="0" fontId="16" fillId="0" borderId="11" xfId="51" applyFont="1" applyBorder="1" applyAlignment="1">
      <alignment horizontal="center" vertical="center"/>
      <protection/>
    </xf>
    <xf numFmtId="49" fontId="15" fillId="0" borderId="11" xfId="51" applyNumberFormat="1" applyFont="1" applyBorder="1" applyAlignment="1">
      <alignment horizontal="center" vertical="center"/>
      <protection/>
    </xf>
    <xf numFmtId="0" fontId="16" fillId="0" borderId="11" xfId="49" applyFont="1" applyFill="1" applyBorder="1" applyAlignment="1">
      <alignment vertical="center" wrapText="1"/>
      <protection/>
    </xf>
    <xf numFmtId="4" fontId="16" fillId="0" borderId="14" xfId="51" applyNumberFormat="1" applyFont="1" applyFill="1" applyBorder="1" applyAlignment="1">
      <alignment vertical="center"/>
      <protection/>
    </xf>
    <xf numFmtId="4" fontId="16" fillId="0" borderId="27" xfId="51" applyNumberFormat="1" applyFont="1" applyFill="1" applyBorder="1" applyAlignment="1">
      <alignment vertical="center"/>
      <protection/>
    </xf>
    <xf numFmtId="1" fontId="17" fillId="0" borderId="14" xfId="51" applyNumberFormat="1" applyFont="1" applyFill="1" applyBorder="1" applyAlignment="1">
      <alignment horizontal="center"/>
      <protection/>
    </xf>
    <xf numFmtId="49" fontId="17" fillId="0" borderId="14" xfId="51" applyNumberFormat="1" applyFont="1" applyFill="1" applyBorder="1" applyAlignment="1">
      <alignment horizontal="center"/>
      <protection/>
    </xf>
    <xf numFmtId="0" fontId="17" fillId="0" borderId="14" xfId="51" applyFont="1" applyFill="1" applyBorder="1" applyAlignment="1">
      <alignment horizontal="center"/>
      <protection/>
    </xf>
    <xf numFmtId="0" fontId="17" fillId="0" borderId="28" xfId="53" applyFont="1" applyFill="1" applyBorder="1" applyAlignment="1">
      <alignment horizontal="center"/>
      <protection/>
    </xf>
    <xf numFmtId="0" fontId="17" fillId="0" borderId="14" xfId="53" applyFont="1" applyFill="1" applyBorder="1" applyAlignment="1">
      <alignment/>
      <protection/>
    </xf>
    <xf numFmtId="4" fontId="17" fillId="0" borderId="11" xfId="51" applyNumberFormat="1" applyFont="1" applyFill="1" applyBorder="1" applyAlignment="1">
      <alignment vertical="center"/>
      <protection/>
    </xf>
    <xf numFmtId="4" fontId="17" fillId="34" borderId="14" xfId="51" applyNumberFormat="1" applyFont="1" applyFill="1" applyBorder="1" applyAlignment="1">
      <alignment vertical="center"/>
      <protection/>
    </xf>
    <xf numFmtId="4" fontId="17" fillId="34" borderId="11" xfId="51" applyNumberFormat="1" applyFont="1" applyFill="1" applyBorder="1" applyAlignment="1">
      <alignment vertical="center"/>
      <protection/>
    </xf>
    <xf numFmtId="4" fontId="17" fillId="34" borderId="27" xfId="0" applyNumberFormat="1" applyFont="1" applyFill="1" applyBorder="1" applyAlignment="1">
      <alignment horizontal="right"/>
    </xf>
    <xf numFmtId="1" fontId="13" fillId="0" borderId="14" xfId="51" applyNumberFormat="1" applyFont="1" applyFill="1" applyBorder="1" applyAlignment="1">
      <alignment horizontal="center" vertical="center"/>
      <protection/>
    </xf>
    <xf numFmtId="4" fontId="17" fillId="0" borderId="0" xfId="51" applyNumberFormat="1" applyFont="1" applyAlignment="1">
      <alignment vertical="center"/>
      <protection/>
    </xf>
    <xf numFmtId="0" fontId="0" fillId="0" borderId="0" xfId="51" applyAlignment="1">
      <alignment vertical="center"/>
      <protection/>
    </xf>
    <xf numFmtId="0" fontId="17" fillId="0" borderId="0" xfId="51" applyFont="1" applyAlignment="1">
      <alignment vertical="center"/>
      <protection/>
    </xf>
    <xf numFmtId="49" fontId="17" fillId="0" borderId="14" xfId="53" applyNumberFormat="1" applyFont="1" applyFill="1" applyBorder="1" applyAlignment="1">
      <alignment horizontal="center"/>
      <protection/>
    </xf>
    <xf numFmtId="0" fontId="17" fillId="0" borderId="13" xfId="51" applyFont="1" applyFill="1" applyBorder="1" applyAlignment="1">
      <alignment horizontal="center"/>
      <protection/>
    </xf>
    <xf numFmtId="4" fontId="17" fillId="34" borderId="14" xfId="0" applyNumberFormat="1" applyFont="1" applyFill="1" applyBorder="1" applyAlignment="1">
      <alignment horizontal="right" vertical="center"/>
    </xf>
    <xf numFmtId="49" fontId="12" fillId="0" borderId="13" xfId="51" applyNumberFormat="1" applyFont="1" applyFill="1" applyBorder="1" applyAlignment="1">
      <alignment horizontal="center" vertical="center"/>
      <protection/>
    </xf>
    <xf numFmtId="49" fontId="13" fillId="0" borderId="14" xfId="51" applyNumberFormat="1" applyFont="1" applyFill="1" applyBorder="1" applyAlignment="1">
      <alignment horizontal="center" vertical="center"/>
      <protection/>
    </xf>
    <xf numFmtId="0" fontId="16" fillId="0" borderId="13" xfId="51" applyFont="1" applyBorder="1" applyAlignment="1">
      <alignment horizontal="center" vertical="center"/>
      <protection/>
    </xf>
    <xf numFmtId="1" fontId="16" fillId="0" borderId="14" xfId="51" applyNumberFormat="1" applyFont="1" applyFill="1" applyBorder="1" applyAlignment="1">
      <alignment horizontal="center" vertical="center"/>
      <protection/>
    </xf>
    <xf numFmtId="0" fontId="16" fillId="0" borderId="14" xfId="51" applyFont="1" applyBorder="1" applyAlignment="1">
      <alignment horizontal="center" vertical="center"/>
      <protection/>
    </xf>
    <xf numFmtId="49" fontId="15" fillId="0" borderId="14" xfId="51" applyNumberFormat="1" applyFont="1" applyBorder="1" applyAlignment="1">
      <alignment horizontal="center" vertical="center"/>
      <protection/>
    </xf>
    <xf numFmtId="0" fontId="16" fillId="0" borderId="14" xfId="49" applyFont="1" applyFill="1" applyBorder="1" applyAlignment="1">
      <alignment vertical="center" wrapText="1"/>
      <protection/>
    </xf>
    <xf numFmtId="165" fontId="17" fillId="0" borderId="14" xfId="51" applyNumberFormat="1" applyFont="1" applyFill="1" applyBorder="1" applyAlignment="1">
      <alignment horizontal="left" vertical="center"/>
      <protection/>
    </xf>
    <xf numFmtId="4" fontId="17" fillId="0" borderId="14" xfId="51" applyNumberFormat="1" applyFont="1" applyFill="1" applyBorder="1" applyAlignment="1">
      <alignment vertical="center"/>
      <protection/>
    </xf>
    <xf numFmtId="4" fontId="17" fillId="34" borderId="14" xfId="0" applyNumberFormat="1" applyFont="1" applyFill="1" applyBorder="1" applyAlignment="1">
      <alignment horizontal="right"/>
    </xf>
    <xf numFmtId="1" fontId="16" fillId="0" borderId="14" xfId="51" applyNumberFormat="1" applyFont="1" applyFill="1" applyBorder="1" applyAlignment="1">
      <alignment vertical="center"/>
      <protection/>
    </xf>
    <xf numFmtId="0" fontId="18" fillId="0" borderId="0" xfId="51" applyFont="1" applyAlignment="1">
      <alignment vertical="center"/>
      <protection/>
    </xf>
    <xf numFmtId="166" fontId="17" fillId="0" borderId="14" xfId="51" applyNumberFormat="1" applyFont="1" applyFill="1" applyBorder="1" applyAlignment="1">
      <alignment horizontal="left" vertical="center"/>
      <protection/>
    </xf>
    <xf numFmtId="4" fontId="17" fillId="34" borderId="27" xfId="51" applyNumberFormat="1" applyFont="1" applyFill="1" applyBorder="1" applyAlignment="1">
      <alignment vertical="center"/>
      <protection/>
    </xf>
    <xf numFmtId="4" fontId="17" fillId="0" borderId="14" xfId="0" applyNumberFormat="1" applyFont="1" applyFill="1" applyBorder="1" applyAlignment="1">
      <alignment horizontal="right"/>
    </xf>
    <xf numFmtId="0" fontId="14" fillId="0" borderId="0" xfId="51" applyFont="1" applyAlignment="1">
      <alignment vertical="center"/>
      <protection/>
    </xf>
    <xf numFmtId="167" fontId="16" fillId="0" borderId="14" xfId="51" applyNumberFormat="1" applyFont="1" applyFill="1" applyBorder="1" applyAlignment="1">
      <alignment horizontal="left" vertical="center"/>
      <protection/>
    </xf>
    <xf numFmtId="0" fontId="16" fillId="0" borderId="14" xfId="49" applyFont="1" applyFill="1" applyBorder="1" applyAlignment="1">
      <alignment horizontal="left" vertical="center" wrapText="1"/>
      <protection/>
    </xf>
    <xf numFmtId="4" fontId="13" fillId="0" borderId="0" xfId="51" applyNumberFormat="1" applyFont="1" applyAlignment="1">
      <alignment vertical="center"/>
      <protection/>
    </xf>
    <xf numFmtId="167" fontId="17" fillId="0" borderId="14" xfId="51" applyNumberFormat="1" applyFont="1" applyFill="1" applyBorder="1" applyAlignment="1">
      <alignment horizontal="left" vertical="center"/>
      <protection/>
    </xf>
    <xf numFmtId="4" fontId="17" fillId="0" borderId="14" xfId="51" applyNumberFormat="1" applyFont="1" applyFill="1" applyBorder="1" applyAlignment="1">
      <alignment horizontal="right" vertical="center"/>
      <protection/>
    </xf>
    <xf numFmtId="4" fontId="17" fillId="34" borderId="14" xfId="51" applyNumberFormat="1" applyFont="1" applyFill="1" applyBorder="1" applyAlignment="1">
      <alignment horizontal="right" vertical="center"/>
      <protection/>
    </xf>
    <xf numFmtId="4" fontId="17" fillId="34" borderId="27" xfId="51" applyNumberFormat="1" applyFont="1" applyFill="1" applyBorder="1" applyAlignment="1">
      <alignment horizontal="right" vertical="center"/>
      <protection/>
    </xf>
    <xf numFmtId="168" fontId="17" fillId="0" borderId="14" xfId="51" applyNumberFormat="1" applyFont="1" applyFill="1" applyBorder="1" applyAlignment="1">
      <alignment horizontal="left" vertical="center"/>
      <protection/>
    </xf>
    <xf numFmtId="1" fontId="17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49" fontId="17" fillId="34" borderId="14" xfId="51" applyNumberFormat="1" applyFont="1" applyFill="1" applyBorder="1" applyAlignment="1">
      <alignment horizontal="center"/>
      <protection/>
    </xf>
    <xf numFmtId="0" fontId="14" fillId="0" borderId="0" xfId="51" applyFont="1" applyAlignment="1">
      <alignment vertical="center" wrapText="1"/>
      <protection/>
    </xf>
    <xf numFmtId="0" fontId="0" fillId="0" borderId="0" xfId="52">
      <alignment/>
      <protection/>
    </xf>
    <xf numFmtId="169" fontId="17" fillId="0" borderId="14" xfId="0" applyNumberFormat="1" applyFont="1" applyBorder="1" applyAlignment="1">
      <alignment horizontal="left"/>
    </xf>
    <xf numFmtId="0" fontId="13" fillId="0" borderId="0" xfId="51" applyFont="1" applyFill="1" applyAlignment="1">
      <alignment vertical="center"/>
      <protection/>
    </xf>
    <xf numFmtId="0" fontId="0" fillId="0" borderId="29" xfId="0" applyBorder="1" applyAlignment="1">
      <alignment/>
    </xf>
    <xf numFmtId="169" fontId="17" fillId="0" borderId="30" xfId="0" applyNumberFormat="1" applyFont="1" applyBorder="1" applyAlignment="1">
      <alignment horizontal="left"/>
    </xf>
    <xf numFmtId="49" fontId="17" fillId="0" borderId="30" xfId="51" applyNumberFormat="1" applyFont="1" applyFill="1" applyBorder="1" applyAlignment="1">
      <alignment horizontal="center"/>
      <protection/>
    </xf>
    <xf numFmtId="0" fontId="17" fillId="0" borderId="30" xfId="51" applyFont="1" applyFill="1" applyBorder="1" applyAlignment="1">
      <alignment horizontal="center"/>
      <protection/>
    </xf>
    <xf numFmtId="49" fontId="17" fillId="0" borderId="30" xfId="53" applyNumberFormat="1" applyFont="1" applyFill="1" applyBorder="1" applyAlignment="1">
      <alignment horizontal="center"/>
      <protection/>
    </xf>
    <xf numFmtId="0" fontId="17" fillId="0" borderId="30" xfId="53" applyFont="1" applyFill="1" applyBorder="1" applyAlignment="1">
      <alignment/>
      <protection/>
    </xf>
    <xf numFmtId="4" fontId="17" fillId="0" borderId="30" xfId="0" applyNumberFormat="1" applyFont="1" applyFill="1" applyBorder="1" applyAlignment="1">
      <alignment horizontal="right"/>
    </xf>
    <xf numFmtId="4" fontId="17" fillId="34" borderId="30" xfId="0" applyNumberFormat="1" applyFont="1" applyFill="1" applyBorder="1" applyAlignment="1">
      <alignment horizontal="right"/>
    </xf>
    <xf numFmtId="4" fontId="17" fillId="34" borderId="31" xfId="51" applyNumberFormat="1" applyFont="1" applyFill="1" applyBorder="1" applyAlignment="1">
      <alignment vertical="center"/>
      <protection/>
    </xf>
    <xf numFmtId="0" fontId="15" fillId="0" borderId="32" xfId="51" applyFont="1" applyFill="1" applyBorder="1" applyAlignment="1">
      <alignment horizontal="center" vertical="center" wrapText="1"/>
      <protection/>
    </xf>
    <xf numFmtId="1" fontId="15" fillId="0" borderId="33" xfId="51" applyNumberFormat="1" applyFont="1" applyFill="1" applyBorder="1" applyAlignment="1">
      <alignment horizontal="center" vertical="center" wrapText="1"/>
      <protection/>
    </xf>
    <xf numFmtId="0" fontId="15" fillId="0" borderId="33" xfId="51" applyFont="1" applyFill="1" applyBorder="1" applyAlignment="1">
      <alignment horizontal="center" vertical="center" wrapText="1"/>
      <protection/>
    </xf>
    <xf numFmtId="49" fontId="15" fillId="0" borderId="33" xfId="51" applyNumberFormat="1" applyFont="1" applyFill="1" applyBorder="1" applyAlignment="1">
      <alignment horizontal="center" vertical="center" wrapText="1"/>
      <protection/>
    </xf>
    <xf numFmtId="0" fontId="15" fillId="0" borderId="11" xfId="51" applyFont="1" applyFill="1" applyBorder="1" applyAlignment="1">
      <alignment horizontal="left" vertical="center" wrapText="1"/>
      <protection/>
    </xf>
    <xf numFmtId="4" fontId="15" fillId="0" borderId="14" xfId="51" applyNumberFormat="1" applyFont="1" applyFill="1" applyBorder="1" applyAlignment="1">
      <alignment vertical="center" wrapText="1"/>
      <protection/>
    </xf>
    <xf numFmtId="4" fontId="15" fillId="0" borderId="27" xfId="51" applyNumberFormat="1" applyFont="1" applyFill="1" applyBorder="1" applyAlignment="1">
      <alignment vertical="center" wrapText="1"/>
      <protection/>
    </xf>
    <xf numFmtId="0" fontId="15" fillId="35" borderId="19" xfId="51" applyFont="1" applyFill="1" applyBorder="1" applyAlignment="1">
      <alignment horizontal="center" vertical="center" wrapText="1"/>
      <protection/>
    </xf>
    <xf numFmtId="1" fontId="15" fillId="35" borderId="20" xfId="51" applyNumberFormat="1" applyFont="1" applyFill="1" applyBorder="1" applyAlignment="1">
      <alignment horizontal="center" vertical="center" wrapText="1"/>
      <protection/>
    </xf>
    <xf numFmtId="0" fontId="15" fillId="35" borderId="20" xfId="51" applyFont="1" applyFill="1" applyBorder="1" applyAlignment="1">
      <alignment horizontal="center" vertical="center" wrapText="1"/>
      <protection/>
    </xf>
    <xf numFmtId="49" fontId="15" fillId="35" borderId="20" xfId="51" applyNumberFormat="1" applyFont="1" applyFill="1" applyBorder="1" applyAlignment="1">
      <alignment horizontal="center" vertical="center" wrapText="1"/>
      <protection/>
    </xf>
    <xf numFmtId="0" fontId="15" fillId="35" borderId="25" xfId="48" applyFont="1" applyFill="1" applyBorder="1" applyAlignment="1">
      <alignment horizontal="center" vertical="center"/>
      <protection/>
    </xf>
    <xf numFmtId="0" fontId="15" fillId="35" borderId="20" xfId="48" applyFont="1" applyFill="1" applyBorder="1" applyAlignment="1">
      <alignment horizontal="center" vertical="center" wrapText="1"/>
      <protection/>
    </xf>
    <xf numFmtId="0" fontId="15" fillId="35" borderId="20" xfId="47" applyFont="1" applyFill="1" applyBorder="1" applyAlignment="1">
      <alignment horizontal="center" vertical="center"/>
      <protection/>
    </xf>
    <xf numFmtId="0" fontId="15" fillId="35" borderId="26" xfId="48" applyFont="1" applyFill="1" applyBorder="1" applyAlignment="1">
      <alignment horizontal="center" vertical="center" wrapText="1"/>
      <protection/>
    </xf>
    <xf numFmtId="0" fontId="15" fillId="35" borderId="32" xfId="51" applyFont="1" applyFill="1" applyBorder="1" applyAlignment="1">
      <alignment horizontal="center" vertical="center" wrapText="1"/>
      <protection/>
    </xf>
    <xf numFmtId="1" fontId="15" fillId="35" borderId="33" xfId="51" applyNumberFormat="1" applyFont="1" applyFill="1" applyBorder="1" applyAlignment="1">
      <alignment horizontal="center" vertical="center" wrapText="1"/>
      <protection/>
    </xf>
    <xf numFmtId="0" fontId="15" fillId="35" borderId="33" xfId="51" applyFont="1" applyFill="1" applyBorder="1" applyAlignment="1">
      <alignment horizontal="center" vertical="center" wrapText="1"/>
      <protection/>
    </xf>
    <xf numFmtId="49" fontId="15" fillId="35" borderId="33" xfId="51" applyNumberFormat="1" applyFont="1" applyFill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horizontal="left" vertical="center" wrapText="1"/>
      <protection/>
    </xf>
    <xf numFmtId="4" fontId="15" fillId="35" borderId="14" xfId="51" applyNumberFormat="1" applyFont="1" applyFill="1" applyBorder="1" applyAlignment="1">
      <alignment vertical="center" wrapText="1"/>
      <protection/>
    </xf>
    <xf numFmtId="4" fontId="15" fillId="35" borderId="27" xfId="51" applyNumberFormat="1" applyFont="1" applyFill="1" applyBorder="1" applyAlignment="1">
      <alignment vertical="center" wrapText="1"/>
      <protection/>
    </xf>
    <xf numFmtId="0" fontId="6" fillId="33" borderId="24" xfId="0" applyFont="1" applyFill="1" applyBorder="1" applyAlignment="1">
      <alignment horizontal="center"/>
    </xf>
    <xf numFmtId="0" fontId="9" fillId="0" borderId="0" xfId="54" applyFont="1" applyAlignment="1">
      <alignment horizontal="center"/>
      <protection/>
    </xf>
    <xf numFmtId="0" fontId="10" fillId="0" borderId="0" xfId="50" applyFont="1" applyAlignment="1">
      <alignment horizontal="left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1" applyFont="1" applyFill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2 - ORREP 2" xfId="47"/>
    <cellStyle name="normální_04 - OSMTVS 2" xfId="48"/>
    <cellStyle name="normální_2. čtení rozpočtu 2006 - příjmy" xfId="49"/>
    <cellStyle name="normální_2. Rozpočet 2007 - tabulky" xfId="50"/>
    <cellStyle name="normální_Rozpis výdajů 03 bez PO" xfId="51"/>
    <cellStyle name="normální_Rozpis výdajů 03 bez PO 3" xfId="52"/>
    <cellStyle name="normální_Rozpis výdajů 03 bez PO_UR 2008 1-168 tisk 2" xfId="53"/>
    <cellStyle name="normální_Rozpočet 2004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87">
          <cell r="C87">
            <v>2101000</v>
          </cell>
          <cell r="D87">
            <v>223882.73</v>
          </cell>
          <cell r="F87">
            <v>24000</v>
          </cell>
          <cell r="H87">
            <v>3376417.0399999996</v>
          </cell>
          <cell r="I87">
            <v>178.18</v>
          </cell>
          <cell r="J87">
            <v>0</v>
          </cell>
          <cell r="O87">
            <v>79520.92</v>
          </cell>
          <cell r="P87">
            <v>253299.98</v>
          </cell>
          <cell r="Q87">
            <v>505954.93399999995</v>
          </cell>
          <cell r="S87">
            <v>231195.91</v>
          </cell>
        </row>
      </sheetData>
      <sheetData sheetId="2">
        <row r="85">
          <cell r="B85">
            <v>31605.08</v>
          </cell>
          <cell r="C85">
            <v>211626.27000000002</v>
          </cell>
          <cell r="D85">
            <v>833993</v>
          </cell>
          <cell r="E85">
            <v>682115.94</v>
          </cell>
          <cell r="F85">
            <v>141400</v>
          </cell>
          <cell r="H85">
            <v>116940.90847999998</v>
          </cell>
          <cell r="I85">
            <v>303911.12</v>
          </cell>
          <cell r="K85">
            <v>768763.58</v>
          </cell>
          <cell r="L85">
            <v>277790.91000000003</v>
          </cell>
          <cell r="M85">
            <v>5445.58863</v>
          </cell>
          <cell r="N85">
            <v>3</v>
          </cell>
          <cell r="O85">
            <v>68585.66752</v>
          </cell>
          <cell r="P85">
            <v>3</v>
          </cell>
          <cell r="Q85">
            <v>3</v>
          </cell>
          <cell r="R85">
            <v>12042.17</v>
          </cell>
          <cell r="S8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55" t="s">
        <v>58</v>
      </c>
      <c r="B1" s="155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65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2324882.73</v>
      </c>
      <c r="D3" s="26">
        <f>D4+D5+D6</f>
        <v>0</v>
      </c>
      <c r="E3" s="27">
        <f aca="true" t="shared" si="0" ref="E3:E24">C3+D3</f>
        <v>2324882.73</v>
      </c>
    </row>
    <row r="4" spans="1:10" ht="15" customHeight="1">
      <c r="A4" s="6" t="s">
        <v>4</v>
      </c>
      <c r="B4" s="7" t="s">
        <v>5</v>
      </c>
      <c r="C4" s="8">
        <f>'[3]příjmy'!$C$87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'[3]příjmy'!$D$87</f>
        <v>223882.73</v>
      </c>
      <c r="D5" s="4">
        <v>0</v>
      </c>
      <c r="E5" s="10">
        <f t="shared" si="0"/>
        <v>223882.73</v>
      </c>
    </row>
    <row r="6" spans="1:5" ht="15" customHeight="1">
      <c r="A6" s="6" t="s">
        <v>8</v>
      </c>
      <c r="B6" s="7" t="s">
        <v>9</v>
      </c>
      <c r="C6" s="8">
        <f>'[3]příjmy'!$E$79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3461482.2199999997</v>
      </c>
      <c r="D7" s="13">
        <f>D8+D13</f>
        <v>0</v>
      </c>
      <c r="E7" s="14">
        <f t="shared" si="0"/>
        <v>3461482.2199999997</v>
      </c>
    </row>
    <row r="8" spans="1:5" ht="15" customHeight="1">
      <c r="A8" s="6" t="s">
        <v>50</v>
      </c>
      <c r="B8" s="7" t="s">
        <v>11</v>
      </c>
      <c r="C8" s="8">
        <f>C9+C10+C11+C12</f>
        <v>3461482.2199999997</v>
      </c>
      <c r="D8" s="8">
        <f>D9+D10+D11+D12</f>
        <v>0</v>
      </c>
      <c r="E8" s="11">
        <f t="shared" si="0"/>
        <v>3461482.2199999997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'[3]příjmy'!$H$87</f>
        <v>3376417.0399999996</v>
      </c>
      <c r="D10" s="8">
        <v>0</v>
      </c>
      <c r="E10" s="11">
        <f t="shared" si="0"/>
        <v>3376417.0399999996</v>
      </c>
    </row>
    <row r="11" spans="1:5" ht="15" customHeight="1">
      <c r="A11" s="6" t="s">
        <v>46</v>
      </c>
      <c r="B11" s="7" t="s">
        <v>49</v>
      </c>
      <c r="C11" s="8">
        <f>'[3]příjmy'!$I$87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'[3]příjmy'!$F$87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f>'[3]příjmy'!$J$87</f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5786364.949999999</v>
      </c>
      <c r="D17" s="13">
        <f>D3+D7</f>
        <v>0</v>
      </c>
      <c r="E17" s="14">
        <f t="shared" si="0"/>
        <v>5786364.949999999</v>
      </c>
    </row>
    <row r="18" spans="1:5" ht="15" customHeight="1">
      <c r="A18" s="12" t="s">
        <v>15</v>
      </c>
      <c r="B18" s="15" t="s">
        <v>16</v>
      </c>
      <c r="C18" s="13">
        <f>SUM(C19:C23)</f>
        <v>1023096.744</v>
      </c>
      <c r="D18" s="13">
        <f>SUM(D19:D23)</f>
        <v>0</v>
      </c>
      <c r="E18" s="14">
        <f t="shared" si="0"/>
        <v>1023096.744</v>
      </c>
    </row>
    <row r="19" spans="1:5" ht="15" customHeight="1">
      <c r="A19" s="6" t="s">
        <v>62</v>
      </c>
      <c r="B19" s="7" t="s">
        <v>17</v>
      </c>
      <c r="C19" s="8">
        <f>'[3]příjmy'!$O$87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'[3]příjmy'!$P$87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'[3]příjmy'!$Q$87</f>
        <v>505954.93399999995</v>
      </c>
      <c r="D21" s="8">
        <v>0</v>
      </c>
      <c r="E21" s="11">
        <f t="shared" si="0"/>
        <v>505954.93399999995</v>
      </c>
    </row>
    <row r="22" spans="1:5" ht="15" customHeight="1">
      <c r="A22" s="6" t="s">
        <v>55</v>
      </c>
      <c r="B22" s="7">
        <v>8123</v>
      </c>
      <c r="C22" s="8">
        <f>'[3]příjmy'!$S$87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6809461.693999999</v>
      </c>
      <c r="D24" s="22">
        <f>D17+D18</f>
        <v>0</v>
      </c>
      <c r="E24" s="23">
        <f t="shared" si="0"/>
        <v>6809461.693999999</v>
      </c>
    </row>
    <row r="25" spans="1:5" ht="13.5" thickBot="1">
      <c r="A25" s="155" t="s">
        <v>59</v>
      </c>
      <c r="B25" s="155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65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'[3]výdaje'!$B$85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'[3]výdaje'!$C$85</f>
        <v>211626.27000000002</v>
      </c>
      <c r="D28" s="4">
        <v>0</v>
      </c>
      <c r="E28" s="5">
        <f aca="true" t="shared" si="1" ref="E28:E44">C28+D28</f>
        <v>211626.27000000002</v>
      </c>
    </row>
    <row r="29" spans="1:5" ht="15" customHeight="1">
      <c r="A29" s="25" t="s">
        <v>29</v>
      </c>
      <c r="B29" s="7" t="s">
        <v>20</v>
      </c>
      <c r="C29" s="8">
        <f>'[3]výdaje'!$D$85</f>
        <v>833993</v>
      </c>
      <c r="D29" s="4">
        <v>0</v>
      </c>
      <c r="E29" s="5">
        <f t="shared" si="1"/>
        <v>833993</v>
      </c>
    </row>
    <row r="30" spans="1:5" ht="15" customHeight="1">
      <c r="A30" s="25" t="s">
        <v>22</v>
      </c>
      <c r="B30" s="7" t="s">
        <v>20</v>
      </c>
      <c r="C30" s="8">
        <f>'[3]výdaje'!$E$85</f>
        <v>682115.94</v>
      </c>
      <c r="D30" s="4">
        <v>0</v>
      </c>
      <c r="E30" s="5">
        <f t="shared" si="1"/>
        <v>682115.94</v>
      </c>
    </row>
    <row r="31" spans="1:5" ht="15" customHeight="1">
      <c r="A31" s="25" t="s">
        <v>48</v>
      </c>
      <c r="B31" s="7" t="s">
        <v>20</v>
      </c>
      <c r="C31" s="8">
        <f>'[3]výdaje'!$F$85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v>3355191.46</v>
      </c>
      <c r="D32" s="4">
        <v>0</v>
      </c>
      <c r="E32" s="5">
        <f t="shared" si="1"/>
        <v>3355191.46</v>
      </c>
    </row>
    <row r="33" spans="1:5" ht="15" customHeight="1">
      <c r="A33" s="25" t="s">
        <v>23</v>
      </c>
      <c r="B33" s="7" t="s">
        <v>20</v>
      </c>
      <c r="C33" s="8">
        <f>'[3]výdaje'!$H$85</f>
        <v>116940.90847999998</v>
      </c>
      <c r="D33" s="4">
        <f>'[1]výdaje'!$G$16</f>
        <v>0</v>
      </c>
      <c r="E33" s="5">
        <f t="shared" si="1"/>
        <v>116940.90847999998</v>
      </c>
    </row>
    <row r="34" spans="1:5" ht="15" customHeight="1">
      <c r="A34" s="25" t="s">
        <v>30</v>
      </c>
      <c r="B34" s="7" t="s">
        <v>24</v>
      </c>
      <c r="C34" s="8">
        <f>'[3]výdaje'!$I$85</f>
        <v>303911.12</v>
      </c>
      <c r="D34" s="4">
        <v>0</v>
      </c>
      <c r="E34" s="5">
        <f t="shared" si="1"/>
        <v>303911.12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'[3]výdaje'!$K$85</f>
        <v>768763.58</v>
      </c>
      <c r="D36" s="4">
        <f>'[1]výdaje'!$J$16</f>
        <v>0</v>
      </c>
      <c r="E36" s="5">
        <f t="shared" si="1"/>
        <v>768763.58</v>
      </c>
    </row>
    <row r="37" spans="1:5" ht="15" customHeight="1">
      <c r="A37" s="25" t="s">
        <v>34</v>
      </c>
      <c r="B37" s="7" t="s">
        <v>25</v>
      </c>
      <c r="C37" s="8">
        <f>'[3]výdaje'!$L$85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f>'[3]výdaje'!$M$85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35</v>
      </c>
      <c r="B39" s="7" t="s">
        <v>25</v>
      </c>
      <c r="C39" s="8">
        <f>'[3]výdaje'!$N$85</f>
        <v>3</v>
      </c>
      <c r="D39" s="4">
        <v>0</v>
      </c>
      <c r="E39" s="5">
        <f t="shared" si="1"/>
        <v>3</v>
      </c>
    </row>
    <row r="40" spans="1:5" ht="15" customHeight="1">
      <c r="A40" s="25" t="s">
        <v>36</v>
      </c>
      <c r="B40" s="7" t="s">
        <v>25</v>
      </c>
      <c r="C40" s="8">
        <f>'[3]výdaje'!$O$85</f>
        <v>68585.66752</v>
      </c>
      <c r="D40" s="4">
        <f>'[1]výdaje'!$N$16</f>
        <v>0</v>
      </c>
      <c r="E40" s="5">
        <f t="shared" si="1"/>
        <v>68585.66752</v>
      </c>
    </row>
    <row r="41" spans="1:5" ht="15" customHeight="1">
      <c r="A41" s="25" t="s">
        <v>37</v>
      </c>
      <c r="B41" s="7" t="s">
        <v>25</v>
      </c>
      <c r="C41" s="8">
        <f>'[3]výdaje'!$P$85</f>
        <v>3</v>
      </c>
      <c r="D41" s="4">
        <f>'[1]výdaje'!$O$16</f>
        <v>0</v>
      </c>
      <c r="E41" s="5">
        <f t="shared" si="1"/>
        <v>3</v>
      </c>
    </row>
    <row r="42" spans="1:5" ht="15" customHeight="1">
      <c r="A42" s="25" t="s">
        <v>38</v>
      </c>
      <c r="B42" s="7" t="s">
        <v>25</v>
      </c>
      <c r="C42" s="8">
        <f>'[3]výdaje'!$Q$85</f>
        <v>3</v>
      </c>
      <c r="D42" s="4">
        <f>'[1]výdaje'!$P$16</f>
        <v>0</v>
      </c>
      <c r="E42" s="5">
        <f t="shared" si="1"/>
        <v>3</v>
      </c>
    </row>
    <row r="43" spans="1:5" ht="15" customHeight="1">
      <c r="A43" s="25" t="s">
        <v>39</v>
      </c>
      <c r="B43" s="7" t="s">
        <v>25</v>
      </c>
      <c r="C43" s="8">
        <f>'[3]výdaje'!$R$85</f>
        <v>12042.17</v>
      </c>
      <c r="D43" s="4">
        <f>'[1]výdaje'!$Q$16</f>
        <v>0</v>
      </c>
      <c r="E43" s="5">
        <f t="shared" si="1"/>
        <v>12042.17</v>
      </c>
    </row>
    <row r="44" spans="1:5" ht="15" customHeight="1" thickBot="1">
      <c r="A44" s="28" t="s">
        <v>40</v>
      </c>
      <c r="B44" s="17" t="s">
        <v>25</v>
      </c>
      <c r="C44" s="18">
        <f>'[3]výdaje'!$S$85</f>
        <v>41</v>
      </c>
      <c r="D44" s="29">
        <f>'[1]výdaje'!$R$16</f>
        <v>0</v>
      </c>
      <c r="E44" s="30">
        <f t="shared" si="1"/>
        <v>41</v>
      </c>
    </row>
    <row r="45" spans="1:5" ht="15" customHeight="1" thickBot="1">
      <c r="A45" s="31" t="s">
        <v>26</v>
      </c>
      <c r="B45" s="21"/>
      <c r="C45" s="22">
        <f>SUM(C27:C44)</f>
        <v>6809461.69463</v>
      </c>
      <c r="D45" s="22">
        <f>SUM(D27:D44)</f>
        <v>0</v>
      </c>
      <c r="E45" s="23">
        <f>SUM(E27:E44)</f>
        <v>6809461.69463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workbookViewId="0" topLeftCell="A1">
      <selection activeCell="A2" sqref="A2:L2"/>
    </sheetView>
  </sheetViews>
  <sheetFormatPr defaultColWidth="9.140625" defaultRowHeight="12.75"/>
  <cols>
    <col min="1" max="1" width="3.28125" style="0" customWidth="1"/>
    <col min="2" max="2" width="9.7109375" style="0" customWidth="1"/>
    <col min="3" max="3" width="5.7109375" style="0" customWidth="1"/>
    <col min="4" max="4" width="6.00390625" style="0" customWidth="1"/>
    <col min="5" max="5" width="8.8515625" style="0" customWidth="1"/>
    <col min="6" max="6" width="38.28125" style="0" customWidth="1"/>
    <col min="9" max="9" width="12.00390625" style="0" customWidth="1"/>
    <col min="10" max="10" width="9.8515625" style="0" customWidth="1"/>
  </cols>
  <sheetData>
    <row r="1" spans="1:12" ht="12.75">
      <c r="A1" s="40"/>
      <c r="B1" s="41"/>
      <c r="C1" s="40"/>
      <c r="D1" s="40"/>
      <c r="E1" s="42"/>
      <c r="F1" s="43"/>
      <c r="G1" s="156" t="s">
        <v>66</v>
      </c>
      <c r="H1" s="156"/>
      <c r="I1" s="156"/>
      <c r="J1" s="156"/>
      <c r="K1" s="156"/>
      <c r="L1" s="43"/>
    </row>
    <row r="2" spans="1:12" ht="18">
      <c r="A2" s="157" t="s">
        <v>67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2.75">
      <c r="A3" s="44"/>
      <c r="B3" s="45"/>
      <c r="C3" s="44"/>
      <c r="D3" s="44"/>
      <c r="E3" s="46"/>
      <c r="F3" s="44"/>
      <c r="G3" s="45"/>
      <c r="H3" s="44"/>
      <c r="I3" s="44"/>
      <c r="J3" s="46"/>
      <c r="K3" s="47"/>
      <c r="L3" s="48"/>
    </row>
    <row r="4" spans="1:12" ht="15.75">
      <c r="A4" s="158" t="s">
        <v>68</v>
      </c>
      <c r="B4" s="158"/>
      <c r="C4" s="158"/>
      <c r="D4" s="158"/>
      <c r="E4" s="158"/>
      <c r="F4" s="158"/>
      <c r="G4" s="158"/>
      <c r="H4" s="158"/>
      <c r="I4" s="158"/>
      <c r="J4" s="49"/>
      <c r="K4" s="50"/>
      <c r="L4" s="43"/>
    </row>
    <row r="5" spans="1:12" ht="12.75">
      <c r="A5" s="44"/>
      <c r="B5" s="45"/>
      <c r="C5" s="44"/>
      <c r="D5" s="44"/>
      <c r="E5" s="46"/>
      <c r="F5" s="47"/>
      <c r="G5" s="48"/>
      <c r="H5" s="51"/>
      <c r="I5" s="52"/>
      <c r="J5" s="49"/>
      <c r="K5" s="50"/>
      <c r="L5" s="43"/>
    </row>
    <row r="6" spans="1:12" ht="15.75">
      <c r="A6" s="159" t="s">
        <v>69</v>
      </c>
      <c r="B6" s="159"/>
      <c r="C6" s="159"/>
      <c r="D6" s="159"/>
      <c r="E6" s="159"/>
      <c r="F6" s="159"/>
      <c r="G6" s="159"/>
      <c r="H6" s="159"/>
      <c r="I6" s="159"/>
      <c r="J6" s="49"/>
      <c r="K6" s="50"/>
      <c r="L6" s="43"/>
    </row>
    <row r="7" spans="1:12" ht="13.5" thickBot="1">
      <c r="A7" s="53"/>
      <c r="B7" s="54"/>
      <c r="C7" s="53"/>
      <c r="D7" s="53"/>
      <c r="E7" s="55"/>
      <c r="F7" s="56"/>
      <c r="G7" s="57"/>
      <c r="H7" s="57"/>
      <c r="I7" s="58"/>
      <c r="J7" s="58" t="s">
        <v>70</v>
      </c>
      <c r="K7" s="50"/>
      <c r="L7" s="43"/>
    </row>
    <row r="8" spans="1:12" ht="23.25" thickBot="1">
      <c r="A8" s="140" t="s">
        <v>71</v>
      </c>
      <c r="B8" s="141" t="s">
        <v>72</v>
      </c>
      <c r="C8" s="142" t="s">
        <v>73</v>
      </c>
      <c r="D8" s="142" t="s">
        <v>19</v>
      </c>
      <c r="E8" s="143" t="s">
        <v>74</v>
      </c>
      <c r="F8" s="142" t="s">
        <v>75</v>
      </c>
      <c r="G8" s="144" t="s">
        <v>76</v>
      </c>
      <c r="H8" s="145" t="s">
        <v>77</v>
      </c>
      <c r="I8" s="146" t="s">
        <v>65</v>
      </c>
      <c r="J8" s="147" t="s">
        <v>78</v>
      </c>
      <c r="K8" s="50"/>
      <c r="L8" s="43"/>
    </row>
    <row r="9" spans="1:12" ht="16.5" customHeight="1">
      <c r="A9" s="133" t="s">
        <v>79</v>
      </c>
      <c r="B9" s="134" t="s">
        <v>79</v>
      </c>
      <c r="C9" s="135" t="s">
        <v>79</v>
      </c>
      <c r="D9" s="135" t="s">
        <v>79</v>
      </c>
      <c r="E9" s="136" t="s">
        <v>79</v>
      </c>
      <c r="F9" s="137" t="s">
        <v>80</v>
      </c>
      <c r="G9" s="138">
        <v>9050</v>
      </c>
      <c r="H9" s="138">
        <v>187313.22154</v>
      </c>
      <c r="I9" s="138">
        <f>SUM(I10+I19+I29+I41+I50+I60+I67+I79+I89)</f>
        <v>-38321.06</v>
      </c>
      <c r="J9" s="139">
        <f>SUM(H9+I9)</f>
        <v>148992.16154</v>
      </c>
      <c r="K9" s="68"/>
      <c r="L9" s="69"/>
    </row>
    <row r="10" spans="1:12" ht="21.75" customHeight="1">
      <c r="A10" s="70" t="s">
        <v>81</v>
      </c>
      <c r="B10" s="71" t="s">
        <v>82</v>
      </c>
      <c r="C10" s="72" t="s">
        <v>79</v>
      </c>
      <c r="D10" s="72" t="s">
        <v>79</v>
      </c>
      <c r="E10" s="73" t="s">
        <v>79</v>
      </c>
      <c r="F10" s="74" t="s">
        <v>83</v>
      </c>
      <c r="G10" s="75">
        <f>SUM(G11:G18)</f>
        <v>619</v>
      </c>
      <c r="H10" s="75">
        <f>SUM(H11:H18)</f>
        <v>1614.26</v>
      </c>
      <c r="I10" s="75">
        <f>SUM(I11:I18)</f>
        <v>-1614.26</v>
      </c>
      <c r="J10" s="76">
        <f>SUM(J11:J18)</f>
        <v>0</v>
      </c>
      <c r="K10" s="68"/>
      <c r="L10" s="69"/>
    </row>
    <row r="11" spans="1:12" ht="12.75">
      <c r="A11" s="70"/>
      <c r="B11" s="77" t="s">
        <v>82</v>
      </c>
      <c r="C11" s="78" t="s">
        <v>84</v>
      </c>
      <c r="D11" s="79">
        <v>5163</v>
      </c>
      <c r="E11" s="80">
        <v>38100000</v>
      </c>
      <c r="F11" s="81" t="s">
        <v>85</v>
      </c>
      <c r="G11" s="82">
        <v>2</v>
      </c>
      <c r="H11" s="83">
        <v>2</v>
      </c>
      <c r="I11" s="84">
        <v>-2</v>
      </c>
      <c r="J11" s="85">
        <f aca="true" t="shared" si="0" ref="J11:J18">SUM(H11+I11)</f>
        <v>0</v>
      </c>
      <c r="K11" s="68"/>
      <c r="L11" s="69"/>
    </row>
    <row r="12" spans="1:12" ht="12.75">
      <c r="A12" s="70"/>
      <c r="B12" s="86" t="s">
        <v>82</v>
      </c>
      <c r="C12" s="78" t="s">
        <v>84</v>
      </c>
      <c r="D12" s="79">
        <v>5163</v>
      </c>
      <c r="E12" s="80">
        <v>38585005</v>
      </c>
      <c r="F12" s="81" t="s">
        <v>85</v>
      </c>
      <c r="G12" s="82">
        <v>0</v>
      </c>
      <c r="H12" s="84">
        <v>2</v>
      </c>
      <c r="I12" s="84">
        <v>-2</v>
      </c>
      <c r="J12" s="85">
        <f t="shared" si="0"/>
        <v>0</v>
      </c>
      <c r="K12" s="87"/>
      <c r="L12" s="88"/>
    </row>
    <row r="13" spans="1:12" ht="12.75">
      <c r="A13" s="70"/>
      <c r="B13" s="77" t="s">
        <v>82</v>
      </c>
      <c r="C13" s="78" t="s">
        <v>86</v>
      </c>
      <c r="D13" s="79">
        <v>5137</v>
      </c>
      <c r="E13" s="80">
        <v>38100000</v>
      </c>
      <c r="F13" s="81" t="s">
        <v>87</v>
      </c>
      <c r="G13" s="82">
        <v>17</v>
      </c>
      <c r="H13" s="84">
        <v>17</v>
      </c>
      <c r="I13" s="84">
        <v>-17</v>
      </c>
      <c r="J13" s="85">
        <f t="shared" si="0"/>
        <v>0</v>
      </c>
      <c r="K13" s="89"/>
      <c r="L13" s="88"/>
    </row>
    <row r="14" spans="1:12" ht="12.75">
      <c r="A14" s="70"/>
      <c r="B14" s="86" t="s">
        <v>82</v>
      </c>
      <c r="C14" s="78" t="s">
        <v>86</v>
      </c>
      <c r="D14" s="79">
        <v>5137</v>
      </c>
      <c r="E14" s="80">
        <v>38585005</v>
      </c>
      <c r="F14" s="81" t="s">
        <v>87</v>
      </c>
      <c r="G14" s="82">
        <v>0</v>
      </c>
      <c r="H14" s="84">
        <v>17</v>
      </c>
      <c r="I14" s="84">
        <v>-17</v>
      </c>
      <c r="J14" s="85">
        <f t="shared" si="0"/>
        <v>0</v>
      </c>
      <c r="K14" s="87"/>
      <c r="L14" s="88"/>
    </row>
    <row r="15" spans="1:12" ht="12.75">
      <c r="A15" s="70"/>
      <c r="B15" s="77" t="s">
        <v>82</v>
      </c>
      <c r="C15" s="78" t="s">
        <v>86</v>
      </c>
      <c r="D15" s="79">
        <v>6121</v>
      </c>
      <c r="E15" s="90" t="s">
        <v>88</v>
      </c>
      <c r="F15" s="81" t="s">
        <v>89</v>
      </c>
      <c r="G15" s="82">
        <v>500</v>
      </c>
      <c r="H15" s="84">
        <v>500</v>
      </c>
      <c r="I15" s="84">
        <v>-500</v>
      </c>
      <c r="J15" s="85">
        <f t="shared" si="0"/>
        <v>0</v>
      </c>
      <c r="K15" s="89"/>
      <c r="L15" s="88"/>
    </row>
    <row r="16" spans="1:12" ht="12.75">
      <c r="A16" s="70"/>
      <c r="B16" s="86" t="s">
        <v>82</v>
      </c>
      <c r="C16" s="78" t="s">
        <v>86</v>
      </c>
      <c r="D16" s="79">
        <v>6121</v>
      </c>
      <c r="E16" s="90" t="s">
        <v>90</v>
      </c>
      <c r="F16" s="81" t="s">
        <v>89</v>
      </c>
      <c r="G16" s="82">
        <v>0</v>
      </c>
      <c r="H16" s="84">
        <v>576.26</v>
      </c>
      <c r="I16" s="84">
        <v>-576.26</v>
      </c>
      <c r="J16" s="85">
        <f t="shared" si="0"/>
        <v>0</v>
      </c>
      <c r="K16" s="87"/>
      <c r="L16" s="88"/>
    </row>
    <row r="17" spans="1:12" ht="12.75">
      <c r="A17" s="91"/>
      <c r="B17" s="77" t="s">
        <v>82</v>
      </c>
      <c r="C17" s="78" t="s">
        <v>86</v>
      </c>
      <c r="D17" s="79">
        <v>6122</v>
      </c>
      <c r="E17" s="90" t="s">
        <v>88</v>
      </c>
      <c r="F17" s="81" t="s">
        <v>91</v>
      </c>
      <c r="G17" s="92">
        <v>100</v>
      </c>
      <c r="H17" s="84">
        <v>100</v>
      </c>
      <c r="I17" s="84">
        <v>-100</v>
      </c>
      <c r="J17" s="85">
        <f t="shared" si="0"/>
        <v>0</v>
      </c>
      <c r="K17" s="89"/>
      <c r="L17" s="88"/>
    </row>
    <row r="18" spans="1:12" ht="12.75">
      <c r="A18" s="93"/>
      <c r="B18" s="86" t="s">
        <v>82</v>
      </c>
      <c r="C18" s="94" t="s">
        <v>86</v>
      </c>
      <c r="D18" s="79">
        <v>6122</v>
      </c>
      <c r="E18" s="90" t="s">
        <v>90</v>
      </c>
      <c r="F18" s="81" t="s">
        <v>91</v>
      </c>
      <c r="G18" s="92">
        <v>0</v>
      </c>
      <c r="H18" s="84">
        <v>400</v>
      </c>
      <c r="I18" s="84">
        <v>-400</v>
      </c>
      <c r="J18" s="85">
        <f t="shared" si="0"/>
        <v>0</v>
      </c>
      <c r="K18" s="89"/>
      <c r="L18" s="88"/>
    </row>
    <row r="19" spans="1:12" ht="36.75" customHeight="1">
      <c r="A19" s="95" t="s">
        <v>81</v>
      </c>
      <c r="B19" s="96" t="s">
        <v>92</v>
      </c>
      <c r="C19" s="97" t="s">
        <v>79</v>
      </c>
      <c r="D19" s="97" t="s">
        <v>79</v>
      </c>
      <c r="E19" s="98" t="s">
        <v>79</v>
      </c>
      <c r="F19" s="99" t="s">
        <v>93</v>
      </c>
      <c r="G19" s="75">
        <f>SUM(G20:G28)</f>
        <v>1410</v>
      </c>
      <c r="H19" s="75">
        <f>SUM(H20:H28)</f>
        <v>9439.7</v>
      </c>
      <c r="I19" s="75">
        <f>SUM(I20:I28)</f>
        <v>-9439.7</v>
      </c>
      <c r="J19" s="76">
        <f>SUM(J20:J28)</f>
        <v>0</v>
      </c>
      <c r="K19" s="89"/>
      <c r="L19" s="88"/>
    </row>
    <row r="20" spans="1:12" ht="12.75">
      <c r="A20" s="95"/>
      <c r="B20" s="100">
        <v>0</v>
      </c>
      <c r="C20" s="78" t="s">
        <v>84</v>
      </c>
      <c r="D20" s="79">
        <v>5163</v>
      </c>
      <c r="E20" s="80">
        <v>38100000</v>
      </c>
      <c r="F20" s="81" t="s">
        <v>85</v>
      </c>
      <c r="G20" s="101">
        <v>2</v>
      </c>
      <c r="H20" s="102">
        <v>2</v>
      </c>
      <c r="I20" s="102">
        <v>-2</v>
      </c>
      <c r="J20" s="85">
        <f aca="true" t="shared" si="1" ref="J20:J28">SUM(H20+I20)</f>
        <v>0</v>
      </c>
      <c r="K20" s="89"/>
      <c r="L20" s="88"/>
    </row>
    <row r="21" spans="1:12" ht="12.75">
      <c r="A21" s="91"/>
      <c r="B21" s="100">
        <v>0</v>
      </c>
      <c r="C21" s="78" t="s">
        <v>84</v>
      </c>
      <c r="D21" s="79">
        <v>5163</v>
      </c>
      <c r="E21" s="80">
        <v>38585005</v>
      </c>
      <c r="F21" s="81" t="s">
        <v>85</v>
      </c>
      <c r="G21" s="92">
        <v>0</v>
      </c>
      <c r="H21" s="102">
        <v>2</v>
      </c>
      <c r="I21" s="102">
        <v>-2</v>
      </c>
      <c r="J21" s="85">
        <f t="shared" si="1"/>
        <v>0</v>
      </c>
      <c r="K21" s="89"/>
      <c r="L21" s="88"/>
    </row>
    <row r="22" spans="1:12" ht="12.75">
      <c r="A22" s="91"/>
      <c r="B22" s="100">
        <v>0</v>
      </c>
      <c r="C22" s="78" t="s">
        <v>94</v>
      </c>
      <c r="D22" s="79">
        <v>5137</v>
      </c>
      <c r="E22" s="80">
        <v>38100000</v>
      </c>
      <c r="F22" s="81" t="s">
        <v>87</v>
      </c>
      <c r="G22" s="92">
        <v>17</v>
      </c>
      <c r="H22" s="102">
        <v>17</v>
      </c>
      <c r="I22" s="102">
        <v>-17</v>
      </c>
      <c r="J22" s="85">
        <f t="shared" si="1"/>
        <v>0</v>
      </c>
      <c r="K22" s="89"/>
      <c r="L22" s="88"/>
    </row>
    <row r="23" spans="1:12" ht="12.75">
      <c r="A23" s="91"/>
      <c r="B23" s="100">
        <v>0</v>
      </c>
      <c r="C23" s="78" t="s">
        <v>94</v>
      </c>
      <c r="D23" s="79">
        <v>5137</v>
      </c>
      <c r="E23" s="80">
        <v>38585005</v>
      </c>
      <c r="F23" s="81" t="s">
        <v>87</v>
      </c>
      <c r="G23" s="92">
        <v>0</v>
      </c>
      <c r="H23" s="102">
        <v>17</v>
      </c>
      <c r="I23" s="102">
        <v>-17</v>
      </c>
      <c r="J23" s="85">
        <f t="shared" si="1"/>
        <v>0</v>
      </c>
      <c r="K23" s="87"/>
      <c r="L23" s="69"/>
    </row>
    <row r="24" spans="1:12" ht="12.75">
      <c r="A24" s="91"/>
      <c r="B24" s="100">
        <v>0</v>
      </c>
      <c r="C24" s="78" t="s">
        <v>94</v>
      </c>
      <c r="D24" s="79">
        <v>6121</v>
      </c>
      <c r="E24" s="90" t="s">
        <v>95</v>
      </c>
      <c r="F24" s="81" t="s">
        <v>89</v>
      </c>
      <c r="G24" s="92">
        <v>0</v>
      </c>
      <c r="H24" s="102">
        <v>5</v>
      </c>
      <c r="I24" s="102">
        <v>-5</v>
      </c>
      <c r="J24" s="85">
        <f t="shared" si="1"/>
        <v>0</v>
      </c>
      <c r="K24" s="89"/>
      <c r="L24" s="69"/>
    </row>
    <row r="25" spans="1:12" ht="12.75">
      <c r="A25" s="91"/>
      <c r="B25" s="100">
        <v>0</v>
      </c>
      <c r="C25" s="78" t="s">
        <v>94</v>
      </c>
      <c r="D25" s="79">
        <v>6121</v>
      </c>
      <c r="E25" s="90" t="s">
        <v>88</v>
      </c>
      <c r="F25" s="81" t="s">
        <v>89</v>
      </c>
      <c r="G25" s="92">
        <v>1200</v>
      </c>
      <c r="H25" s="102">
        <v>1200</v>
      </c>
      <c r="I25" s="102">
        <v>-1200</v>
      </c>
      <c r="J25" s="85">
        <f t="shared" si="1"/>
        <v>0</v>
      </c>
      <c r="K25" s="89"/>
      <c r="L25" s="69"/>
    </row>
    <row r="26" spans="1:12" ht="12.75">
      <c r="A26" s="91"/>
      <c r="B26" s="100">
        <v>0</v>
      </c>
      <c r="C26" s="78" t="s">
        <v>94</v>
      </c>
      <c r="D26" s="79">
        <v>6121</v>
      </c>
      <c r="E26" s="90" t="s">
        <v>90</v>
      </c>
      <c r="F26" s="81" t="s">
        <v>89</v>
      </c>
      <c r="G26" s="92">
        <v>0</v>
      </c>
      <c r="H26" s="102">
        <v>6800</v>
      </c>
      <c r="I26" s="102">
        <v>-6800</v>
      </c>
      <c r="J26" s="85">
        <f t="shared" si="1"/>
        <v>0</v>
      </c>
      <c r="K26" s="89"/>
      <c r="L26" s="69"/>
    </row>
    <row r="27" spans="1:12" ht="12.75">
      <c r="A27" s="91"/>
      <c r="B27" s="100">
        <v>0</v>
      </c>
      <c r="C27" s="78" t="s">
        <v>94</v>
      </c>
      <c r="D27" s="79">
        <v>6122</v>
      </c>
      <c r="E27" s="90" t="s">
        <v>88</v>
      </c>
      <c r="F27" s="81" t="s">
        <v>91</v>
      </c>
      <c r="G27" s="92">
        <v>191</v>
      </c>
      <c r="H27" s="102">
        <v>191</v>
      </c>
      <c r="I27" s="102">
        <v>-191</v>
      </c>
      <c r="J27" s="85">
        <f t="shared" si="1"/>
        <v>0</v>
      </c>
      <c r="K27" s="89"/>
      <c r="L27" s="69"/>
    </row>
    <row r="28" spans="1:12" ht="12.75">
      <c r="A28" s="91"/>
      <c r="B28" s="100">
        <v>0</v>
      </c>
      <c r="C28" s="78" t="s">
        <v>94</v>
      </c>
      <c r="D28" s="79">
        <v>6122</v>
      </c>
      <c r="E28" s="90" t="s">
        <v>90</v>
      </c>
      <c r="F28" s="81" t="s">
        <v>91</v>
      </c>
      <c r="G28" s="92">
        <v>0</v>
      </c>
      <c r="H28" s="102">
        <v>1205.7</v>
      </c>
      <c r="I28" s="102">
        <v>-1205.7</v>
      </c>
      <c r="J28" s="85">
        <f t="shared" si="1"/>
        <v>0</v>
      </c>
      <c r="K28" s="89"/>
      <c r="L28" s="69"/>
    </row>
    <row r="29" spans="1:12" ht="23.25" customHeight="1">
      <c r="A29" s="95" t="s">
        <v>81</v>
      </c>
      <c r="B29" s="103" t="s">
        <v>96</v>
      </c>
      <c r="C29" s="97" t="s">
        <v>79</v>
      </c>
      <c r="D29" s="97" t="s">
        <v>79</v>
      </c>
      <c r="E29" s="98" t="s">
        <v>79</v>
      </c>
      <c r="F29" s="99" t="s">
        <v>97</v>
      </c>
      <c r="G29" s="75">
        <f>SUM(G30:G40)</f>
        <v>922</v>
      </c>
      <c r="H29" s="75">
        <f>SUM(H30:H40)</f>
        <v>6121</v>
      </c>
      <c r="I29" s="75">
        <f>SUM(I30:I40)</f>
        <v>-6121</v>
      </c>
      <c r="J29" s="76">
        <f>SUM(J30:J40)</f>
        <v>0</v>
      </c>
      <c r="K29" s="68"/>
      <c r="L29" s="104"/>
    </row>
    <row r="30" spans="1:12" ht="12.75">
      <c r="A30" s="95"/>
      <c r="B30" s="105">
        <v>0</v>
      </c>
      <c r="C30" s="78" t="s">
        <v>84</v>
      </c>
      <c r="D30" s="79">
        <v>5163</v>
      </c>
      <c r="E30" s="80">
        <v>38100000</v>
      </c>
      <c r="F30" s="81" t="s">
        <v>85</v>
      </c>
      <c r="G30" s="101">
        <v>2</v>
      </c>
      <c r="H30" s="83">
        <v>2</v>
      </c>
      <c r="I30" s="83">
        <v>-2</v>
      </c>
      <c r="J30" s="106">
        <f>SUM(H30+I30)</f>
        <v>0</v>
      </c>
      <c r="K30" s="68"/>
      <c r="L30" s="69"/>
    </row>
    <row r="31" spans="1:12" ht="12.75">
      <c r="A31" s="95"/>
      <c r="B31" s="105">
        <v>0</v>
      </c>
      <c r="C31" s="78" t="s">
        <v>84</v>
      </c>
      <c r="D31" s="79">
        <v>5163</v>
      </c>
      <c r="E31" s="80">
        <v>38585005</v>
      </c>
      <c r="F31" s="81" t="s">
        <v>85</v>
      </c>
      <c r="G31" s="101">
        <v>0</v>
      </c>
      <c r="H31" s="83">
        <v>2</v>
      </c>
      <c r="I31" s="83">
        <v>-2</v>
      </c>
      <c r="J31" s="106">
        <f>SUM(H31+I31)</f>
        <v>0</v>
      </c>
      <c r="K31" s="68"/>
      <c r="L31" s="69"/>
    </row>
    <row r="32" spans="1:12" ht="12.75">
      <c r="A32" s="95"/>
      <c r="B32" s="105">
        <v>0</v>
      </c>
      <c r="C32" s="78" t="s">
        <v>94</v>
      </c>
      <c r="D32" s="79">
        <v>5137</v>
      </c>
      <c r="E32" s="80">
        <v>38100000</v>
      </c>
      <c r="F32" s="81" t="s">
        <v>87</v>
      </c>
      <c r="G32" s="101">
        <v>17</v>
      </c>
      <c r="H32" s="83">
        <v>17</v>
      </c>
      <c r="I32" s="83">
        <v>-17</v>
      </c>
      <c r="J32" s="106">
        <f aca="true" t="shared" si="2" ref="J32:J78">SUM(H32+I32)</f>
        <v>0</v>
      </c>
      <c r="K32" s="68"/>
      <c r="L32" s="104"/>
    </row>
    <row r="33" spans="1:12" ht="12.75">
      <c r="A33" s="95"/>
      <c r="B33" s="105">
        <v>0</v>
      </c>
      <c r="C33" s="78" t="s">
        <v>94</v>
      </c>
      <c r="D33" s="79">
        <v>5137</v>
      </c>
      <c r="E33" s="80">
        <v>38585005</v>
      </c>
      <c r="F33" s="81" t="s">
        <v>87</v>
      </c>
      <c r="G33" s="101">
        <v>0</v>
      </c>
      <c r="H33" s="83">
        <v>17</v>
      </c>
      <c r="I33" s="83">
        <v>-17</v>
      </c>
      <c r="J33" s="106">
        <f>SUM(H33+I33)</f>
        <v>0</v>
      </c>
      <c r="K33" s="68"/>
      <c r="L33" s="104"/>
    </row>
    <row r="34" spans="1:12" ht="12.75">
      <c r="A34" s="91"/>
      <c r="B34" s="105">
        <v>0</v>
      </c>
      <c r="C34" s="78" t="s">
        <v>94</v>
      </c>
      <c r="D34" s="79">
        <v>5169</v>
      </c>
      <c r="E34" s="80">
        <v>38100000</v>
      </c>
      <c r="F34" s="81" t="s">
        <v>98</v>
      </c>
      <c r="G34" s="107">
        <v>6</v>
      </c>
      <c r="H34" s="83">
        <v>6</v>
      </c>
      <c r="I34" s="83">
        <v>-6</v>
      </c>
      <c r="J34" s="106">
        <f t="shared" si="2"/>
        <v>0</v>
      </c>
      <c r="K34" s="68"/>
      <c r="L34" s="108"/>
    </row>
    <row r="35" spans="1:12" ht="12.75">
      <c r="A35" s="91"/>
      <c r="B35" s="105">
        <v>0</v>
      </c>
      <c r="C35" s="78" t="s">
        <v>94</v>
      </c>
      <c r="D35" s="79">
        <v>5169</v>
      </c>
      <c r="E35" s="80">
        <v>38585005</v>
      </c>
      <c r="F35" s="81" t="s">
        <v>98</v>
      </c>
      <c r="G35" s="107">
        <v>0</v>
      </c>
      <c r="H35" s="83">
        <v>34</v>
      </c>
      <c r="I35" s="83">
        <v>-34</v>
      </c>
      <c r="J35" s="106">
        <f t="shared" si="2"/>
        <v>0</v>
      </c>
      <c r="K35" s="68"/>
      <c r="L35" s="108"/>
    </row>
    <row r="36" spans="1:12" ht="12.75">
      <c r="A36" s="91"/>
      <c r="B36" s="105">
        <v>0</v>
      </c>
      <c r="C36" s="78" t="s">
        <v>94</v>
      </c>
      <c r="D36" s="79">
        <v>6121</v>
      </c>
      <c r="E36" s="90" t="s">
        <v>95</v>
      </c>
      <c r="F36" s="81" t="s">
        <v>89</v>
      </c>
      <c r="G36" s="107">
        <v>0</v>
      </c>
      <c r="H36" s="83">
        <v>5</v>
      </c>
      <c r="I36" s="83">
        <v>-5</v>
      </c>
      <c r="J36" s="106">
        <f t="shared" si="2"/>
        <v>0</v>
      </c>
      <c r="K36" s="68"/>
      <c r="L36" s="69"/>
    </row>
    <row r="37" spans="1:12" ht="12.75">
      <c r="A37" s="91"/>
      <c r="B37" s="105">
        <v>0</v>
      </c>
      <c r="C37" s="78" t="s">
        <v>94</v>
      </c>
      <c r="D37" s="79">
        <v>6121</v>
      </c>
      <c r="E37" s="90" t="s">
        <v>88</v>
      </c>
      <c r="F37" s="81" t="s">
        <v>89</v>
      </c>
      <c r="G37" s="107">
        <v>667</v>
      </c>
      <c r="H37" s="83">
        <v>667</v>
      </c>
      <c r="I37" s="83">
        <v>-667</v>
      </c>
      <c r="J37" s="106">
        <f>SUM(H37+I37)</f>
        <v>0</v>
      </c>
      <c r="K37" s="68"/>
      <c r="L37" s="104"/>
    </row>
    <row r="38" spans="1:12" ht="12.75">
      <c r="A38" s="91"/>
      <c r="B38" s="105">
        <v>0</v>
      </c>
      <c r="C38" s="78" t="s">
        <v>94</v>
      </c>
      <c r="D38" s="79">
        <v>6121</v>
      </c>
      <c r="E38" s="90" t="s">
        <v>90</v>
      </c>
      <c r="F38" s="81" t="s">
        <v>89</v>
      </c>
      <c r="G38" s="107">
        <v>0</v>
      </c>
      <c r="H38" s="83">
        <v>3891</v>
      </c>
      <c r="I38" s="83">
        <v>-3891</v>
      </c>
      <c r="J38" s="106">
        <f t="shared" si="2"/>
        <v>0</v>
      </c>
      <c r="K38" s="68"/>
      <c r="L38" s="104"/>
    </row>
    <row r="39" spans="1:12" ht="12.75">
      <c r="A39" s="91"/>
      <c r="B39" s="105">
        <v>0</v>
      </c>
      <c r="C39" s="78" t="s">
        <v>94</v>
      </c>
      <c r="D39" s="79">
        <v>6122</v>
      </c>
      <c r="E39" s="90" t="s">
        <v>88</v>
      </c>
      <c r="F39" s="81" t="s">
        <v>91</v>
      </c>
      <c r="G39" s="107">
        <v>230</v>
      </c>
      <c r="H39" s="83">
        <v>230</v>
      </c>
      <c r="I39" s="83">
        <v>-230</v>
      </c>
      <c r="J39" s="106">
        <f t="shared" si="2"/>
        <v>0</v>
      </c>
      <c r="K39" s="68"/>
      <c r="L39" s="108"/>
    </row>
    <row r="40" spans="1:12" ht="12.75">
      <c r="A40" s="91"/>
      <c r="B40" s="105">
        <v>0</v>
      </c>
      <c r="C40" s="78" t="s">
        <v>94</v>
      </c>
      <c r="D40" s="79">
        <v>6122</v>
      </c>
      <c r="E40" s="90" t="s">
        <v>90</v>
      </c>
      <c r="F40" s="81" t="s">
        <v>91</v>
      </c>
      <c r="G40" s="107">
        <v>0</v>
      </c>
      <c r="H40" s="83">
        <v>1250</v>
      </c>
      <c r="I40" s="83">
        <v>-1250</v>
      </c>
      <c r="J40" s="106">
        <f t="shared" si="2"/>
        <v>0</v>
      </c>
      <c r="K40" s="68"/>
      <c r="L40" s="108"/>
    </row>
    <row r="41" spans="1:12" ht="23.25" customHeight="1">
      <c r="A41" s="95" t="s">
        <v>81</v>
      </c>
      <c r="B41" s="109">
        <v>0</v>
      </c>
      <c r="C41" s="97" t="s">
        <v>79</v>
      </c>
      <c r="D41" s="97" t="s">
        <v>79</v>
      </c>
      <c r="E41" s="98" t="s">
        <v>79</v>
      </c>
      <c r="F41" s="110" t="s">
        <v>99</v>
      </c>
      <c r="G41" s="75">
        <f>SUM(G42:G49)</f>
        <v>1029</v>
      </c>
      <c r="H41" s="75">
        <f>SUM(H42:H49)</f>
        <v>6840</v>
      </c>
      <c r="I41" s="75">
        <f>SUM(I42:I49)</f>
        <v>-6840</v>
      </c>
      <c r="J41" s="76">
        <f>SUM(J42:J49)</f>
        <v>0</v>
      </c>
      <c r="K41" s="111"/>
      <c r="L41" s="69"/>
    </row>
    <row r="42" spans="1:12" ht="12.75">
      <c r="A42" s="95"/>
      <c r="B42" s="112">
        <v>0</v>
      </c>
      <c r="C42" s="78" t="s">
        <v>84</v>
      </c>
      <c r="D42" s="79">
        <v>5163</v>
      </c>
      <c r="E42" s="80">
        <v>38100000</v>
      </c>
      <c r="F42" s="81" t="s">
        <v>85</v>
      </c>
      <c r="G42" s="113">
        <v>2</v>
      </c>
      <c r="H42" s="114">
        <v>2</v>
      </c>
      <c r="I42" s="114">
        <v>-2</v>
      </c>
      <c r="J42" s="115">
        <f t="shared" si="2"/>
        <v>0</v>
      </c>
      <c r="K42" s="111"/>
      <c r="L42" s="69"/>
    </row>
    <row r="43" spans="1:12" ht="12.75">
      <c r="A43" s="95"/>
      <c r="B43" s="112">
        <v>0</v>
      </c>
      <c r="C43" s="78" t="s">
        <v>84</v>
      </c>
      <c r="D43" s="79">
        <v>5163</v>
      </c>
      <c r="E43" s="80">
        <v>38585005</v>
      </c>
      <c r="F43" s="81" t="s">
        <v>85</v>
      </c>
      <c r="G43" s="113">
        <v>0</v>
      </c>
      <c r="H43" s="114">
        <v>2</v>
      </c>
      <c r="I43" s="114">
        <v>-2</v>
      </c>
      <c r="J43" s="115">
        <f t="shared" si="2"/>
        <v>0</v>
      </c>
      <c r="K43" s="111"/>
      <c r="L43" s="69"/>
    </row>
    <row r="44" spans="1:12" ht="12.75">
      <c r="A44" s="95"/>
      <c r="B44" s="112">
        <v>0</v>
      </c>
      <c r="C44" s="78" t="s">
        <v>100</v>
      </c>
      <c r="D44" s="79">
        <v>5137</v>
      </c>
      <c r="E44" s="80">
        <v>38100000</v>
      </c>
      <c r="F44" s="81" t="s">
        <v>87</v>
      </c>
      <c r="G44" s="113">
        <v>17</v>
      </c>
      <c r="H44" s="114">
        <v>17</v>
      </c>
      <c r="I44" s="114">
        <v>-17</v>
      </c>
      <c r="J44" s="115">
        <f t="shared" si="2"/>
        <v>0</v>
      </c>
      <c r="K44" s="111"/>
      <c r="L44" s="69"/>
    </row>
    <row r="45" spans="1:12" ht="12.75">
      <c r="A45" s="91"/>
      <c r="B45" s="112">
        <v>0</v>
      </c>
      <c r="C45" s="78" t="s">
        <v>100</v>
      </c>
      <c r="D45" s="79">
        <v>5137</v>
      </c>
      <c r="E45" s="80">
        <v>38585005</v>
      </c>
      <c r="F45" s="81" t="s">
        <v>87</v>
      </c>
      <c r="G45" s="107">
        <v>0</v>
      </c>
      <c r="H45" s="114">
        <v>17</v>
      </c>
      <c r="I45" s="114">
        <v>-17</v>
      </c>
      <c r="J45" s="115">
        <f t="shared" si="2"/>
        <v>0</v>
      </c>
      <c r="K45" s="111"/>
      <c r="L45" s="69"/>
    </row>
    <row r="46" spans="1:12" ht="12.75">
      <c r="A46" s="91"/>
      <c r="B46" s="112">
        <v>0</v>
      </c>
      <c r="C46" s="78" t="s">
        <v>100</v>
      </c>
      <c r="D46" s="79">
        <v>6121</v>
      </c>
      <c r="E46" s="90" t="s">
        <v>88</v>
      </c>
      <c r="F46" s="81" t="s">
        <v>89</v>
      </c>
      <c r="G46" s="107">
        <v>800</v>
      </c>
      <c r="H46" s="114">
        <v>800</v>
      </c>
      <c r="I46" s="114">
        <v>-800</v>
      </c>
      <c r="J46" s="115">
        <f t="shared" si="2"/>
        <v>0</v>
      </c>
      <c r="K46" s="111"/>
      <c r="L46" s="69"/>
    </row>
    <row r="47" spans="1:12" ht="12.75">
      <c r="A47" s="91"/>
      <c r="B47" s="112">
        <v>0</v>
      </c>
      <c r="C47" s="78" t="s">
        <v>100</v>
      </c>
      <c r="D47" s="79">
        <v>6121</v>
      </c>
      <c r="E47" s="90" t="s">
        <v>90</v>
      </c>
      <c r="F47" s="81" t="s">
        <v>89</v>
      </c>
      <c r="G47" s="107">
        <v>0</v>
      </c>
      <c r="H47" s="114">
        <v>5000</v>
      </c>
      <c r="I47" s="114">
        <v>-5000</v>
      </c>
      <c r="J47" s="115">
        <f t="shared" si="2"/>
        <v>0</v>
      </c>
      <c r="K47" s="111"/>
      <c r="L47" s="69"/>
    </row>
    <row r="48" spans="1:12" ht="12.75">
      <c r="A48" s="91"/>
      <c r="B48" s="112">
        <v>0</v>
      </c>
      <c r="C48" s="78" t="s">
        <v>100</v>
      </c>
      <c r="D48" s="79">
        <v>6122</v>
      </c>
      <c r="E48" s="90" t="s">
        <v>88</v>
      </c>
      <c r="F48" s="81" t="s">
        <v>91</v>
      </c>
      <c r="G48" s="107">
        <v>210</v>
      </c>
      <c r="H48" s="114">
        <v>210</v>
      </c>
      <c r="I48" s="114">
        <v>-210</v>
      </c>
      <c r="J48" s="115">
        <f t="shared" si="2"/>
        <v>0</v>
      </c>
      <c r="K48" s="68"/>
      <c r="L48" s="104"/>
    </row>
    <row r="49" spans="1:12" ht="12.75">
      <c r="A49" s="91"/>
      <c r="B49" s="112">
        <v>0</v>
      </c>
      <c r="C49" s="78" t="s">
        <v>100</v>
      </c>
      <c r="D49" s="79">
        <v>6122</v>
      </c>
      <c r="E49" s="90" t="s">
        <v>90</v>
      </c>
      <c r="F49" s="81" t="s">
        <v>91</v>
      </c>
      <c r="G49" s="107">
        <v>0</v>
      </c>
      <c r="H49" s="114">
        <v>792</v>
      </c>
      <c r="I49" s="114">
        <v>-792</v>
      </c>
      <c r="J49" s="115">
        <f t="shared" si="2"/>
        <v>0</v>
      </c>
      <c r="K49" s="89"/>
      <c r="L49" s="69"/>
    </row>
    <row r="50" spans="1:12" ht="34.5" customHeight="1">
      <c r="A50" s="95" t="s">
        <v>81</v>
      </c>
      <c r="B50" s="103" t="s">
        <v>101</v>
      </c>
      <c r="C50" s="97" t="s">
        <v>79</v>
      </c>
      <c r="D50" s="97" t="s">
        <v>79</v>
      </c>
      <c r="E50" s="98" t="s">
        <v>79</v>
      </c>
      <c r="F50" s="99" t="s">
        <v>102</v>
      </c>
      <c r="G50" s="75">
        <f>SUM(G51:G59)</f>
        <v>320</v>
      </c>
      <c r="H50" s="75">
        <f>SUM(H51:H59)</f>
        <v>2283</v>
      </c>
      <c r="I50" s="75">
        <f>SUM(I51:I59)</f>
        <v>-2283</v>
      </c>
      <c r="J50" s="76">
        <f>SUM(J51:J59)</f>
        <v>0</v>
      </c>
      <c r="K50" s="111"/>
      <c r="L50" s="104"/>
    </row>
    <row r="51" spans="1:12" ht="12.75">
      <c r="A51" s="95"/>
      <c r="B51" s="116">
        <v>0</v>
      </c>
      <c r="C51" s="78" t="s">
        <v>84</v>
      </c>
      <c r="D51" s="79">
        <v>5163</v>
      </c>
      <c r="E51" s="80">
        <v>38100000</v>
      </c>
      <c r="F51" s="81" t="s">
        <v>85</v>
      </c>
      <c r="G51" s="101">
        <v>2</v>
      </c>
      <c r="H51" s="83">
        <v>2</v>
      </c>
      <c r="I51" s="83">
        <v>-2</v>
      </c>
      <c r="J51" s="106">
        <f t="shared" si="2"/>
        <v>0</v>
      </c>
      <c r="K51" s="111"/>
      <c r="L51" s="104"/>
    </row>
    <row r="52" spans="1:12" ht="12.75">
      <c r="A52" s="95"/>
      <c r="B52" s="116">
        <v>0</v>
      </c>
      <c r="C52" s="78" t="s">
        <v>84</v>
      </c>
      <c r="D52" s="79">
        <v>5163</v>
      </c>
      <c r="E52" s="80">
        <v>38585005</v>
      </c>
      <c r="F52" s="81" t="s">
        <v>85</v>
      </c>
      <c r="G52" s="101">
        <v>0</v>
      </c>
      <c r="H52" s="83">
        <v>2</v>
      </c>
      <c r="I52" s="83">
        <v>-2</v>
      </c>
      <c r="J52" s="106">
        <f t="shared" si="2"/>
        <v>0</v>
      </c>
      <c r="K52" s="68"/>
      <c r="L52" s="104"/>
    </row>
    <row r="53" spans="1:12" ht="12.75">
      <c r="A53" s="95"/>
      <c r="B53" s="116">
        <v>0</v>
      </c>
      <c r="C53" s="78" t="s">
        <v>94</v>
      </c>
      <c r="D53" s="79">
        <v>5137</v>
      </c>
      <c r="E53" s="80">
        <v>38100000</v>
      </c>
      <c r="F53" s="81" t="s">
        <v>87</v>
      </c>
      <c r="G53" s="107">
        <v>17</v>
      </c>
      <c r="H53" s="83">
        <v>17</v>
      </c>
      <c r="I53" s="83">
        <v>-17</v>
      </c>
      <c r="J53" s="106">
        <f t="shared" si="2"/>
        <v>0</v>
      </c>
      <c r="K53" s="68"/>
      <c r="L53" s="104"/>
    </row>
    <row r="54" spans="1:12" ht="12.75">
      <c r="A54" s="95"/>
      <c r="B54" s="116">
        <v>0</v>
      </c>
      <c r="C54" s="78" t="s">
        <v>94</v>
      </c>
      <c r="D54" s="79">
        <v>5137</v>
      </c>
      <c r="E54" s="80">
        <v>38585005</v>
      </c>
      <c r="F54" s="81" t="s">
        <v>87</v>
      </c>
      <c r="G54" s="107">
        <v>0</v>
      </c>
      <c r="H54" s="83">
        <v>17</v>
      </c>
      <c r="I54" s="83">
        <v>-17</v>
      </c>
      <c r="J54" s="106">
        <f>SUM(H54+I54)</f>
        <v>0</v>
      </c>
      <c r="K54" s="68"/>
      <c r="L54" s="104"/>
    </row>
    <row r="55" spans="1:12" ht="12.75">
      <c r="A55" s="95"/>
      <c r="B55" s="116">
        <v>0</v>
      </c>
      <c r="C55" s="78" t="s">
        <v>94</v>
      </c>
      <c r="D55" s="79">
        <v>6121</v>
      </c>
      <c r="E55" s="90" t="s">
        <v>95</v>
      </c>
      <c r="F55" s="81" t="s">
        <v>89</v>
      </c>
      <c r="G55" s="107">
        <v>0</v>
      </c>
      <c r="H55" s="83">
        <v>114.6</v>
      </c>
      <c r="I55" s="83">
        <v>-114.6</v>
      </c>
      <c r="J55" s="106">
        <f>SUM(H55+I55)</f>
        <v>0</v>
      </c>
      <c r="K55" s="68"/>
      <c r="L55" s="104"/>
    </row>
    <row r="56" spans="1:12" ht="12.75">
      <c r="A56" s="91"/>
      <c r="B56" s="116">
        <v>0</v>
      </c>
      <c r="C56" s="78" t="s">
        <v>94</v>
      </c>
      <c r="D56" s="79">
        <v>6121</v>
      </c>
      <c r="E56" s="90" t="s">
        <v>88</v>
      </c>
      <c r="F56" s="81" t="s">
        <v>89</v>
      </c>
      <c r="G56" s="107">
        <v>151</v>
      </c>
      <c r="H56" s="83">
        <v>151</v>
      </c>
      <c r="I56" s="83">
        <v>-151</v>
      </c>
      <c r="J56" s="106">
        <f>SUM(H56+I56)</f>
        <v>0</v>
      </c>
      <c r="K56" s="68"/>
      <c r="L56" s="104"/>
    </row>
    <row r="57" spans="1:12" ht="12.75">
      <c r="A57" s="91"/>
      <c r="B57" s="116">
        <v>0</v>
      </c>
      <c r="C57" s="78" t="s">
        <v>94</v>
      </c>
      <c r="D57" s="79">
        <v>6121</v>
      </c>
      <c r="E57" s="90" t="s">
        <v>90</v>
      </c>
      <c r="F57" s="81" t="s">
        <v>89</v>
      </c>
      <c r="G57" s="107">
        <v>0</v>
      </c>
      <c r="H57" s="83">
        <v>1229.4</v>
      </c>
      <c r="I57" s="83">
        <v>-1229.4</v>
      </c>
      <c r="J57" s="106">
        <f t="shared" si="2"/>
        <v>0</v>
      </c>
      <c r="K57" s="68"/>
      <c r="L57" s="104"/>
    </row>
    <row r="58" spans="1:12" ht="12.75">
      <c r="A58" s="91"/>
      <c r="B58" s="116">
        <v>0</v>
      </c>
      <c r="C58" s="78" t="s">
        <v>94</v>
      </c>
      <c r="D58" s="79">
        <v>6122</v>
      </c>
      <c r="E58" s="90" t="s">
        <v>88</v>
      </c>
      <c r="F58" s="81" t="s">
        <v>91</v>
      </c>
      <c r="G58" s="107">
        <v>150</v>
      </c>
      <c r="H58" s="83">
        <v>150</v>
      </c>
      <c r="I58" s="83">
        <v>-150</v>
      </c>
      <c r="J58" s="106">
        <f t="shared" si="2"/>
        <v>0</v>
      </c>
      <c r="K58" s="68"/>
      <c r="L58" s="104"/>
    </row>
    <row r="59" spans="1:12" ht="12.75">
      <c r="A59" s="91"/>
      <c r="B59" s="116">
        <v>0</v>
      </c>
      <c r="C59" s="78" t="s">
        <v>94</v>
      </c>
      <c r="D59" s="79">
        <v>6122</v>
      </c>
      <c r="E59" s="90" t="s">
        <v>90</v>
      </c>
      <c r="F59" s="81" t="s">
        <v>91</v>
      </c>
      <c r="G59" s="107">
        <v>0</v>
      </c>
      <c r="H59" s="83">
        <v>600</v>
      </c>
      <c r="I59" s="83">
        <v>-600</v>
      </c>
      <c r="J59" s="106">
        <f t="shared" si="2"/>
        <v>0</v>
      </c>
      <c r="K59" s="68"/>
      <c r="L59" s="104"/>
    </row>
    <row r="60" spans="1:12" ht="25.5" customHeight="1">
      <c r="A60" s="95" t="s">
        <v>81</v>
      </c>
      <c r="B60" s="103" t="s">
        <v>103</v>
      </c>
      <c r="C60" s="97" t="s">
        <v>79</v>
      </c>
      <c r="D60" s="97" t="s">
        <v>79</v>
      </c>
      <c r="E60" s="98" t="s">
        <v>79</v>
      </c>
      <c r="F60" s="99" t="s">
        <v>104</v>
      </c>
      <c r="G60" s="75">
        <f>SUM(G61:G66)</f>
        <v>308</v>
      </c>
      <c r="H60" s="75">
        <f>SUM(H61:H66)</f>
        <v>2021</v>
      </c>
      <c r="I60" s="75">
        <f>SUM(I61:I66)</f>
        <v>-2021</v>
      </c>
      <c r="J60" s="76">
        <f>SUM(J61:J66)</f>
        <v>0</v>
      </c>
      <c r="K60" s="68"/>
      <c r="L60" s="104"/>
    </row>
    <row r="61" spans="1:12" ht="12.75">
      <c r="A61" s="95"/>
      <c r="B61" s="117" t="s">
        <v>103</v>
      </c>
      <c r="C61" s="78" t="s">
        <v>84</v>
      </c>
      <c r="D61" s="79">
        <v>5163</v>
      </c>
      <c r="E61" s="80">
        <v>38100000</v>
      </c>
      <c r="F61" s="81" t="s">
        <v>85</v>
      </c>
      <c r="G61" s="101">
        <v>2</v>
      </c>
      <c r="H61" s="83">
        <v>2</v>
      </c>
      <c r="I61" s="83">
        <v>-2</v>
      </c>
      <c r="J61" s="106">
        <f t="shared" si="2"/>
        <v>0</v>
      </c>
      <c r="K61" s="68"/>
      <c r="L61" s="104"/>
    </row>
    <row r="62" spans="1:12" ht="12.75">
      <c r="A62" s="118"/>
      <c r="B62" s="117" t="s">
        <v>103</v>
      </c>
      <c r="C62" s="78" t="s">
        <v>84</v>
      </c>
      <c r="D62" s="79">
        <v>5163</v>
      </c>
      <c r="E62" s="80">
        <v>38585005</v>
      </c>
      <c r="F62" s="81" t="s">
        <v>85</v>
      </c>
      <c r="G62" s="107">
        <v>0</v>
      </c>
      <c r="H62" s="102">
        <v>2</v>
      </c>
      <c r="I62" s="102">
        <v>-2</v>
      </c>
      <c r="J62" s="85">
        <f t="shared" si="2"/>
        <v>0</v>
      </c>
      <c r="K62" s="68"/>
      <c r="L62" s="104"/>
    </row>
    <row r="63" spans="1:12" ht="12.75">
      <c r="A63" s="118"/>
      <c r="B63" s="117" t="s">
        <v>103</v>
      </c>
      <c r="C63" s="78" t="s">
        <v>94</v>
      </c>
      <c r="D63" s="79">
        <v>5137</v>
      </c>
      <c r="E63" s="80">
        <v>38100000</v>
      </c>
      <c r="F63" s="81" t="s">
        <v>87</v>
      </c>
      <c r="G63" s="107">
        <v>15</v>
      </c>
      <c r="H63" s="102">
        <v>15</v>
      </c>
      <c r="I63" s="102">
        <v>-15</v>
      </c>
      <c r="J63" s="85">
        <f t="shared" si="2"/>
        <v>0</v>
      </c>
      <c r="K63" s="68"/>
      <c r="L63" s="104"/>
    </row>
    <row r="64" spans="1:12" ht="12.75">
      <c r="A64" s="118"/>
      <c r="B64" s="117" t="s">
        <v>103</v>
      </c>
      <c r="C64" s="119" t="s">
        <v>94</v>
      </c>
      <c r="D64" s="79">
        <v>5137</v>
      </c>
      <c r="E64" s="80">
        <v>38585005</v>
      </c>
      <c r="F64" s="81" t="s">
        <v>87</v>
      </c>
      <c r="G64" s="107">
        <v>0</v>
      </c>
      <c r="H64" s="102">
        <v>80</v>
      </c>
      <c r="I64" s="102">
        <v>-80</v>
      </c>
      <c r="J64" s="85">
        <f t="shared" si="2"/>
        <v>0</v>
      </c>
      <c r="K64" s="68"/>
      <c r="L64" s="104"/>
    </row>
    <row r="65" spans="1:12" ht="12.75">
      <c r="A65" s="91"/>
      <c r="B65" s="117" t="s">
        <v>103</v>
      </c>
      <c r="C65" s="78" t="s">
        <v>94</v>
      </c>
      <c r="D65" s="79">
        <v>6121</v>
      </c>
      <c r="E65" s="90" t="s">
        <v>88</v>
      </c>
      <c r="F65" s="81" t="s">
        <v>89</v>
      </c>
      <c r="G65" s="107">
        <v>291</v>
      </c>
      <c r="H65" s="102">
        <v>291</v>
      </c>
      <c r="I65" s="102">
        <v>-291</v>
      </c>
      <c r="J65" s="85">
        <f t="shared" si="2"/>
        <v>0</v>
      </c>
      <c r="K65" s="68"/>
      <c r="L65" s="104"/>
    </row>
    <row r="66" spans="1:12" ht="12.75">
      <c r="A66" s="91"/>
      <c r="B66" s="117" t="s">
        <v>103</v>
      </c>
      <c r="C66" s="78" t="s">
        <v>94</v>
      </c>
      <c r="D66" s="79">
        <v>6121</v>
      </c>
      <c r="E66" s="90" t="s">
        <v>90</v>
      </c>
      <c r="F66" s="81" t="s">
        <v>89</v>
      </c>
      <c r="G66" s="107">
        <v>0</v>
      </c>
      <c r="H66" s="102">
        <v>1631</v>
      </c>
      <c r="I66" s="102">
        <v>-1631</v>
      </c>
      <c r="J66" s="85">
        <f t="shared" si="2"/>
        <v>0</v>
      </c>
      <c r="K66" s="68"/>
      <c r="L66" s="104"/>
    </row>
    <row r="67" spans="1:12" ht="24.75" customHeight="1">
      <c r="A67" s="95" t="s">
        <v>81</v>
      </c>
      <c r="B67" s="103" t="s">
        <v>105</v>
      </c>
      <c r="C67" s="97" t="s">
        <v>79</v>
      </c>
      <c r="D67" s="97" t="s">
        <v>79</v>
      </c>
      <c r="E67" s="98" t="s">
        <v>79</v>
      </c>
      <c r="F67" s="99" t="s">
        <v>106</v>
      </c>
      <c r="G67" s="75">
        <f>SUM(G68:G78)</f>
        <v>970</v>
      </c>
      <c r="H67" s="75">
        <f>SUM(H68:H78)</f>
        <v>2430</v>
      </c>
      <c r="I67" s="75">
        <f>SUM(I68:I78)</f>
        <v>-2430</v>
      </c>
      <c r="J67" s="76">
        <f>SUM(J68:J78)</f>
        <v>0</v>
      </c>
      <c r="K67" s="68"/>
      <c r="L67" s="104"/>
    </row>
    <row r="68" spans="1:12" ht="12.75">
      <c r="A68" s="95"/>
      <c r="B68" s="117" t="s">
        <v>105</v>
      </c>
      <c r="C68" s="78" t="s">
        <v>84</v>
      </c>
      <c r="D68" s="79">
        <v>5163</v>
      </c>
      <c r="E68" s="80">
        <v>38100000</v>
      </c>
      <c r="F68" s="81" t="s">
        <v>85</v>
      </c>
      <c r="G68" s="101">
        <v>2</v>
      </c>
      <c r="H68" s="83">
        <v>2</v>
      </c>
      <c r="I68" s="83">
        <v>-2</v>
      </c>
      <c r="J68" s="106">
        <f t="shared" si="2"/>
        <v>0</v>
      </c>
      <c r="K68" s="68"/>
      <c r="L68" s="104"/>
    </row>
    <row r="69" spans="1:12" ht="12.75">
      <c r="A69" s="95"/>
      <c r="B69" s="117" t="s">
        <v>105</v>
      </c>
      <c r="C69" s="78" t="s">
        <v>84</v>
      </c>
      <c r="D69" s="79">
        <v>5163</v>
      </c>
      <c r="E69" s="80">
        <v>38585005</v>
      </c>
      <c r="F69" s="81" t="s">
        <v>85</v>
      </c>
      <c r="G69" s="101">
        <v>0</v>
      </c>
      <c r="H69" s="83">
        <v>2</v>
      </c>
      <c r="I69" s="83">
        <v>-2</v>
      </c>
      <c r="J69" s="106">
        <f t="shared" si="2"/>
        <v>0</v>
      </c>
      <c r="K69" s="111"/>
      <c r="L69" s="104"/>
    </row>
    <row r="70" spans="1:12" ht="12.75">
      <c r="A70" s="95"/>
      <c r="B70" s="117" t="s">
        <v>105</v>
      </c>
      <c r="C70" s="78" t="s">
        <v>100</v>
      </c>
      <c r="D70" s="79">
        <v>5137</v>
      </c>
      <c r="E70" s="80">
        <v>38100000</v>
      </c>
      <c r="F70" s="81" t="s">
        <v>87</v>
      </c>
      <c r="G70" s="101">
        <v>17</v>
      </c>
      <c r="H70" s="83">
        <v>17</v>
      </c>
      <c r="I70" s="83">
        <v>-17</v>
      </c>
      <c r="J70" s="106">
        <f t="shared" si="2"/>
        <v>0</v>
      </c>
      <c r="K70" s="111"/>
      <c r="L70" s="104"/>
    </row>
    <row r="71" spans="1:12" ht="12.75">
      <c r="A71" s="95"/>
      <c r="B71" s="117" t="s">
        <v>105</v>
      </c>
      <c r="C71" s="78" t="s">
        <v>100</v>
      </c>
      <c r="D71" s="79">
        <v>5137</v>
      </c>
      <c r="E71" s="80">
        <v>38585005</v>
      </c>
      <c r="F71" s="81" t="s">
        <v>87</v>
      </c>
      <c r="G71" s="101">
        <v>0</v>
      </c>
      <c r="H71" s="83">
        <v>17</v>
      </c>
      <c r="I71" s="83">
        <v>-17</v>
      </c>
      <c r="J71" s="106">
        <f t="shared" si="2"/>
        <v>0</v>
      </c>
      <c r="K71" s="111"/>
      <c r="L71" s="104"/>
    </row>
    <row r="72" spans="1:12" ht="12.75">
      <c r="A72" s="118"/>
      <c r="B72" s="117" t="s">
        <v>105</v>
      </c>
      <c r="C72" s="78" t="s">
        <v>100</v>
      </c>
      <c r="D72" s="79">
        <v>5169</v>
      </c>
      <c r="E72" s="80">
        <v>38100000</v>
      </c>
      <c r="F72" s="81" t="s">
        <v>98</v>
      </c>
      <c r="G72" s="107">
        <v>6</v>
      </c>
      <c r="H72" s="102">
        <v>6</v>
      </c>
      <c r="I72" s="102">
        <v>-6</v>
      </c>
      <c r="J72" s="106">
        <f t="shared" si="2"/>
        <v>0</v>
      </c>
      <c r="K72" s="68"/>
      <c r="L72" s="120"/>
    </row>
    <row r="73" spans="1:12" ht="12.75">
      <c r="A73" s="118"/>
      <c r="B73" s="117" t="s">
        <v>105</v>
      </c>
      <c r="C73" s="78" t="s">
        <v>100</v>
      </c>
      <c r="D73" s="79">
        <v>5169</v>
      </c>
      <c r="E73" s="80">
        <v>38585005</v>
      </c>
      <c r="F73" s="81" t="s">
        <v>98</v>
      </c>
      <c r="G73" s="107">
        <v>0</v>
      </c>
      <c r="H73" s="102">
        <v>34</v>
      </c>
      <c r="I73" s="102">
        <v>-34</v>
      </c>
      <c r="J73" s="106">
        <f t="shared" si="2"/>
        <v>0</v>
      </c>
      <c r="K73" s="68"/>
      <c r="L73" s="120"/>
    </row>
    <row r="74" spans="1:12" ht="12.75">
      <c r="A74" s="118"/>
      <c r="B74" s="117" t="s">
        <v>105</v>
      </c>
      <c r="C74" s="78" t="s">
        <v>100</v>
      </c>
      <c r="D74" s="79">
        <v>6121</v>
      </c>
      <c r="E74" s="90" t="s">
        <v>95</v>
      </c>
      <c r="F74" s="81" t="s">
        <v>89</v>
      </c>
      <c r="G74" s="107">
        <v>0</v>
      </c>
      <c r="H74" s="102">
        <v>5</v>
      </c>
      <c r="I74" s="102">
        <v>-5</v>
      </c>
      <c r="J74" s="106">
        <f t="shared" si="2"/>
        <v>0</v>
      </c>
      <c r="K74" s="68"/>
      <c r="L74" s="120"/>
    </row>
    <row r="75" spans="1:12" ht="12.75">
      <c r="A75" s="91"/>
      <c r="B75" s="117" t="s">
        <v>105</v>
      </c>
      <c r="C75" s="78" t="s">
        <v>100</v>
      </c>
      <c r="D75" s="79">
        <v>6121</v>
      </c>
      <c r="E75" s="90" t="s">
        <v>88</v>
      </c>
      <c r="F75" s="81" t="s">
        <v>89</v>
      </c>
      <c r="G75" s="107">
        <v>700</v>
      </c>
      <c r="H75" s="102">
        <v>700</v>
      </c>
      <c r="I75" s="102">
        <v>-700</v>
      </c>
      <c r="J75" s="85">
        <f t="shared" si="2"/>
        <v>0</v>
      </c>
      <c r="K75" s="68"/>
      <c r="L75" s="104"/>
    </row>
    <row r="76" spans="1:12" ht="12.75">
      <c r="A76" s="91"/>
      <c r="B76" s="117" t="s">
        <v>105</v>
      </c>
      <c r="C76" s="78" t="s">
        <v>100</v>
      </c>
      <c r="D76" s="79">
        <v>6121</v>
      </c>
      <c r="E76" s="90" t="s">
        <v>90</v>
      </c>
      <c r="F76" s="81" t="s">
        <v>89</v>
      </c>
      <c r="G76" s="107">
        <v>0</v>
      </c>
      <c r="H76" s="102">
        <v>1000</v>
      </c>
      <c r="I76" s="102">
        <v>-1000</v>
      </c>
      <c r="J76" s="85">
        <f t="shared" si="2"/>
        <v>0</v>
      </c>
      <c r="K76" s="68"/>
      <c r="L76" s="104"/>
    </row>
    <row r="77" spans="1:12" ht="12.75">
      <c r="A77" s="91"/>
      <c r="B77" s="117" t="s">
        <v>105</v>
      </c>
      <c r="C77" s="78" t="s">
        <v>100</v>
      </c>
      <c r="D77" s="79">
        <v>6122</v>
      </c>
      <c r="E77" s="90" t="s">
        <v>88</v>
      </c>
      <c r="F77" s="81" t="s">
        <v>91</v>
      </c>
      <c r="G77" s="107">
        <v>245</v>
      </c>
      <c r="H77" s="102">
        <v>245</v>
      </c>
      <c r="I77" s="102">
        <v>-245</v>
      </c>
      <c r="J77" s="85">
        <f t="shared" si="2"/>
        <v>0</v>
      </c>
      <c r="K77" s="68"/>
      <c r="L77" s="104"/>
    </row>
    <row r="78" spans="1:12" ht="12.75">
      <c r="A78" s="91"/>
      <c r="B78" s="117" t="s">
        <v>105</v>
      </c>
      <c r="C78" s="78" t="s">
        <v>100</v>
      </c>
      <c r="D78" s="79">
        <v>6122</v>
      </c>
      <c r="E78" s="90" t="s">
        <v>90</v>
      </c>
      <c r="F78" s="81" t="s">
        <v>91</v>
      </c>
      <c r="G78" s="107">
        <v>0</v>
      </c>
      <c r="H78" s="102">
        <v>402</v>
      </c>
      <c r="I78" s="102">
        <v>-402</v>
      </c>
      <c r="J78" s="85">
        <f t="shared" si="2"/>
        <v>0</v>
      </c>
      <c r="K78" s="68"/>
      <c r="L78" s="104"/>
    </row>
    <row r="79" spans="1:12" ht="25.5" customHeight="1">
      <c r="A79" s="95" t="s">
        <v>81</v>
      </c>
      <c r="B79" s="103" t="s">
        <v>107</v>
      </c>
      <c r="C79" s="97" t="s">
        <v>79</v>
      </c>
      <c r="D79" s="97" t="s">
        <v>79</v>
      </c>
      <c r="E79" s="98" t="s">
        <v>79</v>
      </c>
      <c r="F79" s="99" t="s">
        <v>108</v>
      </c>
      <c r="G79" s="75">
        <f>SUM(G80:G88)</f>
        <v>405</v>
      </c>
      <c r="H79" s="75">
        <f>SUM(H80:H88)</f>
        <v>2681.1</v>
      </c>
      <c r="I79" s="75">
        <f>SUM(I80:I88)</f>
        <v>-2681.1</v>
      </c>
      <c r="J79" s="76">
        <f>SUM(J80:J88)</f>
        <v>0</v>
      </c>
      <c r="K79" s="111"/>
      <c r="L79" s="120"/>
    </row>
    <row r="80" spans="1:12" ht="12.75">
      <c r="A80" s="95"/>
      <c r="B80" s="117" t="s">
        <v>107</v>
      </c>
      <c r="C80" s="78" t="s">
        <v>84</v>
      </c>
      <c r="D80" s="79">
        <v>5163</v>
      </c>
      <c r="E80" s="80">
        <v>38100000</v>
      </c>
      <c r="F80" s="81" t="s">
        <v>85</v>
      </c>
      <c r="G80" s="101">
        <v>2</v>
      </c>
      <c r="H80" s="83">
        <v>2</v>
      </c>
      <c r="I80" s="83">
        <v>-2</v>
      </c>
      <c r="J80" s="85">
        <f>SUM(H80+I80)</f>
        <v>0</v>
      </c>
      <c r="K80" s="111"/>
      <c r="L80" s="120"/>
    </row>
    <row r="81" spans="1:12" ht="12.75">
      <c r="A81" s="95"/>
      <c r="B81" s="117" t="s">
        <v>107</v>
      </c>
      <c r="C81" s="78" t="s">
        <v>84</v>
      </c>
      <c r="D81" s="79">
        <v>5163</v>
      </c>
      <c r="E81" s="80">
        <v>38585005</v>
      </c>
      <c r="F81" s="81" t="s">
        <v>85</v>
      </c>
      <c r="G81" s="101">
        <v>0</v>
      </c>
      <c r="H81" s="83">
        <v>2</v>
      </c>
      <c r="I81" s="83">
        <v>-2</v>
      </c>
      <c r="J81" s="85">
        <f aca="true" t="shared" si="3" ref="J81:J88">SUM(H81+I81)</f>
        <v>0</v>
      </c>
      <c r="K81" s="68"/>
      <c r="L81" s="120"/>
    </row>
    <row r="82" spans="1:12" ht="12.75">
      <c r="A82" s="95"/>
      <c r="B82" s="117" t="s">
        <v>107</v>
      </c>
      <c r="C82" s="78" t="s">
        <v>109</v>
      </c>
      <c r="D82" s="79">
        <v>5137</v>
      </c>
      <c r="E82" s="80">
        <v>38100000</v>
      </c>
      <c r="F82" s="81" t="s">
        <v>87</v>
      </c>
      <c r="G82" s="101">
        <v>17</v>
      </c>
      <c r="H82" s="83">
        <v>17</v>
      </c>
      <c r="I82" s="83">
        <v>-17</v>
      </c>
      <c r="J82" s="85">
        <f t="shared" si="3"/>
        <v>0</v>
      </c>
      <c r="K82" s="68"/>
      <c r="L82" s="120"/>
    </row>
    <row r="83" spans="1:12" ht="12.75">
      <c r="A83" s="118"/>
      <c r="B83" s="117" t="s">
        <v>107</v>
      </c>
      <c r="C83" s="78" t="s">
        <v>109</v>
      </c>
      <c r="D83" s="79">
        <v>5137</v>
      </c>
      <c r="E83" s="80">
        <v>38585005</v>
      </c>
      <c r="F83" s="81" t="s">
        <v>87</v>
      </c>
      <c r="G83" s="107">
        <v>0</v>
      </c>
      <c r="H83" s="102">
        <v>17</v>
      </c>
      <c r="I83" s="102">
        <v>-17</v>
      </c>
      <c r="J83" s="85">
        <f t="shared" si="3"/>
        <v>0</v>
      </c>
      <c r="K83" s="68"/>
      <c r="L83" s="120"/>
    </row>
    <row r="84" spans="1:12" ht="12.75">
      <c r="A84" s="118"/>
      <c r="B84" s="117" t="s">
        <v>107</v>
      </c>
      <c r="C84" s="78" t="s">
        <v>109</v>
      </c>
      <c r="D84" s="79">
        <v>6121</v>
      </c>
      <c r="E84" s="90" t="s">
        <v>95</v>
      </c>
      <c r="F84" s="81" t="s">
        <v>89</v>
      </c>
      <c r="G84" s="107">
        <v>0</v>
      </c>
      <c r="H84" s="102">
        <v>5</v>
      </c>
      <c r="I84" s="102">
        <v>-5</v>
      </c>
      <c r="J84" s="85">
        <f t="shared" si="3"/>
        <v>0</v>
      </c>
      <c r="K84" s="68"/>
      <c r="L84" s="104"/>
    </row>
    <row r="85" spans="1:12" ht="12.75">
      <c r="A85" s="91"/>
      <c r="B85" s="117" t="s">
        <v>107</v>
      </c>
      <c r="C85" s="78" t="s">
        <v>109</v>
      </c>
      <c r="D85" s="79">
        <v>6121</v>
      </c>
      <c r="E85" s="90" t="s">
        <v>88</v>
      </c>
      <c r="F85" s="81" t="s">
        <v>89</v>
      </c>
      <c r="G85" s="107">
        <v>300</v>
      </c>
      <c r="H85" s="102">
        <v>300</v>
      </c>
      <c r="I85" s="102">
        <v>-300</v>
      </c>
      <c r="J85" s="85">
        <f t="shared" si="3"/>
        <v>0</v>
      </c>
      <c r="K85" s="68"/>
      <c r="L85" s="104"/>
    </row>
    <row r="86" spans="1:12" ht="12.75">
      <c r="A86" s="91"/>
      <c r="B86" s="117" t="s">
        <v>107</v>
      </c>
      <c r="C86" s="78" t="s">
        <v>109</v>
      </c>
      <c r="D86" s="79">
        <v>6121</v>
      </c>
      <c r="E86" s="90" t="s">
        <v>90</v>
      </c>
      <c r="F86" s="81" t="s">
        <v>89</v>
      </c>
      <c r="G86" s="107">
        <v>0</v>
      </c>
      <c r="H86" s="102">
        <v>2000</v>
      </c>
      <c r="I86" s="102">
        <v>-2000</v>
      </c>
      <c r="J86" s="85">
        <f t="shared" si="3"/>
        <v>0</v>
      </c>
      <c r="K86" s="111"/>
      <c r="L86" s="120"/>
    </row>
    <row r="87" spans="1:12" ht="12.75">
      <c r="A87" s="91"/>
      <c r="B87" s="117" t="s">
        <v>107</v>
      </c>
      <c r="C87" s="78" t="s">
        <v>109</v>
      </c>
      <c r="D87" s="79">
        <v>6122</v>
      </c>
      <c r="E87" s="90" t="s">
        <v>88</v>
      </c>
      <c r="F87" s="81" t="s">
        <v>91</v>
      </c>
      <c r="G87" s="107">
        <v>86</v>
      </c>
      <c r="H87" s="102">
        <v>86</v>
      </c>
      <c r="I87" s="102">
        <v>-86</v>
      </c>
      <c r="J87" s="85">
        <f t="shared" si="3"/>
        <v>0</v>
      </c>
      <c r="K87" s="111"/>
      <c r="L87" s="120"/>
    </row>
    <row r="88" spans="1:12" ht="12.75">
      <c r="A88" s="91"/>
      <c r="B88" s="117" t="s">
        <v>107</v>
      </c>
      <c r="C88" s="78" t="s">
        <v>109</v>
      </c>
      <c r="D88" s="79">
        <v>6122</v>
      </c>
      <c r="E88" s="90" t="s">
        <v>90</v>
      </c>
      <c r="F88" s="81" t="s">
        <v>91</v>
      </c>
      <c r="G88" s="107">
        <v>0</v>
      </c>
      <c r="H88" s="102">
        <v>252.1</v>
      </c>
      <c r="I88" s="102">
        <v>-252.1</v>
      </c>
      <c r="J88" s="85">
        <f t="shared" si="3"/>
        <v>0</v>
      </c>
      <c r="K88" s="68"/>
      <c r="L88" s="121"/>
    </row>
    <row r="89" spans="1:12" ht="24" customHeight="1">
      <c r="A89" s="95" t="s">
        <v>81</v>
      </c>
      <c r="B89" s="103" t="s">
        <v>110</v>
      </c>
      <c r="C89" s="97" t="s">
        <v>79</v>
      </c>
      <c r="D89" s="97" t="s">
        <v>79</v>
      </c>
      <c r="E89" s="98" t="s">
        <v>79</v>
      </c>
      <c r="F89" s="99" t="s">
        <v>111</v>
      </c>
      <c r="G89" s="75">
        <f>SUM(G90:G98)</f>
        <v>741</v>
      </c>
      <c r="H89" s="75">
        <f>SUM(H90:H98)</f>
        <v>4891</v>
      </c>
      <c r="I89" s="75">
        <f>SUM(I90:I98)</f>
        <v>-4891</v>
      </c>
      <c r="J89" s="76">
        <f>SUM(J90:J98)</f>
        <v>0</v>
      </c>
      <c r="K89" s="68"/>
      <c r="L89" s="121"/>
    </row>
    <row r="90" spans="1:12" ht="12.75">
      <c r="A90" s="95"/>
      <c r="B90" s="122">
        <v>0</v>
      </c>
      <c r="C90" s="78" t="s">
        <v>84</v>
      </c>
      <c r="D90" s="79">
        <v>5163</v>
      </c>
      <c r="E90" s="80">
        <v>38100000</v>
      </c>
      <c r="F90" s="81" t="s">
        <v>85</v>
      </c>
      <c r="G90" s="101">
        <v>2</v>
      </c>
      <c r="H90" s="83">
        <v>2</v>
      </c>
      <c r="I90" s="83">
        <v>-2</v>
      </c>
      <c r="J90" s="106">
        <f>SUM(H90+I90)</f>
        <v>0</v>
      </c>
      <c r="K90" s="68"/>
      <c r="L90" s="120"/>
    </row>
    <row r="91" spans="1:12" ht="12.75">
      <c r="A91" s="95"/>
      <c r="B91" s="122">
        <v>0</v>
      </c>
      <c r="C91" s="78" t="s">
        <v>84</v>
      </c>
      <c r="D91" s="79">
        <v>5163</v>
      </c>
      <c r="E91" s="80">
        <v>38585005</v>
      </c>
      <c r="F91" s="81" t="s">
        <v>85</v>
      </c>
      <c r="G91" s="101">
        <v>0</v>
      </c>
      <c r="H91" s="83">
        <v>2</v>
      </c>
      <c r="I91" s="83">
        <v>-2</v>
      </c>
      <c r="J91" s="106">
        <f aca="true" t="shared" si="4" ref="J91:J98">SUM(H91+I91)</f>
        <v>0</v>
      </c>
      <c r="K91" s="68"/>
      <c r="L91" s="104"/>
    </row>
    <row r="92" spans="1:12" ht="12.75">
      <c r="A92" s="95"/>
      <c r="B92" s="122">
        <v>0</v>
      </c>
      <c r="C92" s="78" t="s">
        <v>94</v>
      </c>
      <c r="D92" s="79">
        <v>5137</v>
      </c>
      <c r="E92" s="80">
        <v>38100000</v>
      </c>
      <c r="F92" s="81" t="s">
        <v>87</v>
      </c>
      <c r="G92" s="101">
        <v>17</v>
      </c>
      <c r="H92" s="83">
        <v>17</v>
      </c>
      <c r="I92" s="83">
        <v>-17</v>
      </c>
      <c r="J92" s="106">
        <f t="shared" si="4"/>
        <v>0</v>
      </c>
      <c r="K92" s="68"/>
      <c r="L92" s="104"/>
    </row>
    <row r="93" spans="1:12" ht="12.75">
      <c r="A93" s="95"/>
      <c r="B93" s="122">
        <v>0</v>
      </c>
      <c r="C93" s="78" t="s">
        <v>94</v>
      </c>
      <c r="D93" s="79">
        <v>5137</v>
      </c>
      <c r="E93" s="80">
        <v>38585005</v>
      </c>
      <c r="F93" s="81" t="s">
        <v>87</v>
      </c>
      <c r="G93" s="101">
        <v>0</v>
      </c>
      <c r="H93" s="83">
        <v>17</v>
      </c>
      <c r="I93" s="83">
        <v>-17</v>
      </c>
      <c r="J93" s="106">
        <f t="shared" si="4"/>
        <v>0</v>
      </c>
      <c r="K93" s="111"/>
      <c r="L93" s="121"/>
    </row>
    <row r="94" spans="1:12" ht="12.75">
      <c r="A94" s="118"/>
      <c r="B94" s="122">
        <v>0</v>
      </c>
      <c r="C94" s="78" t="s">
        <v>94</v>
      </c>
      <c r="D94" s="79">
        <v>6122</v>
      </c>
      <c r="E94" s="90" t="s">
        <v>88</v>
      </c>
      <c r="F94" s="81" t="s">
        <v>91</v>
      </c>
      <c r="G94" s="107">
        <v>380</v>
      </c>
      <c r="H94" s="102">
        <v>380</v>
      </c>
      <c r="I94" s="102">
        <v>-380</v>
      </c>
      <c r="J94" s="106">
        <f t="shared" si="4"/>
        <v>0</v>
      </c>
      <c r="K94" s="111"/>
      <c r="L94" s="121"/>
    </row>
    <row r="95" spans="1:12" ht="12.75">
      <c r="A95" s="118"/>
      <c r="B95" s="122">
        <v>0</v>
      </c>
      <c r="C95" s="78" t="s">
        <v>94</v>
      </c>
      <c r="D95" s="79">
        <v>6122</v>
      </c>
      <c r="E95" s="90" t="s">
        <v>90</v>
      </c>
      <c r="F95" s="81" t="s">
        <v>91</v>
      </c>
      <c r="G95" s="107">
        <v>0</v>
      </c>
      <c r="H95" s="102">
        <v>2120</v>
      </c>
      <c r="I95" s="102">
        <v>-2120</v>
      </c>
      <c r="J95" s="106">
        <f t="shared" si="4"/>
        <v>0</v>
      </c>
      <c r="K95" s="123"/>
      <c r="L95" s="121"/>
    </row>
    <row r="96" spans="1:12" ht="12.75">
      <c r="A96" s="118"/>
      <c r="B96" s="122">
        <v>0</v>
      </c>
      <c r="C96" s="78" t="s">
        <v>94</v>
      </c>
      <c r="D96" s="79">
        <v>6121</v>
      </c>
      <c r="E96" s="90" t="s">
        <v>95</v>
      </c>
      <c r="F96" s="81" t="s">
        <v>89</v>
      </c>
      <c r="G96" s="107">
        <v>0</v>
      </c>
      <c r="H96" s="102">
        <v>1</v>
      </c>
      <c r="I96" s="102">
        <v>-1</v>
      </c>
      <c r="J96" s="106">
        <f t="shared" si="4"/>
        <v>0</v>
      </c>
      <c r="K96" s="123"/>
      <c r="L96" s="121"/>
    </row>
    <row r="97" spans="1:12" ht="12.75">
      <c r="A97" s="118"/>
      <c r="B97" s="122">
        <v>0</v>
      </c>
      <c r="C97" s="78" t="s">
        <v>94</v>
      </c>
      <c r="D97" s="79">
        <v>6121</v>
      </c>
      <c r="E97" s="90" t="s">
        <v>88</v>
      </c>
      <c r="F97" s="81" t="s">
        <v>89</v>
      </c>
      <c r="G97" s="107">
        <v>342</v>
      </c>
      <c r="H97" s="102">
        <v>342</v>
      </c>
      <c r="I97" s="102">
        <v>-342</v>
      </c>
      <c r="J97" s="106">
        <f t="shared" si="4"/>
        <v>0</v>
      </c>
      <c r="K97" s="68"/>
      <c r="L97" s="121"/>
    </row>
    <row r="98" spans="1:12" ht="13.5" thickBot="1">
      <c r="A98" s="124"/>
      <c r="B98" s="125">
        <v>0</v>
      </c>
      <c r="C98" s="126" t="s">
        <v>94</v>
      </c>
      <c r="D98" s="127">
        <v>6121</v>
      </c>
      <c r="E98" s="128" t="s">
        <v>90</v>
      </c>
      <c r="F98" s="129" t="s">
        <v>89</v>
      </c>
      <c r="G98" s="130">
        <v>0</v>
      </c>
      <c r="H98" s="131">
        <v>2010</v>
      </c>
      <c r="I98" s="131">
        <v>-2010</v>
      </c>
      <c r="J98" s="132">
        <f t="shared" si="4"/>
        <v>0</v>
      </c>
      <c r="K98" s="68"/>
      <c r="L98" s="104"/>
    </row>
  </sheetData>
  <sheetProtection/>
  <mergeCells count="4">
    <mergeCell ref="G1:K1"/>
    <mergeCell ref="A2:L2"/>
    <mergeCell ref="A4:I4"/>
    <mergeCell ref="A6:I6"/>
  </mergeCells>
  <printOptions/>
  <pageMargins left="1.968503937007874" right="0.984251968503937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&amp;C&amp;"Times New Roman,Tučné"&amp;11Vliv úprav na celkovou bilanci rozpočtu kraje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workbookViewId="0" topLeftCell="A1">
      <selection activeCell="D47" sqref="D47"/>
    </sheetView>
  </sheetViews>
  <sheetFormatPr defaultColWidth="9.140625" defaultRowHeight="12.75"/>
  <cols>
    <col min="1" max="1" width="3.28125" style="0" customWidth="1"/>
    <col min="2" max="2" width="9.7109375" style="0" customWidth="1"/>
    <col min="3" max="3" width="5.7109375" style="0" customWidth="1"/>
    <col min="4" max="4" width="6.00390625" style="0" customWidth="1"/>
    <col min="5" max="5" width="8.8515625" style="0" customWidth="1"/>
    <col min="6" max="6" width="38.421875" style="0" customWidth="1"/>
    <col min="9" max="9" width="12.00390625" style="0" customWidth="1"/>
    <col min="10" max="10" width="9.8515625" style="0" customWidth="1"/>
  </cols>
  <sheetData>
    <row r="1" spans="1:12" ht="12.75">
      <c r="A1" s="40"/>
      <c r="B1" s="41"/>
      <c r="C1" s="40"/>
      <c r="D1" s="40"/>
      <c r="E1" s="42"/>
      <c r="F1" s="43"/>
      <c r="G1" s="156" t="s">
        <v>66</v>
      </c>
      <c r="H1" s="156"/>
      <c r="I1" s="156"/>
      <c r="J1" s="156"/>
      <c r="K1" s="156"/>
      <c r="L1" s="43"/>
    </row>
    <row r="2" spans="1:12" ht="18">
      <c r="A2" s="157" t="s">
        <v>67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2.75">
      <c r="A3" s="44"/>
      <c r="B3" s="45"/>
      <c r="C3" s="44"/>
      <c r="D3" s="44"/>
      <c r="E3" s="46"/>
      <c r="F3" s="44"/>
      <c r="G3" s="45"/>
      <c r="H3" s="44"/>
      <c r="I3" s="44"/>
      <c r="J3" s="46"/>
      <c r="K3" s="47"/>
      <c r="L3" s="48"/>
    </row>
    <row r="4" spans="1:12" ht="15.75">
      <c r="A4" s="158" t="s">
        <v>112</v>
      </c>
      <c r="B4" s="158"/>
      <c r="C4" s="158"/>
      <c r="D4" s="158"/>
      <c r="E4" s="158"/>
      <c r="F4" s="158"/>
      <c r="G4" s="158"/>
      <c r="H4" s="158"/>
      <c r="I4" s="158"/>
      <c r="J4" s="49"/>
      <c r="K4" s="50"/>
      <c r="L4" s="43"/>
    </row>
    <row r="5" spans="1:12" ht="12.75">
      <c r="A5" s="44"/>
      <c r="B5" s="45"/>
      <c r="C5" s="44"/>
      <c r="D5" s="44"/>
      <c r="E5" s="46"/>
      <c r="F5" s="47"/>
      <c r="G5" s="48"/>
      <c r="H5" s="51"/>
      <c r="I5" s="52"/>
      <c r="J5" s="49"/>
      <c r="K5" s="50"/>
      <c r="L5" s="43"/>
    </row>
    <row r="6" spans="1:12" ht="15.75">
      <c r="A6" s="159" t="s">
        <v>113</v>
      </c>
      <c r="B6" s="159"/>
      <c r="C6" s="159"/>
      <c r="D6" s="159"/>
      <c r="E6" s="159"/>
      <c r="F6" s="159"/>
      <c r="G6" s="159"/>
      <c r="H6" s="159"/>
      <c r="I6" s="159"/>
      <c r="J6" s="49"/>
      <c r="K6" s="50"/>
      <c r="L6" s="43"/>
    </row>
    <row r="7" spans="1:12" ht="13.5" thickBot="1">
      <c r="A7" s="53"/>
      <c r="B7" s="54"/>
      <c r="C7" s="53"/>
      <c r="D7" s="53"/>
      <c r="E7" s="55"/>
      <c r="F7" s="56"/>
      <c r="G7" s="57"/>
      <c r="H7" s="57"/>
      <c r="I7" s="58"/>
      <c r="J7" s="58" t="s">
        <v>70</v>
      </c>
      <c r="K7" s="50"/>
      <c r="L7" s="43"/>
    </row>
    <row r="8" spans="1:12" ht="23.25" thickBot="1">
      <c r="A8" s="59" t="s">
        <v>71</v>
      </c>
      <c r="B8" s="60" t="s">
        <v>72</v>
      </c>
      <c r="C8" s="61" t="s">
        <v>73</v>
      </c>
      <c r="D8" s="61" t="s">
        <v>19</v>
      </c>
      <c r="E8" s="62" t="s">
        <v>74</v>
      </c>
      <c r="F8" s="63" t="s">
        <v>75</v>
      </c>
      <c r="G8" s="64" t="s">
        <v>76</v>
      </c>
      <c r="H8" s="65" t="s">
        <v>77</v>
      </c>
      <c r="I8" s="66" t="s">
        <v>65</v>
      </c>
      <c r="J8" s="67" t="s">
        <v>78</v>
      </c>
      <c r="K8" s="50"/>
      <c r="L8" s="43"/>
    </row>
    <row r="9" spans="1:12" ht="18.75" customHeight="1">
      <c r="A9" s="148" t="s">
        <v>79</v>
      </c>
      <c r="B9" s="149" t="s">
        <v>79</v>
      </c>
      <c r="C9" s="150" t="s">
        <v>79</v>
      </c>
      <c r="D9" s="150" t="s">
        <v>79</v>
      </c>
      <c r="E9" s="151" t="s">
        <v>79</v>
      </c>
      <c r="F9" s="152" t="s">
        <v>80</v>
      </c>
      <c r="G9" s="153">
        <v>0</v>
      </c>
      <c r="H9" s="153">
        <v>132132.52</v>
      </c>
      <c r="I9" s="153">
        <f>SUM(I10+I19+I29+I41+I50+I60+I67+I79+I89)</f>
        <v>38321.06</v>
      </c>
      <c r="J9" s="154">
        <f>SUM(H9+I9)</f>
        <v>170453.58</v>
      </c>
      <c r="K9" s="68"/>
      <c r="L9" s="69"/>
    </row>
    <row r="10" spans="1:12" ht="26.25" customHeight="1">
      <c r="A10" s="70" t="s">
        <v>81</v>
      </c>
      <c r="B10" s="71" t="s">
        <v>82</v>
      </c>
      <c r="C10" s="72" t="s">
        <v>79</v>
      </c>
      <c r="D10" s="72" t="s">
        <v>79</v>
      </c>
      <c r="E10" s="73" t="s">
        <v>79</v>
      </c>
      <c r="F10" s="74" t="s">
        <v>83</v>
      </c>
      <c r="G10" s="75">
        <f>SUM(G11:G18)</f>
        <v>0</v>
      </c>
      <c r="H10" s="75">
        <f>SUM(H11:H18)</f>
        <v>0</v>
      </c>
      <c r="I10" s="75">
        <f>SUM(I11:I18)</f>
        <v>1614.26</v>
      </c>
      <c r="J10" s="76">
        <f>SUM(J11:J18)</f>
        <v>1614.26</v>
      </c>
      <c r="K10" s="68"/>
      <c r="L10" s="69"/>
    </row>
    <row r="11" spans="1:12" ht="12.75">
      <c r="A11" s="70"/>
      <c r="B11" s="77" t="s">
        <v>82</v>
      </c>
      <c r="C11" s="78" t="s">
        <v>84</v>
      </c>
      <c r="D11" s="79">
        <v>5163</v>
      </c>
      <c r="E11" s="80">
        <v>38100000</v>
      </c>
      <c r="F11" s="81" t="s">
        <v>85</v>
      </c>
      <c r="G11" s="82">
        <v>0</v>
      </c>
      <c r="H11" s="83">
        <v>0</v>
      </c>
      <c r="I11" s="84">
        <v>2</v>
      </c>
      <c r="J11" s="85">
        <f aca="true" t="shared" si="0" ref="J11:J18">SUM(H11+I11)</f>
        <v>2</v>
      </c>
      <c r="K11" s="68"/>
      <c r="L11" s="69"/>
    </row>
    <row r="12" spans="1:12" ht="12.75">
      <c r="A12" s="70"/>
      <c r="B12" s="86" t="s">
        <v>82</v>
      </c>
      <c r="C12" s="78" t="s">
        <v>84</v>
      </c>
      <c r="D12" s="79">
        <v>5163</v>
      </c>
      <c r="E12" s="80">
        <v>38585005</v>
      </c>
      <c r="F12" s="81" t="s">
        <v>85</v>
      </c>
      <c r="G12" s="82">
        <v>0</v>
      </c>
      <c r="H12" s="84">
        <v>0</v>
      </c>
      <c r="I12" s="84">
        <v>2</v>
      </c>
      <c r="J12" s="85">
        <f t="shared" si="0"/>
        <v>2</v>
      </c>
      <c r="K12" s="87"/>
      <c r="L12" s="88"/>
    </row>
    <row r="13" spans="1:12" ht="12.75">
      <c r="A13" s="70"/>
      <c r="B13" s="77" t="s">
        <v>82</v>
      </c>
      <c r="C13" s="78" t="s">
        <v>86</v>
      </c>
      <c r="D13" s="79">
        <v>5137</v>
      </c>
      <c r="E13" s="80">
        <v>38100000</v>
      </c>
      <c r="F13" s="81" t="s">
        <v>87</v>
      </c>
      <c r="G13" s="82">
        <v>0</v>
      </c>
      <c r="H13" s="84">
        <v>0</v>
      </c>
      <c r="I13" s="84">
        <v>17</v>
      </c>
      <c r="J13" s="85">
        <f t="shared" si="0"/>
        <v>17</v>
      </c>
      <c r="K13" s="89"/>
      <c r="L13" s="88"/>
    </row>
    <row r="14" spans="1:12" ht="12.75">
      <c r="A14" s="70"/>
      <c r="B14" s="86" t="s">
        <v>82</v>
      </c>
      <c r="C14" s="78" t="s">
        <v>86</v>
      </c>
      <c r="D14" s="79">
        <v>5137</v>
      </c>
      <c r="E14" s="80">
        <v>38585005</v>
      </c>
      <c r="F14" s="81" t="s">
        <v>87</v>
      </c>
      <c r="G14" s="82">
        <v>0</v>
      </c>
      <c r="H14" s="84">
        <v>0</v>
      </c>
      <c r="I14" s="84">
        <v>17</v>
      </c>
      <c r="J14" s="85">
        <f t="shared" si="0"/>
        <v>17</v>
      </c>
      <c r="K14" s="87"/>
      <c r="L14" s="88"/>
    </row>
    <row r="15" spans="1:12" ht="12.75">
      <c r="A15" s="70"/>
      <c r="B15" s="77" t="s">
        <v>82</v>
      </c>
      <c r="C15" s="78" t="s">
        <v>86</v>
      </c>
      <c r="D15" s="79">
        <v>6121</v>
      </c>
      <c r="E15" s="90" t="s">
        <v>88</v>
      </c>
      <c r="F15" s="81" t="s">
        <v>89</v>
      </c>
      <c r="G15" s="82">
        <v>0</v>
      </c>
      <c r="H15" s="84">
        <v>0</v>
      </c>
      <c r="I15" s="84">
        <v>500</v>
      </c>
      <c r="J15" s="85">
        <f t="shared" si="0"/>
        <v>500</v>
      </c>
      <c r="K15" s="89"/>
      <c r="L15" s="88"/>
    </row>
    <row r="16" spans="1:12" ht="12.75">
      <c r="A16" s="70"/>
      <c r="B16" s="86" t="s">
        <v>82</v>
      </c>
      <c r="C16" s="78" t="s">
        <v>86</v>
      </c>
      <c r="D16" s="79">
        <v>6121</v>
      </c>
      <c r="E16" s="90" t="s">
        <v>90</v>
      </c>
      <c r="F16" s="81" t="s">
        <v>89</v>
      </c>
      <c r="G16" s="82">
        <v>0</v>
      </c>
      <c r="H16" s="84">
        <v>0</v>
      </c>
      <c r="I16" s="84">
        <v>576.26</v>
      </c>
      <c r="J16" s="85">
        <f t="shared" si="0"/>
        <v>576.26</v>
      </c>
      <c r="K16" s="87"/>
      <c r="L16" s="88"/>
    </row>
    <row r="17" spans="1:12" ht="12.75">
      <c r="A17" s="91"/>
      <c r="B17" s="77" t="s">
        <v>82</v>
      </c>
      <c r="C17" s="78" t="s">
        <v>86</v>
      </c>
      <c r="D17" s="79">
        <v>6122</v>
      </c>
      <c r="E17" s="90" t="s">
        <v>88</v>
      </c>
      <c r="F17" s="81" t="s">
        <v>91</v>
      </c>
      <c r="G17" s="92">
        <v>0</v>
      </c>
      <c r="H17" s="84">
        <v>0</v>
      </c>
      <c r="I17" s="84">
        <v>100</v>
      </c>
      <c r="J17" s="85">
        <f t="shared" si="0"/>
        <v>100</v>
      </c>
      <c r="K17" s="89"/>
      <c r="L17" s="88"/>
    </row>
    <row r="18" spans="1:12" ht="12.75">
      <c r="A18" s="93"/>
      <c r="B18" s="86" t="s">
        <v>82</v>
      </c>
      <c r="C18" s="94" t="s">
        <v>86</v>
      </c>
      <c r="D18" s="79">
        <v>6122</v>
      </c>
      <c r="E18" s="90" t="s">
        <v>90</v>
      </c>
      <c r="F18" s="81" t="s">
        <v>91</v>
      </c>
      <c r="G18" s="92">
        <v>0</v>
      </c>
      <c r="H18" s="84">
        <v>0</v>
      </c>
      <c r="I18" s="84">
        <v>400</v>
      </c>
      <c r="J18" s="85">
        <f t="shared" si="0"/>
        <v>400</v>
      </c>
      <c r="K18" s="89"/>
      <c r="L18" s="88"/>
    </row>
    <row r="19" spans="1:12" ht="36" customHeight="1">
      <c r="A19" s="95" t="s">
        <v>81</v>
      </c>
      <c r="B19" s="96" t="s">
        <v>92</v>
      </c>
      <c r="C19" s="97" t="s">
        <v>79</v>
      </c>
      <c r="D19" s="97" t="s">
        <v>79</v>
      </c>
      <c r="E19" s="98" t="s">
        <v>79</v>
      </c>
      <c r="F19" s="99" t="s">
        <v>93</v>
      </c>
      <c r="G19" s="75">
        <f>SUM(G20:G28)</f>
        <v>0</v>
      </c>
      <c r="H19" s="75">
        <f>SUM(H20:H28)</f>
        <v>0</v>
      </c>
      <c r="I19" s="75">
        <f>SUM(I20:I28)</f>
        <v>9439.7</v>
      </c>
      <c r="J19" s="76">
        <f>SUM(J20:J28)</f>
        <v>9439.7</v>
      </c>
      <c r="K19" s="89"/>
      <c r="L19" s="88"/>
    </row>
    <row r="20" spans="1:12" ht="12.75">
      <c r="A20" s="95"/>
      <c r="B20" s="100">
        <v>0</v>
      </c>
      <c r="C20" s="78" t="s">
        <v>84</v>
      </c>
      <c r="D20" s="79">
        <v>5163</v>
      </c>
      <c r="E20" s="80">
        <v>38100000</v>
      </c>
      <c r="F20" s="81" t="s">
        <v>85</v>
      </c>
      <c r="G20" s="101">
        <v>0</v>
      </c>
      <c r="H20" s="102">
        <v>0</v>
      </c>
      <c r="I20" s="102">
        <v>2</v>
      </c>
      <c r="J20" s="85">
        <f aca="true" t="shared" si="1" ref="J20:J28">SUM(H20+I20)</f>
        <v>2</v>
      </c>
      <c r="K20" s="89"/>
      <c r="L20" s="88"/>
    </row>
    <row r="21" spans="1:12" ht="12.75">
      <c r="A21" s="91"/>
      <c r="B21" s="100">
        <v>0</v>
      </c>
      <c r="C21" s="78" t="s">
        <v>84</v>
      </c>
      <c r="D21" s="79">
        <v>5163</v>
      </c>
      <c r="E21" s="80">
        <v>38585005</v>
      </c>
      <c r="F21" s="81" t="s">
        <v>85</v>
      </c>
      <c r="G21" s="92">
        <v>0</v>
      </c>
      <c r="H21" s="102">
        <v>0</v>
      </c>
      <c r="I21" s="102">
        <v>2</v>
      </c>
      <c r="J21" s="85">
        <f t="shared" si="1"/>
        <v>2</v>
      </c>
      <c r="K21" s="89"/>
      <c r="L21" s="88"/>
    </row>
    <row r="22" spans="1:12" ht="12.75">
      <c r="A22" s="91"/>
      <c r="B22" s="100">
        <v>0</v>
      </c>
      <c r="C22" s="78" t="s">
        <v>94</v>
      </c>
      <c r="D22" s="79">
        <v>5137</v>
      </c>
      <c r="E22" s="80">
        <v>38100000</v>
      </c>
      <c r="F22" s="81" t="s">
        <v>87</v>
      </c>
      <c r="G22" s="92">
        <v>0</v>
      </c>
      <c r="H22" s="102">
        <v>0</v>
      </c>
      <c r="I22" s="102">
        <v>17</v>
      </c>
      <c r="J22" s="85">
        <f t="shared" si="1"/>
        <v>17</v>
      </c>
      <c r="K22" s="89"/>
      <c r="L22" s="88"/>
    </row>
    <row r="23" spans="1:12" ht="12.75">
      <c r="A23" s="91"/>
      <c r="B23" s="100">
        <v>0</v>
      </c>
      <c r="C23" s="78" t="s">
        <v>94</v>
      </c>
      <c r="D23" s="79">
        <v>5137</v>
      </c>
      <c r="E23" s="80">
        <v>38585005</v>
      </c>
      <c r="F23" s="81" t="s">
        <v>87</v>
      </c>
      <c r="G23" s="92">
        <v>0</v>
      </c>
      <c r="H23" s="102">
        <v>0</v>
      </c>
      <c r="I23" s="102">
        <v>17</v>
      </c>
      <c r="J23" s="85">
        <f t="shared" si="1"/>
        <v>17</v>
      </c>
      <c r="K23" s="87"/>
      <c r="L23" s="69"/>
    </row>
    <row r="24" spans="1:12" ht="12.75">
      <c r="A24" s="91"/>
      <c r="B24" s="100">
        <v>0</v>
      </c>
      <c r="C24" s="78" t="s">
        <v>94</v>
      </c>
      <c r="D24" s="79">
        <v>6121</v>
      </c>
      <c r="E24" s="90" t="s">
        <v>95</v>
      </c>
      <c r="F24" s="81" t="s">
        <v>89</v>
      </c>
      <c r="G24" s="92">
        <v>0</v>
      </c>
      <c r="H24" s="102">
        <v>0</v>
      </c>
      <c r="I24" s="102">
        <v>5</v>
      </c>
      <c r="J24" s="85">
        <f t="shared" si="1"/>
        <v>5</v>
      </c>
      <c r="K24" s="89"/>
      <c r="L24" s="69"/>
    </row>
    <row r="25" spans="1:12" ht="12.75">
      <c r="A25" s="91"/>
      <c r="B25" s="100">
        <v>0</v>
      </c>
      <c r="C25" s="78" t="s">
        <v>94</v>
      </c>
      <c r="D25" s="79">
        <v>6121</v>
      </c>
      <c r="E25" s="90" t="s">
        <v>88</v>
      </c>
      <c r="F25" s="81" t="s">
        <v>89</v>
      </c>
      <c r="G25" s="92">
        <v>0</v>
      </c>
      <c r="H25" s="102">
        <v>0</v>
      </c>
      <c r="I25" s="102">
        <v>1200</v>
      </c>
      <c r="J25" s="85">
        <f t="shared" si="1"/>
        <v>1200</v>
      </c>
      <c r="K25" s="89"/>
      <c r="L25" s="69"/>
    </row>
    <row r="26" spans="1:12" ht="12.75">
      <c r="A26" s="91"/>
      <c r="B26" s="100">
        <v>0</v>
      </c>
      <c r="C26" s="78" t="s">
        <v>94</v>
      </c>
      <c r="D26" s="79">
        <v>6121</v>
      </c>
      <c r="E26" s="90" t="s">
        <v>90</v>
      </c>
      <c r="F26" s="81" t="s">
        <v>89</v>
      </c>
      <c r="G26" s="92">
        <v>0</v>
      </c>
      <c r="H26" s="102">
        <v>0</v>
      </c>
      <c r="I26" s="102">
        <v>6800</v>
      </c>
      <c r="J26" s="85">
        <f t="shared" si="1"/>
        <v>6800</v>
      </c>
      <c r="K26" s="89"/>
      <c r="L26" s="69"/>
    </row>
    <row r="27" spans="1:12" ht="12.75">
      <c r="A27" s="91"/>
      <c r="B27" s="100">
        <v>0</v>
      </c>
      <c r="C27" s="78" t="s">
        <v>94</v>
      </c>
      <c r="D27" s="79">
        <v>6122</v>
      </c>
      <c r="E27" s="90" t="s">
        <v>88</v>
      </c>
      <c r="F27" s="81" t="s">
        <v>91</v>
      </c>
      <c r="G27" s="92">
        <v>0</v>
      </c>
      <c r="H27" s="102">
        <v>0</v>
      </c>
      <c r="I27" s="102">
        <v>191</v>
      </c>
      <c r="J27" s="85">
        <f t="shared" si="1"/>
        <v>191</v>
      </c>
      <c r="K27" s="89"/>
      <c r="L27" s="69"/>
    </row>
    <row r="28" spans="1:12" ht="12.75">
      <c r="A28" s="91"/>
      <c r="B28" s="100">
        <v>0</v>
      </c>
      <c r="C28" s="78" t="s">
        <v>94</v>
      </c>
      <c r="D28" s="79">
        <v>6122</v>
      </c>
      <c r="E28" s="90" t="s">
        <v>90</v>
      </c>
      <c r="F28" s="81" t="s">
        <v>91</v>
      </c>
      <c r="G28" s="92">
        <v>0</v>
      </c>
      <c r="H28" s="102">
        <v>0</v>
      </c>
      <c r="I28" s="102">
        <v>1205.7</v>
      </c>
      <c r="J28" s="85">
        <f t="shared" si="1"/>
        <v>1205.7</v>
      </c>
      <c r="K28" s="89"/>
      <c r="L28" s="69"/>
    </row>
    <row r="29" spans="1:12" ht="25.5" customHeight="1">
      <c r="A29" s="95" t="s">
        <v>81</v>
      </c>
      <c r="B29" s="103" t="s">
        <v>96</v>
      </c>
      <c r="C29" s="97" t="s">
        <v>79</v>
      </c>
      <c r="D29" s="97" t="s">
        <v>79</v>
      </c>
      <c r="E29" s="98" t="s">
        <v>79</v>
      </c>
      <c r="F29" s="99" t="s">
        <v>97</v>
      </c>
      <c r="G29" s="75">
        <f>SUM(G30:G40)</f>
        <v>0</v>
      </c>
      <c r="H29" s="75">
        <f>SUM(H30:H40)</f>
        <v>0</v>
      </c>
      <c r="I29" s="75">
        <f>SUM(I30:I40)</f>
        <v>6121</v>
      </c>
      <c r="J29" s="76">
        <f>SUM(J30:J40)</f>
        <v>6121</v>
      </c>
      <c r="K29" s="68"/>
      <c r="L29" s="104"/>
    </row>
    <row r="30" spans="1:12" ht="12.75">
      <c r="A30" s="95"/>
      <c r="B30" s="105">
        <v>0</v>
      </c>
      <c r="C30" s="78" t="s">
        <v>84</v>
      </c>
      <c r="D30" s="79">
        <v>5163</v>
      </c>
      <c r="E30" s="80">
        <v>38100000</v>
      </c>
      <c r="F30" s="81" t="s">
        <v>85</v>
      </c>
      <c r="G30" s="101">
        <v>0</v>
      </c>
      <c r="H30" s="83">
        <v>0</v>
      </c>
      <c r="I30" s="83">
        <v>2</v>
      </c>
      <c r="J30" s="106">
        <f>SUM(H30+I30)</f>
        <v>2</v>
      </c>
      <c r="K30" s="68"/>
      <c r="L30" s="69"/>
    </row>
    <row r="31" spans="1:12" ht="12.75">
      <c r="A31" s="95"/>
      <c r="B31" s="105">
        <v>0</v>
      </c>
      <c r="C31" s="78" t="s">
        <v>84</v>
      </c>
      <c r="D31" s="79">
        <v>5163</v>
      </c>
      <c r="E31" s="80">
        <v>38585005</v>
      </c>
      <c r="F31" s="81" t="s">
        <v>85</v>
      </c>
      <c r="G31" s="101">
        <v>0</v>
      </c>
      <c r="H31" s="83">
        <v>0</v>
      </c>
      <c r="I31" s="83">
        <v>2</v>
      </c>
      <c r="J31" s="106">
        <f>SUM(H31+I31)</f>
        <v>2</v>
      </c>
      <c r="K31" s="68"/>
      <c r="L31" s="69"/>
    </row>
    <row r="32" spans="1:12" ht="12.75">
      <c r="A32" s="95"/>
      <c r="B32" s="105">
        <v>0</v>
      </c>
      <c r="C32" s="78" t="s">
        <v>94</v>
      </c>
      <c r="D32" s="79">
        <v>5137</v>
      </c>
      <c r="E32" s="80">
        <v>38100000</v>
      </c>
      <c r="F32" s="81" t="s">
        <v>87</v>
      </c>
      <c r="G32" s="101">
        <v>0</v>
      </c>
      <c r="H32" s="83">
        <v>0</v>
      </c>
      <c r="I32" s="83">
        <v>17</v>
      </c>
      <c r="J32" s="106">
        <f aca="true" t="shared" si="2" ref="J32:J78">SUM(H32+I32)</f>
        <v>17</v>
      </c>
      <c r="K32" s="68"/>
      <c r="L32" s="104"/>
    </row>
    <row r="33" spans="1:12" ht="12.75">
      <c r="A33" s="95"/>
      <c r="B33" s="105">
        <v>0</v>
      </c>
      <c r="C33" s="78" t="s">
        <v>94</v>
      </c>
      <c r="D33" s="79">
        <v>5137</v>
      </c>
      <c r="E33" s="80">
        <v>38585005</v>
      </c>
      <c r="F33" s="81" t="s">
        <v>87</v>
      </c>
      <c r="G33" s="101">
        <v>0</v>
      </c>
      <c r="H33" s="83">
        <v>0</v>
      </c>
      <c r="I33" s="83">
        <v>17</v>
      </c>
      <c r="J33" s="106">
        <f>SUM(H33+I33)</f>
        <v>17</v>
      </c>
      <c r="K33" s="68"/>
      <c r="L33" s="104"/>
    </row>
    <row r="34" spans="1:12" ht="12.75">
      <c r="A34" s="91"/>
      <c r="B34" s="105">
        <v>0</v>
      </c>
      <c r="C34" s="78" t="s">
        <v>94</v>
      </c>
      <c r="D34" s="79">
        <v>5169</v>
      </c>
      <c r="E34" s="80">
        <v>38100000</v>
      </c>
      <c r="F34" s="81" t="s">
        <v>98</v>
      </c>
      <c r="G34" s="107">
        <v>0</v>
      </c>
      <c r="H34" s="83">
        <v>0</v>
      </c>
      <c r="I34" s="83">
        <v>6</v>
      </c>
      <c r="J34" s="106">
        <f t="shared" si="2"/>
        <v>6</v>
      </c>
      <c r="K34" s="68"/>
      <c r="L34" s="108"/>
    </row>
    <row r="35" spans="1:12" ht="12.75">
      <c r="A35" s="91"/>
      <c r="B35" s="105">
        <v>0</v>
      </c>
      <c r="C35" s="78" t="s">
        <v>94</v>
      </c>
      <c r="D35" s="79">
        <v>5169</v>
      </c>
      <c r="E35" s="80">
        <v>38585005</v>
      </c>
      <c r="F35" s="81" t="s">
        <v>98</v>
      </c>
      <c r="G35" s="107">
        <v>0</v>
      </c>
      <c r="H35" s="83">
        <v>0</v>
      </c>
      <c r="I35" s="83">
        <v>34</v>
      </c>
      <c r="J35" s="106">
        <f t="shared" si="2"/>
        <v>34</v>
      </c>
      <c r="K35" s="68"/>
      <c r="L35" s="108"/>
    </row>
    <row r="36" spans="1:12" ht="12.75">
      <c r="A36" s="91"/>
      <c r="B36" s="105">
        <v>0</v>
      </c>
      <c r="C36" s="78" t="s">
        <v>94</v>
      </c>
      <c r="D36" s="79">
        <v>6121</v>
      </c>
      <c r="E36" s="90" t="s">
        <v>95</v>
      </c>
      <c r="F36" s="81" t="s">
        <v>89</v>
      </c>
      <c r="G36" s="107">
        <v>0</v>
      </c>
      <c r="H36" s="83">
        <v>0</v>
      </c>
      <c r="I36" s="83">
        <v>5</v>
      </c>
      <c r="J36" s="106">
        <f t="shared" si="2"/>
        <v>5</v>
      </c>
      <c r="K36" s="68"/>
      <c r="L36" s="69"/>
    </row>
    <row r="37" spans="1:12" ht="12.75">
      <c r="A37" s="91"/>
      <c r="B37" s="105">
        <v>0</v>
      </c>
      <c r="C37" s="78" t="s">
        <v>94</v>
      </c>
      <c r="D37" s="79">
        <v>6121</v>
      </c>
      <c r="E37" s="90" t="s">
        <v>88</v>
      </c>
      <c r="F37" s="81" t="s">
        <v>89</v>
      </c>
      <c r="G37" s="107">
        <v>0</v>
      </c>
      <c r="H37" s="83">
        <v>0</v>
      </c>
      <c r="I37" s="83">
        <v>667</v>
      </c>
      <c r="J37" s="106">
        <f>SUM(H37+I37)</f>
        <v>667</v>
      </c>
      <c r="K37" s="68"/>
      <c r="L37" s="104"/>
    </row>
    <row r="38" spans="1:12" ht="12.75">
      <c r="A38" s="91"/>
      <c r="B38" s="105">
        <v>0</v>
      </c>
      <c r="C38" s="78" t="s">
        <v>94</v>
      </c>
      <c r="D38" s="79">
        <v>6121</v>
      </c>
      <c r="E38" s="90" t="s">
        <v>90</v>
      </c>
      <c r="F38" s="81" t="s">
        <v>89</v>
      </c>
      <c r="G38" s="107">
        <v>0</v>
      </c>
      <c r="H38" s="83">
        <v>0</v>
      </c>
      <c r="I38" s="83">
        <v>3891</v>
      </c>
      <c r="J38" s="106">
        <f t="shared" si="2"/>
        <v>3891</v>
      </c>
      <c r="K38" s="68"/>
      <c r="L38" s="104"/>
    </row>
    <row r="39" spans="1:12" ht="12.75">
      <c r="A39" s="91"/>
      <c r="B39" s="105">
        <v>0</v>
      </c>
      <c r="C39" s="78" t="s">
        <v>94</v>
      </c>
      <c r="D39" s="79">
        <v>6122</v>
      </c>
      <c r="E39" s="90" t="s">
        <v>88</v>
      </c>
      <c r="F39" s="81" t="s">
        <v>91</v>
      </c>
      <c r="G39" s="107">
        <v>0</v>
      </c>
      <c r="H39" s="83">
        <v>0</v>
      </c>
      <c r="I39" s="83">
        <v>230</v>
      </c>
      <c r="J39" s="106">
        <f t="shared" si="2"/>
        <v>230</v>
      </c>
      <c r="K39" s="68"/>
      <c r="L39" s="108"/>
    </row>
    <row r="40" spans="1:12" ht="12.75">
      <c r="A40" s="91"/>
      <c r="B40" s="105">
        <v>0</v>
      </c>
      <c r="C40" s="78" t="s">
        <v>94</v>
      </c>
      <c r="D40" s="79">
        <v>6122</v>
      </c>
      <c r="E40" s="90" t="s">
        <v>90</v>
      </c>
      <c r="F40" s="81" t="s">
        <v>91</v>
      </c>
      <c r="G40" s="107">
        <v>0</v>
      </c>
      <c r="H40" s="83">
        <v>0</v>
      </c>
      <c r="I40" s="83">
        <v>1250</v>
      </c>
      <c r="J40" s="106">
        <f t="shared" si="2"/>
        <v>1250</v>
      </c>
      <c r="K40" s="68"/>
      <c r="L40" s="108"/>
    </row>
    <row r="41" spans="1:12" ht="23.25" customHeight="1">
      <c r="A41" s="95" t="s">
        <v>81</v>
      </c>
      <c r="B41" s="109">
        <v>0</v>
      </c>
      <c r="C41" s="97" t="s">
        <v>79</v>
      </c>
      <c r="D41" s="97" t="s">
        <v>79</v>
      </c>
      <c r="E41" s="98" t="s">
        <v>79</v>
      </c>
      <c r="F41" s="110" t="s">
        <v>99</v>
      </c>
      <c r="G41" s="75">
        <f>SUM(G42:G49)</f>
        <v>0</v>
      </c>
      <c r="H41" s="75">
        <f>SUM(H42:H49)</f>
        <v>0</v>
      </c>
      <c r="I41" s="75">
        <f>SUM(I42:I49)</f>
        <v>6840</v>
      </c>
      <c r="J41" s="76">
        <f>SUM(J42:J49)</f>
        <v>6840</v>
      </c>
      <c r="K41" s="111"/>
      <c r="L41" s="69"/>
    </row>
    <row r="42" spans="1:12" ht="12.75">
      <c r="A42" s="95"/>
      <c r="B42" s="112">
        <v>0</v>
      </c>
      <c r="C42" s="78" t="s">
        <v>84</v>
      </c>
      <c r="D42" s="79">
        <v>5163</v>
      </c>
      <c r="E42" s="80">
        <v>38100000</v>
      </c>
      <c r="F42" s="81" t="s">
        <v>85</v>
      </c>
      <c r="G42" s="113">
        <v>0</v>
      </c>
      <c r="H42" s="114">
        <v>0</v>
      </c>
      <c r="I42" s="114">
        <v>2</v>
      </c>
      <c r="J42" s="115">
        <f t="shared" si="2"/>
        <v>2</v>
      </c>
      <c r="K42" s="111"/>
      <c r="L42" s="69"/>
    </row>
    <row r="43" spans="1:12" ht="12.75">
      <c r="A43" s="95"/>
      <c r="B43" s="112">
        <v>0</v>
      </c>
      <c r="C43" s="78" t="s">
        <v>84</v>
      </c>
      <c r="D43" s="79">
        <v>5163</v>
      </c>
      <c r="E43" s="80">
        <v>38585005</v>
      </c>
      <c r="F43" s="81" t="s">
        <v>85</v>
      </c>
      <c r="G43" s="113">
        <v>0</v>
      </c>
      <c r="H43" s="114">
        <v>0</v>
      </c>
      <c r="I43" s="114">
        <v>2</v>
      </c>
      <c r="J43" s="115">
        <f t="shared" si="2"/>
        <v>2</v>
      </c>
      <c r="K43" s="111"/>
      <c r="L43" s="69"/>
    </row>
    <row r="44" spans="1:12" ht="12.75">
      <c r="A44" s="95"/>
      <c r="B44" s="112">
        <v>0</v>
      </c>
      <c r="C44" s="78" t="s">
        <v>100</v>
      </c>
      <c r="D44" s="79">
        <v>5137</v>
      </c>
      <c r="E44" s="80">
        <v>38100000</v>
      </c>
      <c r="F44" s="81" t="s">
        <v>87</v>
      </c>
      <c r="G44" s="113">
        <v>0</v>
      </c>
      <c r="H44" s="114">
        <v>0</v>
      </c>
      <c r="I44" s="114">
        <v>17</v>
      </c>
      <c r="J44" s="115">
        <f t="shared" si="2"/>
        <v>17</v>
      </c>
      <c r="K44" s="111"/>
      <c r="L44" s="69"/>
    </row>
    <row r="45" spans="1:12" ht="12.75">
      <c r="A45" s="91"/>
      <c r="B45" s="112">
        <v>0</v>
      </c>
      <c r="C45" s="78" t="s">
        <v>100</v>
      </c>
      <c r="D45" s="79">
        <v>5137</v>
      </c>
      <c r="E45" s="80">
        <v>38585005</v>
      </c>
      <c r="F45" s="81" t="s">
        <v>87</v>
      </c>
      <c r="G45" s="107">
        <v>0</v>
      </c>
      <c r="H45" s="114">
        <v>0</v>
      </c>
      <c r="I45" s="114">
        <v>17</v>
      </c>
      <c r="J45" s="115">
        <f t="shared" si="2"/>
        <v>17</v>
      </c>
      <c r="K45" s="111"/>
      <c r="L45" s="69"/>
    </row>
    <row r="46" spans="1:12" ht="12.75">
      <c r="A46" s="91"/>
      <c r="B46" s="112">
        <v>0</v>
      </c>
      <c r="C46" s="78" t="s">
        <v>100</v>
      </c>
      <c r="D46" s="79">
        <v>6121</v>
      </c>
      <c r="E46" s="90" t="s">
        <v>88</v>
      </c>
      <c r="F46" s="81" t="s">
        <v>89</v>
      </c>
      <c r="G46" s="107">
        <v>0</v>
      </c>
      <c r="H46" s="114">
        <v>0</v>
      </c>
      <c r="I46" s="114">
        <v>800</v>
      </c>
      <c r="J46" s="115">
        <f t="shared" si="2"/>
        <v>800</v>
      </c>
      <c r="K46" s="111"/>
      <c r="L46" s="69"/>
    </row>
    <row r="47" spans="1:12" ht="12.75">
      <c r="A47" s="91"/>
      <c r="B47" s="112">
        <v>0</v>
      </c>
      <c r="C47" s="78" t="s">
        <v>100</v>
      </c>
      <c r="D47" s="79">
        <v>6121</v>
      </c>
      <c r="E47" s="90" t="s">
        <v>90</v>
      </c>
      <c r="F47" s="81" t="s">
        <v>89</v>
      </c>
      <c r="G47" s="107">
        <v>0</v>
      </c>
      <c r="H47" s="114">
        <v>0</v>
      </c>
      <c r="I47" s="114">
        <v>5000</v>
      </c>
      <c r="J47" s="115">
        <f t="shared" si="2"/>
        <v>5000</v>
      </c>
      <c r="K47" s="111"/>
      <c r="L47" s="69"/>
    </row>
    <row r="48" spans="1:12" ht="12.75">
      <c r="A48" s="91"/>
      <c r="B48" s="112">
        <v>0</v>
      </c>
      <c r="C48" s="78" t="s">
        <v>100</v>
      </c>
      <c r="D48" s="79">
        <v>6122</v>
      </c>
      <c r="E48" s="90" t="s">
        <v>88</v>
      </c>
      <c r="F48" s="81" t="s">
        <v>91</v>
      </c>
      <c r="G48" s="107">
        <v>0</v>
      </c>
      <c r="H48" s="114">
        <v>0</v>
      </c>
      <c r="I48" s="114">
        <v>210</v>
      </c>
      <c r="J48" s="115">
        <f t="shared" si="2"/>
        <v>210</v>
      </c>
      <c r="K48" s="68"/>
      <c r="L48" s="104"/>
    </row>
    <row r="49" spans="1:12" ht="12.75">
      <c r="A49" s="91"/>
      <c r="B49" s="112">
        <v>0</v>
      </c>
      <c r="C49" s="78" t="s">
        <v>100</v>
      </c>
      <c r="D49" s="79">
        <v>6122</v>
      </c>
      <c r="E49" s="90" t="s">
        <v>90</v>
      </c>
      <c r="F49" s="81" t="s">
        <v>91</v>
      </c>
      <c r="G49" s="107">
        <v>0</v>
      </c>
      <c r="H49" s="114">
        <v>0</v>
      </c>
      <c r="I49" s="114">
        <v>792</v>
      </c>
      <c r="J49" s="115">
        <f t="shared" si="2"/>
        <v>792</v>
      </c>
      <c r="K49" s="89"/>
      <c r="L49" s="69"/>
    </row>
    <row r="50" spans="1:12" ht="34.5" customHeight="1">
      <c r="A50" s="95" t="s">
        <v>81</v>
      </c>
      <c r="B50" s="103" t="s">
        <v>101</v>
      </c>
      <c r="C50" s="97" t="s">
        <v>79</v>
      </c>
      <c r="D50" s="97" t="s">
        <v>79</v>
      </c>
      <c r="E50" s="98" t="s">
        <v>79</v>
      </c>
      <c r="F50" s="99" t="s">
        <v>102</v>
      </c>
      <c r="G50" s="75">
        <f>SUM(G51:G59)</f>
        <v>0</v>
      </c>
      <c r="H50" s="75">
        <f>SUM(H51:H59)</f>
        <v>0</v>
      </c>
      <c r="I50" s="75">
        <f>SUM(I51:I59)</f>
        <v>2283</v>
      </c>
      <c r="J50" s="76">
        <f>SUM(J51:J59)</f>
        <v>2283</v>
      </c>
      <c r="K50" s="111"/>
      <c r="L50" s="104"/>
    </row>
    <row r="51" spans="1:12" ht="12.75">
      <c r="A51" s="95"/>
      <c r="B51" s="116">
        <v>0</v>
      </c>
      <c r="C51" s="78" t="s">
        <v>84</v>
      </c>
      <c r="D51" s="79">
        <v>5163</v>
      </c>
      <c r="E51" s="80">
        <v>38100000</v>
      </c>
      <c r="F51" s="81" t="s">
        <v>85</v>
      </c>
      <c r="G51" s="101">
        <v>0</v>
      </c>
      <c r="H51" s="83">
        <v>0</v>
      </c>
      <c r="I51" s="83">
        <v>2</v>
      </c>
      <c r="J51" s="106">
        <f t="shared" si="2"/>
        <v>2</v>
      </c>
      <c r="K51" s="111"/>
      <c r="L51" s="104"/>
    </row>
    <row r="52" spans="1:12" ht="12.75">
      <c r="A52" s="95"/>
      <c r="B52" s="116">
        <v>0</v>
      </c>
      <c r="C52" s="78" t="s">
        <v>84</v>
      </c>
      <c r="D52" s="79">
        <v>5163</v>
      </c>
      <c r="E52" s="80">
        <v>38585005</v>
      </c>
      <c r="F52" s="81" t="s">
        <v>85</v>
      </c>
      <c r="G52" s="101">
        <v>0</v>
      </c>
      <c r="H52" s="83">
        <v>0</v>
      </c>
      <c r="I52" s="83">
        <v>2</v>
      </c>
      <c r="J52" s="106">
        <f t="shared" si="2"/>
        <v>2</v>
      </c>
      <c r="K52" s="68"/>
      <c r="L52" s="104"/>
    </row>
    <row r="53" spans="1:12" ht="12.75">
      <c r="A53" s="95"/>
      <c r="B53" s="116">
        <v>0</v>
      </c>
      <c r="C53" s="78" t="s">
        <v>94</v>
      </c>
      <c r="D53" s="79">
        <v>5137</v>
      </c>
      <c r="E53" s="80">
        <v>38100000</v>
      </c>
      <c r="F53" s="81" t="s">
        <v>87</v>
      </c>
      <c r="G53" s="107">
        <v>0</v>
      </c>
      <c r="H53" s="83">
        <v>0</v>
      </c>
      <c r="I53" s="83">
        <v>17</v>
      </c>
      <c r="J53" s="106">
        <f t="shared" si="2"/>
        <v>17</v>
      </c>
      <c r="K53" s="68"/>
      <c r="L53" s="104"/>
    </row>
    <row r="54" spans="1:12" ht="12.75">
      <c r="A54" s="95"/>
      <c r="B54" s="116">
        <v>0</v>
      </c>
      <c r="C54" s="78" t="s">
        <v>94</v>
      </c>
      <c r="D54" s="79">
        <v>5137</v>
      </c>
      <c r="E54" s="80">
        <v>38585005</v>
      </c>
      <c r="F54" s="81" t="s">
        <v>87</v>
      </c>
      <c r="G54" s="107">
        <v>0</v>
      </c>
      <c r="H54" s="83">
        <v>0</v>
      </c>
      <c r="I54" s="83">
        <v>17</v>
      </c>
      <c r="J54" s="106">
        <f>SUM(H54+I54)</f>
        <v>17</v>
      </c>
      <c r="K54" s="68"/>
      <c r="L54" s="104"/>
    </row>
    <row r="55" spans="1:12" ht="12.75">
      <c r="A55" s="95"/>
      <c r="B55" s="116">
        <v>0</v>
      </c>
      <c r="C55" s="78" t="s">
        <v>94</v>
      </c>
      <c r="D55" s="79">
        <v>6121</v>
      </c>
      <c r="E55" s="90" t="s">
        <v>95</v>
      </c>
      <c r="F55" s="81" t="s">
        <v>89</v>
      </c>
      <c r="G55" s="107">
        <v>0</v>
      </c>
      <c r="H55" s="83">
        <v>0</v>
      </c>
      <c r="I55" s="83">
        <v>114.6</v>
      </c>
      <c r="J55" s="106">
        <f>SUM(H55+I55)</f>
        <v>114.6</v>
      </c>
      <c r="K55" s="68"/>
      <c r="L55" s="104"/>
    </row>
    <row r="56" spans="1:12" ht="12.75">
      <c r="A56" s="91"/>
      <c r="B56" s="116">
        <v>0</v>
      </c>
      <c r="C56" s="78" t="s">
        <v>94</v>
      </c>
      <c r="D56" s="79">
        <v>6121</v>
      </c>
      <c r="E56" s="90" t="s">
        <v>88</v>
      </c>
      <c r="F56" s="81" t="s">
        <v>89</v>
      </c>
      <c r="G56" s="107">
        <v>0</v>
      </c>
      <c r="H56" s="83">
        <v>0</v>
      </c>
      <c r="I56" s="83">
        <v>151</v>
      </c>
      <c r="J56" s="106">
        <f>SUM(H56+I56)</f>
        <v>151</v>
      </c>
      <c r="K56" s="68"/>
      <c r="L56" s="104"/>
    </row>
    <row r="57" spans="1:12" ht="12.75">
      <c r="A57" s="91"/>
      <c r="B57" s="116">
        <v>0</v>
      </c>
      <c r="C57" s="78" t="s">
        <v>94</v>
      </c>
      <c r="D57" s="79">
        <v>6121</v>
      </c>
      <c r="E57" s="90" t="s">
        <v>90</v>
      </c>
      <c r="F57" s="81" t="s">
        <v>89</v>
      </c>
      <c r="G57" s="107">
        <v>0</v>
      </c>
      <c r="H57" s="83">
        <v>0</v>
      </c>
      <c r="I57" s="83">
        <v>1229.4</v>
      </c>
      <c r="J57" s="106">
        <f t="shared" si="2"/>
        <v>1229.4</v>
      </c>
      <c r="K57" s="68"/>
      <c r="L57" s="104"/>
    </row>
    <row r="58" spans="1:12" ht="12.75">
      <c r="A58" s="91"/>
      <c r="B58" s="116">
        <v>0</v>
      </c>
      <c r="C58" s="78" t="s">
        <v>94</v>
      </c>
      <c r="D58" s="79">
        <v>6122</v>
      </c>
      <c r="E58" s="90" t="s">
        <v>88</v>
      </c>
      <c r="F58" s="81" t="s">
        <v>91</v>
      </c>
      <c r="G58" s="107">
        <v>0</v>
      </c>
      <c r="H58" s="83">
        <v>0</v>
      </c>
      <c r="I58" s="83">
        <v>150</v>
      </c>
      <c r="J58" s="106">
        <f t="shared" si="2"/>
        <v>150</v>
      </c>
      <c r="K58" s="68"/>
      <c r="L58" s="104"/>
    </row>
    <row r="59" spans="1:12" ht="12.75">
      <c r="A59" s="91"/>
      <c r="B59" s="116">
        <v>0</v>
      </c>
      <c r="C59" s="78" t="s">
        <v>94</v>
      </c>
      <c r="D59" s="79">
        <v>6122</v>
      </c>
      <c r="E59" s="90" t="s">
        <v>90</v>
      </c>
      <c r="F59" s="81" t="s">
        <v>91</v>
      </c>
      <c r="G59" s="107">
        <v>0</v>
      </c>
      <c r="H59" s="83">
        <v>0</v>
      </c>
      <c r="I59" s="83">
        <v>600</v>
      </c>
      <c r="J59" s="106">
        <f t="shared" si="2"/>
        <v>600</v>
      </c>
      <c r="K59" s="68"/>
      <c r="L59" s="104"/>
    </row>
    <row r="60" spans="1:12" ht="23.25" customHeight="1">
      <c r="A60" s="95" t="s">
        <v>81</v>
      </c>
      <c r="B60" s="103" t="s">
        <v>103</v>
      </c>
      <c r="C60" s="97" t="s">
        <v>79</v>
      </c>
      <c r="D60" s="97" t="s">
        <v>79</v>
      </c>
      <c r="E60" s="98" t="s">
        <v>79</v>
      </c>
      <c r="F60" s="99" t="s">
        <v>104</v>
      </c>
      <c r="G60" s="75">
        <f>SUM(G61:G66)</f>
        <v>0</v>
      </c>
      <c r="H60" s="75">
        <f>SUM(H61:H66)</f>
        <v>0</v>
      </c>
      <c r="I60" s="75">
        <f>SUM(I61:I66)</f>
        <v>2021</v>
      </c>
      <c r="J60" s="76">
        <f>SUM(J61:J66)</f>
        <v>2021</v>
      </c>
      <c r="K60" s="68"/>
      <c r="L60" s="104"/>
    </row>
    <row r="61" spans="1:12" ht="12.75">
      <c r="A61" s="95"/>
      <c r="B61" s="117" t="s">
        <v>103</v>
      </c>
      <c r="C61" s="78" t="s">
        <v>84</v>
      </c>
      <c r="D61" s="79">
        <v>5163</v>
      </c>
      <c r="E61" s="80">
        <v>38100000</v>
      </c>
      <c r="F61" s="81" t="s">
        <v>85</v>
      </c>
      <c r="G61" s="101">
        <v>0</v>
      </c>
      <c r="H61" s="83">
        <v>0</v>
      </c>
      <c r="I61" s="83">
        <v>2</v>
      </c>
      <c r="J61" s="106">
        <f t="shared" si="2"/>
        <v>2</v>
      </c>
      <c r="K61" s="68"/>
      <c r="L61" s="104"/>
    </row>
    <row r="62" spans="1:12" ht="12.75">
      <c r="A62" s="118"/>
      <c r="B62" s="117" t="s">
        <v>103</v>
      </c>
      <c r="C62" s="78" t="s">
        <v>84</v>
      </c>
      <c r="D62" s="79">
        <v>5163</v>
      </c>
      <c r="E62" s="80">
        <v>38585005</v>
      </c>
      <c r="F62" s="81" t="s">
        <v>85</v>
      </c>
      <c r="G62" s="107">
        <v>0</v>
      </c>
      <c r="H62" s="102">
        <v>0</v>
      </c>
      <c r="I62" s="102">
        <v>2</v>
      </c>
      <c r="J62" s="85">
        <f t="shared" si="2"/>
        <v>2</v>
      </c>
      <c r="K62" s="68"/>
      <c r="L62" s="104"/>
    </row>
    <row r="63" spans="1:12" ht="12.75">
      <c r="A63" s="118"/>
      <c r="B63" s="117" t="s">
        <v>103</v>
      </c>
      <c r="C63" s="78" t="s">
        <v>94</v>
      </c>
      <c r="D63" s="79">
        <v>5137</v>
      </c>
      <c r="E63" s="80">
        <v>38100000</v>
      </c>
      <c r="F63" s="81" t="s">
        <v>87</v>
      </c>
      <c r="G63" s="107">
        <v>0</v>
      </c>
      <c r="H63" s="102">
        <v>0</v>
      </c>
      <c r="I63" s="102">
        <v>15</v>
      </c>
      <c r="J63" s="85">
        <f t="shared" si="2"/>
        <v>15</v>
      </c>
      <c r="K63" s="68"/>
      <c r="L63" s="104"/>
    </row>
    <row r="64" spans="1:12" ht="12.75">
      <c r="A64" s="118"/>
      <c r="B64" s="117" t="s">
        <v>103</v>
      </c>
      <c r="C64" s="119" t="s">
        <v>94</v>
      </c>
      <c r="D64" s="79">
        <v>5137</v>
      </c>
      <c r="E64" s="80">
        <v>38585005</v>
      </c>
      <c r="F64" s="81" t="s">
        <v>87</v>
      </c>
      <c r="G64" s="107">
        <v>0</v>
      </c>
      <c r="H64" s="102">
        <v>0</v>
      </c>
      <c r="I64" s="102">
        <v>80</v>
      </c>
      <c r="J64" s="85">
        <f t="shared" si="2"/>
        <v>80</v>
      </c>
      <c r="K64" s="68"/>
      <c r="L64" s="104"/>
    </row>
    <row r="65" spans="1:12" ht="12.75">
      <c r="A65" s="91"/>
      <c r="B65" s="117" t="s">
        <v>103</v>
      </c>
      <c r="C65" s="78" t="s">
        <v>94</v>
      </c>
      <c r="D65" s="79">
        <v>6121</v>
      </c>
      <c r="E65" s="90" t="s">
        <v>88</v>
      </c>
      <c r="F65" s="81" t="s">
        <v>89</v>
      </c>
      <c r="G65" s="107">
        <v>0</v>
      </c>
      <c r="H65" s="102">
        <v>0</v>
      </c>
      <c r="I65" s="102">
        <v>291</v>
      </c>
      <c r="J65" s="85">
        <f t="shared" si="2"/>
        <v>291</v>
      </c>
      <c r="K65" s="68"/>
      <c r="L65" s="104"/>
    </row>
    <row r="66" spans="1:12" ht="12.75">
      <c r="A66" s="91"/>
      <c r="B66" s="117" t="s">
        <v>103</v>
      </c>
      <c r="C66" s="78" t="s">
        <v>94</v>
      </c>
      <c r="D66" s="79">
        <v>6121</v>
      </c>
      <c r="E66" s="90" t="s">
        <v>90</v>
      </c>
      <c r="F66" s="81" t="s">
        <v>89</v>
      </c>
      <c r="G66" s="107">
        <v>0</v>
      </c>
      <c r="H66" s="102">
        <v>0</v>
      </c>
      <c r="I66" s="102">
        <v>1631</v>
      </c>
      <c r="J66" s="85">
        <f t="shared" si="2"/>
        <v>1631</v>
      </c>
      <c r="K66" s="68"/>
      <c r="L66" s="104"/>
    </row>
    <row r="67" spans="1:12" ht="22.5" customHeight="1">
      <c r="A67" s="95" t="s">
        <v>81</v>
      </c>
      <c r="B67" s="103" t="s">
        <v>105</v>
      </c>
      <c r="C67" s="97" t="s">
        <v>79</v>
      </c>
      <c r="D67" s="97" t="s">
        <v>79</v>
      </c>
      <c r="E67" s="98" t="s">
        <v>79</v>
      </c>
      <c r="F67" s="99" t="s">
        <v>106</v>
      </c>
      <c r="G67" s="75">
        <f>SUM(G68:G78)</f>
        <v>0</v>
      </c>
      <c r="H67" s="75">
        <f>SUM(H68:H78)</f>
        <v>0</v>
      </c>
      <c r="I67" s="75">
        <f>SUM(I68:I78)</f>
        <v>2430</v>
      </c>
      <c r="J67" s="76">
        <f>SUM(J68:J78)</f>
        <v>2430</v>
      </c>
      <c r="K67" s="68"/>
      <c r="L67" s="104"/>
    </row>
    <row r="68" spans="1:12" ht="12.75">
      <c r="A68" s="95"/>
      <c r="B68" s="117" t="s">
        <v>105</v>
      </c>
      <c r="C68" s="78" t="s">
        <v>84</v>
      </c>
      <c r="D68" s="79">
        <v>5163</v>
      </c>
      <c r="E68" s="80">
        <v>38100000</v>
      </c>
      <c r="F68" s="81" t="s">
        <v>85</v>
      </c>
      <c r="G68" s="101">
        <v>0</v>
      </c>
      <c r="H68" s="83">
        <v>0</v>
      </c>
      <c r="I68" s="83">
        <v>2</v>
      </c>
      <c r="J68" s="106">
        <f t="shared" si="2"/>
        <v>2</v>
      </c>
      <c r="K68" s="68"/>
      <c r="L68" s="104"/>
    </row>
    <row r="69" spans="1:12" ht="12.75">
      <c r="A69" s="95"/>
      <c r="B69" s="117" t="s">
        <v>105</v>
      </c>
      <c r="C69" s="78" t="s">
        <v>84</v>
      </c>
      <c r="D69" s="79">
        <v>5163</v>
      </c>
      <c r="E69" s="80">
        <v>38585005</v>
      </c>
      <c r="F69" s="81" t="s">
        <v>85</v>
      </c>
      <c r="G69" s="101">
        <v>0</v>
      </c>
      <c r="H69" s="83">
        <v>0</v>
      </c>
      <c r="I69" s="83">
        <v>2</v>
      </c>
      <c r="J69" s="106">
        <f t="shared" si="2"/>
        <v>2</v>
      </c>
      <c r="K69" s="111"/>
      <c r="L69" s="104"/>
    </row>
    <row r="70" spans="1:12" ht="12.75">
      <c r="A70" s="95"/>
      <c r="B70" s="117" t="s">
        <v>105</v>
      </c>
      <c r="C70" s="78" t="s">
        <v>100</v>
      </c>
      <c r="D70" s="79">
        <v>5137</v>
      </c>
      <c r="E70" s="80">
        <v>38100000</v>
      </c>
      <c r="F70" s="81" t="s">
        <v>87</v>
      </c>
      <c r="G70" s="101">
        <v>0</v>
      </c>
      <c r="H70" s="83">
        <v>0</v>
      </c>
      <c r="I70" s="83">
        <v>17</v>
      </c>
      <c r="J70" s="106">
        <f t="shared" si="2"/>
        <v>17</v>
      </c>
      <c r="K70" s="111"/>
      <c r="L70" s="104"/>
    </row>
    <row r="71" spans="1:12" ht="12.75">
      <c r="A71" s="95"/>
      <c r="B71" s="117" t="s">
        <v>105</v>
      </c>
      <c r="C71" s="78" t="s">
        <v>100</v>
      </c>
      <c r="D71" s="79">
        <v>5137</v>
      </c>
      <c r="E71" s="80">
        <v>38585005</v>
      </c>
      <c r="F71" s="81" t="s">
        <v>87</v>
      </c>
      <c r="G71" s="101">
        <v>0</v>
      </c>
      <c r="H71" s="83">
        <v>0</v>
      </c>
      <c r="I71" s="83">
        <v>17</v>
      </c>
      <c r="J71" s="106">
        <f t="shared" si="2"/>
        <v>17</v>
      </c>
      <c r="K71" s="111"/>
      <c r="L71" s="104"/>
    </row>
    <row r="72" spans="1:12" ht="12.75">
      <c r="A72" s="118"/>
      <c r="B72" s="117" t="s">
        <v>105</v>
      </c>
      <c r="C72" s="78" t="s">
        <v>100</v>
      </c>
      <c r="D72" s="79">
        <v>5169</v>
      </c>
      <c r="E72" s="80">
        <v>38100000</v>
      </c>
      <c r="F72" s="81" t="s">
        <v>98</v>
      </c>
      <c r="G72" s="107">
        <v>0</v>
      </c>
      <c r="H72" s="102">
        <v>0</v>
      </c>
      <c r="I72" s="102">
        <v>6</v>
      </c>
      <c r="J72" s="106">
        <f t="shared" si="2"/>
        <v>6</v>
      </c>
      <c r="K72" s="68"/>
      <c r="L72" s="120"/>
    </row>
    <row r="73" spans="1:12" ht="12.75">
      <c r="A73" s="118"/>
      <c r="B73" s="117" t="s">
        <v>105</v>
      </c>
      <c r="C73" s="78" t="s">
        <v>100</v>
      </c>
      <c r="D73" s="79">
        <v>5169</v>
      </c>
      <c r="E73" s="80">
        <v>38585005</v>
      </c>
      <c r="F73" s="81" t="s">
        <v>98</v>
      </c>
      <c r="G73" s="107">
        <v>0</v>
      </c>
      <c r="H73" s="102">
        <v>0</v>
      </c>
      <c r="I73" s="102">
        <v>34</v>
      </c>
      <c r="J73" s="106">
        <f t="shared" si="2"/>
        <v>34</v>
      </c>
      <c r="K73" s="68"/>
      <c r="L73" s="120"/>
    </row>
    <row r="74" spans="1:12" ht="12.75">
      <c r="A74" s="118"/>
      <c r="B74" s="117" t="s">
        <v>105</v>
      </c>
      <c r="C74" s="78" t="s">
        <v>100</v>
      </c>
      <c r="D74" s="79">
        <v>6121</v>
      </c>
      <c r="E74" s="90" t="s">
        <v>95</v>
      </c>
      <c r="F74" s="81" t="s">
        <v>89</v>
      </c>
      <c r="G74" s="107">
        <v>0</v>
      </c>
      <c r="H74" s="102">
        <v>0</v>
      </c>
      <c r="I74" s="102">
        <v>5</v>
      </c>
      <c r="J74" s="106">
        <f t="shared" si="2"/>
        <v>5</v>
      </c>
      <c r="K74" s="68"/>
      <c r="L74" s="120"/>
    </row>
    <row r="75" spans="1:12" ht="12.75">
      <c r="A75" s="91"/>
      <c r="B75" s="117" t="s">
        <v>105</v>
      </c>
      <c r="C75" s="78" t="s">
        <v>100</v>
      </c>
      <c r="D75" s="79">
        <v>6121</v>
      </c>
      <c r="E75" s="90" t="s">
        <v>88</v>
      </c>
      <c r="F75" s="81" t="s">
        <v>89</v>
      </c>
      <c r="G75" s="107">
        <v>0</v>
      </c>
      <c r="H75" s="102">
        <v>0</v>
      </c>
      <c r="I75" s="102">
        <v>700</v>
      </c>
      <c r="J75" s="85">
        <f t="shared" si="2"/>
        <v>700</v>
      </c>
      <c r="K75" s="68"/>
      <c r="L75" s="104"/>
    </row>
    <row r="76" spans="1:12" ht="12.75">
      <c r="A76" s="91"/>
      <c r="B76" s="117" t="s">
        <v>105</v>
      </c>
      <c r="C76" s="78" t="s">
        <v>100</v>
      </c>
      <c r="D76" s="79">
        <v>6121</v>
      </c>
      <c r="E76" s="90" t="s">
        <v>90</v>
      </c>
      <c r="F76" s="81" t="s">
        <v>89</v>
      </c>
      <c r="G76" s="107">
        <v>0</v>
      </c>
      <c r="H76" s="102">
        <v>0</v>
      </c>
      <c r="I76" s="102">
        <v>1000</v>
      </c>
      <c r="J76" s="85">
        <f t="shared" si="2"/>
        <v>1000</v>
      </c>
      <c r="K76" s="68"/>
      <c r="L76" s="104"/>
    </row>
    <row r="77" spans="1:12" ht="12.75">
      <c r="A77" s="91"/>
      <c r="B77" s="117" t="s">
        <v>105</v>
      </c>
      <c r="C77" s="78" t="s">
        <v>100</v>
      </c>
      <c r="D77" s="79">
        <v>6122</v>
      </c>
      <c r="E77" s="90" t="s">
        <v>88</v>
      </c>
      <c r="F77" s="81" t="s">
        <v>91</v>
      </c>
      <c r="G77" s="107">
        <v>0</v>
      </c>
      <c r="H77" s="102">
        <v>0</v>
      </c>
      <c r="I77" s="102">
        <v>245</v>
      </c>
      <c r="J77" s="85">
        <f t="shared" si="2"/>
        <v>245</v>
      </c>
      <c r="K77" s="68"/>
      <c r="L77" s="104"/>
    </row>
    <row r="78" spans="1:12" ht="12.75">
      <c r="A78" s="91"/>
      <c r="B78" s="117" t="s">
        <v>105</v>
      </c>
      <c r="C78" s="78" t="s">
        <v>100</v>
      </c>
      <c r="D78" s="79">
        <v>6122</v>
      </c>
      <c r="E78" s="90" t="s">
        <v>90</v>
      </c>
      <c r="F78" s="81" t="s">
        <v>91</v>
      </c>
      <c r="G78" s="107">
        <v>0</v>
      </c>
      <c r="H78" s="102">
        <v>0</v>
      </c>
      <c r="I78" s="102">
        <v>402</v>
      </c>
      <c r="J78" s="85">
        <f t="shared" si="2"/>
        <v>402</v>
      </c>
      <c r="K78" s="68"/>
      <c r="L78" s="104"/>
    </row>
    <row r="79" spans="1:12" ht="23.25" customHeight="1">
      <c r="A79" s="95" t="s">
        <v>81</v>
      </c>
      <c r="B79" s="103" t="s">
        <v>107</v>
      </c>
      <c r="C79" s="97" t="s">
        <v>79</v>
      </c>
      <c r="D79" s="97" t="s">
        <v>79</v>
      </c>
      <c r="E79" s="98" t="s">
        <v>79</v>
      </c>
      <c r="F79" s="99" t="s">
        <v>108</v>
      </c>
      <c r="G79" s="75">
        <f>SUM(G80:G88)</f>
        <v>0</v>
      </c>
      <c r="H79" s="75">
        <f>SUM(H80:H88)</f>
        <v>0</v>
      </c>
      <c r="I79" s="75">
        <f>SUM(I80:I88)</f>
        <v>2681.1</v>
      </c>
      <c r="J79" s="76">
        <f>SUM(J80:J88)</f>
        <v>2681.1</v>
      </c>
      <c r="K79" s="111"/>
      <c r="L79" s="120"/>
    </row>
    <row r="80" spans="1:12" ht="12.75">
      <c r="A80" s="95"/>
      <c r="B80" s="117" t="s">
        <v>107</v>
      </c>
      <c r="C80" s="78" t="s">
        <v>84</v>
      </c>
      <c r="D80" s="79">
        <v>5163</v>
      </c>
      <c r="E80" s="80">
        <v>38100000</v>
      </c>
      <c r="F80" s="81" t="s">
        <v>85</v>
      </c>
      <c r="G80" s="101">
        <v>0</v>
      </c>
      <c r="H80" s="83">
        <v>0</v>
      </c>
      <c r="I80" s="83">
        <v>2</v>
      </c>
      <c r="J80" s="85">
        <f>SUM(H80+I80)</f>
        <v>2</v>
      </c>
      <c r="K80" s="111"/>
      <c r="L80" s="120"/>
    </row>
    <row r="81" spans="1:12" ht="12.75">
      <c r="A81" s="95"/>
      <c r="B81" s="117" t="s">
        <v>107</v>
      </c>
      <c r="C81" s="78" t="s">
        <v>84</v>
      </c>
      <c r="D81" s="79">
        <v>5163</v>
      </c>
      <c r="E81" s="80">
        <v>38585005</v>
      </c>
      <c r="F81" s="81" t="s">
        <v>85</v>
      </c>
      <c r="G81" s="101">
        <v>0</v>
      </c>
      <c r="H81" s="83">
        <v>0</v>
      </c>
      <c r="I81" s="83">
        <v>2</v>
      </c>
      <c r="J81" s="85">
        <f aca="true" t="shared" si="3" ref="J81:J88">SUM(H81+I81)</f>
        <v>2</v>
      </c>
      <c r="K81" s="68"/>
      <c r="L81" s="120"/>
    </row>
    <row r="82" spans="1:12" ht="12.75">
      <c r="A82" s="95"/>
      <c r="B82" s="117" t="s">
        <v>107</v>
      </c>
      <c r="C82" s="78" t="s">
        <v>109</v>
      </c>
      <c r="D82" s="79">
        <v>5137</v>
      </c>
      <c r="E82" s="80">
        <v>38100000</v>
      </c>
      <c r="F82" s="81" t="s">
        <v>87</v>
      </c>
      <c r="G82" s="101">
        <v>0</v>
      </c>
      <c r="H82" s="83">
        <v>0</v>
      </c>
      <c r="I82" s="83">
        <v>17</v>
      </c>
      <c r="J82" s="85">
        <f t="shared" si="3"/>
        <v>17</v>
      </c>
      <c r="K82" s="68"/>
      <c r="L82" s="120"/>
    </row>
    <row r="83" spans="1:12" ht="12.75">
      <c r="A83" s="118"/>
      <c r="B83" s="117" t="s">
        <v>107</v>
      </c>
      <c r="C83" s="78" t="s">
        <v>109</v>
      </c>
      <c r="D83" s="79">
        <v>5137</v>
      </c>
      <c r="E83" s="80">
        <v>38585005</v>
      </c>
      <c r="F83" s="81" t="s">
        <v>87</v>
      </c>
      <c r="G83" s="107">
        <v>0</v>
      </c>
      <c r="H83" s="102">
        <v>0</v>
      </c>
      <c r="I83" s="102">
        <v>17</v>
      </c>
      <c r="J83" s="85">
        <f t="shared" si="3"/>
        <v>17</v>
      </c>
      <c r="K83" s="68"/>
      <c r="L83" s="120"/>
    </row>
    <row r="84" spans="1:12" ht="12.75">
      <c r="A84" s="118"/>
      <c r="B84" s="117" t="s">
        <v>107</v>
      </c>
      <c r="C84" s="78" t="s">
        <v>109</v>
      </c>
      <c r="D84" s="79">
        <v>6121</v>
      </c>
      <c r="E84" s="90" t="s">
        <v>95</v>
      </c>
      <c r="F84" s="81" t="s">
        <v>89</v>
      </c>
      <c r="G84" s="107">
        <v>0</v>
      </c>
      <c r="H84" s="102">
        <v>0</v>
      </c>
      <c r="I84" s="102">
        <v>5</v>
      </c>
      <c r="J84" s="85">
        <f t="shared" si="3"/>
        <v>5</v>
      </c>
      <c r="K84" s="68"/>
      <c r="L84" s="104"/>
    </row>
    <row r="85" spans="1:12" ht="12.75">
      <c r="A85" s="91"/>
      <c r="B85" s="117" t="s">
        <v>107</v>
      </c>
      <c r="C85" s="78" t="s">
        <v>109</v>
      </c>
      <c r="D85" s="79">
        <v>6121</v>
      </c>
      <c r="E85" s="90" t="s">
        <v>88</v>
      </c>
      <c r="F85" s="81" t="s">
        <v>89</v>
      </c>
      <c r="G85" s="107">
        <v>0</v>
      </c>
      <c r="H85" s="102">
        <v>0</v>
      </c>
      <c r="I85" s="102">
        <v>300</v>
      </c>
      <c r="J85" s="85">
        <f t="shared" si="3"/>
        <v>300</v>
      </c>
      <c r="K85" s="68"/>
      <c r="L85" s="104"/>
    </row>
    <row r="86" spans="1:12" ht="12.75">
      <c r="A86" s="91"/>
      <c r="B86" s="117" t="s">
        <v>107</v>
      </c>
      <c r="C86" s="78" t="s">
        <v>109</v>
      </c>
      <c r="D86" s="79">
        <v>6121</v>
      </c>
      <c r="E86" s="90" t="s">
        <v>90</v>
      </c>
      <c r="F86" s="81" t="s">
        <v>89</v>
      </c>
      <c r="G86" s="107">
        <v>0</v>
      </c>
      <c r="H86" s="102">
        <v>0</v>
      </c>
      <c r="I86" s="102">
        <v>2000</v>
      </c>
      <c r="J86" s="85">
        <f t="shared" si="3"/>
        <v>2000</v>
      </c>
      <c r="K86" s="111"/>
      <c r="L86" s="120"/>
    </row>
    <row r="87" spans="1:12" ht="12.75">
      <c r="A87" s="91"/>
      <c r="B87" s="117" t="s">
        <v>107</v>
      </c>
      <c r="C87" s="78" t="s">
        <v>109</v>
      </c>
      <c r="D87" s="79">
        <v>6122</v>
      </c>
      <c r="E87" s="90" t="s">
        <v>88</v>
      </c>
      <c r="F87" s="81" t="s">
        <v>91</v>
      </c>
      <c r="G87" s="107">
        <v>0</v>
      </c>
      <c r="H87" s="102">
        <v>0</v>
      </c>
      <c r="I87" s="102">
        <v>86</v>
      </c>
      <c r="J87" s="85">
        <f t="shared" si="3"/>
        <v>86</v>
      </c>
      <c r="K87" s="111"/>
      <c r="L87" s="120"/>
    </row>
    <row r="88" spans="1:12" ht="12.75">
      <c r="A88" s="91"/>
      <c r="B88" s="117" t="s">
        <v>107</v>
      </c>
      <c r="C88" s="78" t="s">
        <v>109</v>
      </c>
      <c r="D88" s="79">
        <v>6122</v>
      </c>
      <c r="E88" s="90" t="s">
        <v>90</v>
      </c>
      <c r="F88" s="81" t="s">
        <v>91</v>
      </c>
      <c r="G88" s="107">
        <v>0</v>
      </c>
      <c r="H88" s="102">
        <v>0</v>
      </c>
      <c r="I88" s="102">
        <v>252.1</v>
      </c>
      <c r="J88" s="85">
        <f t="shared" si="3"/>
        <v>252.1</v>
      </c>
      <c r="K88" s="68"/>
      <c r="L88" s="121"/>
    </row>
    <row r="89" spans="1:12" ht="23.25" customHeight="1">
      <c r="A89" s="95" t="s">
        <v>81</v>
      </c>
      <c r="B89" s="103" t="s">
        <v>110</v>
      </c>
      <c r="C89" s="97" t="s">
        <v>79</v>
      </c>
      <c r="D89" s="97" t="s">
        <v>79</v>
      </c>
      <c r="E89" s="98" t="s">
        <v>79</v>
      </c>
      <c r="F89" s="99" t="s">
        <v>111</v>
      </c>
      <c r="G89" s="75">
        <f>SUM(G90:G98)</f>
        <v>0</v>
      </c>
      <c r="H89" s="75">
        <f>SUM(H90:H98)</f>
        <v>0</v>
      </c>
      <c r="I89" s="75">
        <f>SUM(I90:I98)</f>
        <v>4891</v>
      </c>
      <c r="J89" s="76">
        <f>SUM(J90:J98)</f>
        <v>4891</v>
      </c>
      <c r="K89" s="68"/>
      <c r="L89" s="121"/>
    </row>
    <row r="90" spans="1:12" ht="12.75">
      <c r="A90" s="95"/>
      <c r="B90" s="122">
        <v>0</v>
      </c>
      <c r="C90" s="78" t="s">
        <v>84</v>
      </c>
      <c r="D90" s="79">
        <v>5163</v>
      </c>
      <c r="E90" s="80">
        <v>38100000</v>
      </c>
      <c r="F90" s="81" t="s">
        <v>85</v>
      </c>
      <c r="G90" s="101">
        <v>0</v>
      </c>
      <c r="H90" s="83">
        <v>0</v>
      </c>
      <c r="I90" s="83">
        <v>2</v>
      </c>
      <c r="J90" s="106">
        <f>SUM(H90+I90)</f>
        <v>2</v>
      </c>
      <c r="K90" s="68"/>
      <c r="L90" s="120"/>
    </row>
    <row r="91" spans="1:12" ht="12.75">
      <c r="A91" s="95"/>
      <c r="B91" s="122">
        <v>0</v>
      </c>
      <c r="C91" s="78" t="s">
        <v>84</v>
      </c>
      <c r="D91" s="79">
        <v>5163</v>
      </c>
      <c r="E91" s="80">
        <v>38585005</v>
      </c>
      <c r="F91" s="81" t="s">
        <v>85</v>
      </c>
      <c r="G91" s="101">
        <v>0</v>
      </c>
      <c r="H91" s="83">
        <v>0</v>
      </c>
      <c r="I91" s="83">
        <v>2</v>
      </c>
      <c r="J91" s="106">
        <f aca="true" t="shared" si="4" ref="J91:J98">SUM(H91+I91)</f>
        <v>2</v>
      </c>
      <c r="K91" s="68"/>
      <c r="L91" s="104"/>
    </row>
    <row r="92" spans="1:12" ht="12.75">
      <c r="A92" s="95"/>
      <c r="B92" s="122">
        <v>0</v>
      </c>
      <c r="C92" s="78" t="s">
        <v>94</v>
      </c>
      <c r="D92" s="79">
        <v>5137</v>
      </c>
      <c r="E92" s="80">
        <v>38100000</v>
      </c>
      <c r="F92" s="81" t="s">
        <v>87</v>
      </c>
      <c r="G92" s="101">
        <v>0</v>
      </c>
      <c r="H92" s="83">
        <v>0</v>
      </c>
      <c r="I92" s="83">
        <v>17</v>
      </c>
      <c r="J92" s="106">
        <f t="shared" si="4"/>
        <v>17</v>
      </c>
      <c r="K92" s="68"/>
      <c r="L92" s="104"/>
    </row>
    <row r="93" spans="1:12" ht="12.75">
      <c r="A93" s="95"/>
      <c r="B93" s="122">
        <v>0</v>
      </c>
      <c r="C93" s="78" t="s">
        <v>94</v>
      </c>
      <c r="D93" s="79">
        <v>5137</v>
      </c>
      <c r="E93" s="80">
        <v>38585005</v>
      </c>
      <c r="F93" s="81" t="s">
        <v>87</v>
      </c>
      <c r="G93" s="101">
        <v>0</v>
      </c>
      <c r="H93" s="83">
        <v>0</v>
      </c>
      <c r="I93" s="83">
        <v>17</v>
      </c>
      <c r="J93" s="106">
        <f t="shared" si="4"/>
        <v>17</v>
      </c>
      <c r="K93" s="111"/>
      <c r="L93" s="121"/>
    </row>
    <row r="94" spans="1:12" ht="12.75">
      <c r="A94" s="118"/>
      <c r="B94" s="122">
        <v>0</v>
      </c>
      <c r="C94" s="78" t="s">
        <v>94</v>
      </c>
      <c r="D94" s="79">
        <v>6122</v>
      </c>
      <c r="E94" s="90" t="s">
        <v>88</v>
      </c>
      <c r="F94" s="81" t="s">
        <v>91</v>
      </c>
      <c r="G94" s="107">
        <v>0</v>
      </c>
      <c r="H94" s="102">
        <v>0</v>
      </c>
      <c r="I94" s="102">
        <v>380</v>
      </c>
      <c r="J94" s="106">
        <f t="shared" si="4"/>
        <v>380</v>
      </c>
      <c r="K94" s="111"/>
      <c r="L94" s="121"/>
    </row>
    <row r="95" spans="1:12" ht="12.75">
      <c r="A95" s="118"/>
      <c r="B95" s="122">
        <v>0</v>
      </c>
      <c r="C95" s="78" t="s">
        <v>94</v>
      </c>
      <c r="D95" s="79">
        <v>6122</v>
      </c>
      <c r="E95" s="90" t="s">
        <v>90</v>
      </c>
      <c r="F95" s="81" t="s">
        <v>91</v>
      </c>
      <c r="G95" s="107">
        <v>0</v>
      </c>
      <c r="H95" s="102">
        <v>0</v>
      </c>
      <c r="I95" s="102">
        <v>2120</v>
      </c>
      <c r="J95" s="106">
        <f t="shared" si="4"/>
        <v>2120</v>
      </c>
      <c r="K95" s="123"/>
      <c r="L95" s="121"/>
    </row>
    <row r="96" spans="1:12" ht="12.75">
      <c r="A96" s="118"/>
      <c r="B96" s="122">
        <v>0</v>
      </c>
      <c r="C96" s="78" t="s">
        <v>94</v>
      </c>
      <c r="D96" s="79">
        <v>6121</v>
      </c>
      <c r="E96" s="90" t="s">
        <v>95</v>
      </c>
      <c r="F96" s="81" t="s">
        <v>89</v>
      </c>
      <c r="G96" s="107">
        <v>0</v>
      </c>
      <c r="H96" s="102">
        <v>0</v>
      </c>
      <c r="I96" s="102">
        <v>1</v>
      </c>
      <c r="J96" s="106">
        <f t="shared" si="4"/>
        <v>1</v>
      </c>
      <c r="K96" s="123"/>
      <c r="L96" s="121"/>
    </row>
    <row r="97" spans="1:12" ht="12.75">
      <c r="A97" s="118"/>
      <c r="B97" s="122">
        <v>0</v>
      </c>
      <c r="C97" s="78" t="s">
        <v>94</v>
      </c>
      <c r="D97" s="79">
        <v>6121</v>
      </c>
      <c r="E97" s="90" t="s">
        <v>88</v>
      </c>
      <c r="F97" s="81" t="s">
        <v>89</v>
      </c>
      <c r="G97" s="107">
        <v>0</v>
      </c>
      <c r="H97" s="102">
        <v>0</v>
      </c>
      <c r="I97" s="102">
        <v>342</v>
      </c>
      <c r="J97" s="106">
        <f t="shared" si="4"/>
        <v>342</v>
      </c>
      <c r="K97" s="68"/>
      <c r="L97" s="121"/>
    </row>
    <row r="98" spans="1:12" ht="13.5" thickBot="1">
      <c r="A98" s="124"/>
      <c r="B98" s="125">
        <v>0</v>
      </c>
      <c r="C98" s="126" t="s">
        <v>94</v>
      </c>
      <c r="D98" s="127">
        <v>6121</v>
      </c>
      <c r="E98" s="128" t="s">
        <v>90</v>
      </c>
      <c r="F98" s="129" t="s">
        <v>89</v>
      </c>
      <c r="G98" s="130">
        <v>0</v>
      </c>
      <c r="H98" s="131">
        <v>0</v>
      </c>
      <c r="I98" s="131">
        <v>2010</v>
      </c>
      <c r="J98" s="132">
        <f t="shared" si="4"/>
        <v>2010</v>
      </c>
      <c r="K98" s="68"/>
      <c r="L98" s="104"/>
    </row>
  </sheetData>
  <sheetProtection/>
  <mergeCells count="4">
    <mergeCell ref="G1:K1"/>
    <mergeCell ref="A2:L2"/>
    <mergeCell ref="A4:I4"/>
    <mergeCell ref="A6:I6"/>
  </mergeCells>
  <printOptions/>
  <pageMargins left="1.968503937007874" right="0.7874015748031497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Pikula David</cp:lastModifiedBy>
  <cp:lastPrinted>2013-04-05T11:21:31Z</cp:lastPrinted>
  <dcterms:created xsi:type="dcterms:W3CDTF">2007-12-18T12:40:54Z</dcterms:created>
  <dcterms:modified xsi:type="dcterms:W3CDTF">2013-04-17T06:20:17Z</dcterms:modified>
  <cp:category/>
  <cp:version/>
  <cp:contentType/>
  <cp:contentStatus/>
</cp:coreProperties>
</file>