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720" windowHeight="11790" activeTab="2"/>
  </bookViews>
  <sheets>
    <sheet name="910" sheetId="1" r:id="rId1"/>
    <sheet name="923" sheetId="2" state="hidden" r:id="rId2"/>
    <sheet name="914" sheetId="3" r:id="rId3"/>
  </sheets>
  <definedNames/>
  <calcPr fullCalcOnLoad="1"/>
</workbook>
</file>

<file path=xl/sharedStrings.xml><?xml version="1.0" encoding="utf-8"?>
<sst xmlns="http://schemas.openxmlformats.org/spreadsheetml/2006/main" count="808" uniqueCount="256">
  <si>
    <t>91001 - Zastupitelstvo</t>
  </si>
  <si>
    <t>uk.</t>
  </si>
  <si>
    <t>č.a.</t>
  </si>
  <si>
    <t>§</t>
  </si>
  <si>
    <t>pol.</t>
  </si>
  <si>
    <t>Z A S T U P I T E L S T V O</t>
  </si>
  <si>
    <t>SR 2013</t>
  </si>
  <si>
    <t>SU</t>
  </si>
  <si>
    <t>x</t>
  </si>
  <si>
    <t>Běžné (neinvestiční) výdaje resortu celkem</t>
  </si>
  <si>
    <t>DU</t>
  </si>
  <si>
    <t>limitovaná položka služby školení a vzdělávání</t>
  </si>
  <si>
    <t>RU</t>
  </si>
  <si>
    <t>010100</t>
  </si>
  <si>
    <t>0000</t>
  </si>
  <si>
    <t>hejtman</t>
  </si>
  <si>
    <t>010200</t>
  </si>
  <si>
    <t>radní pro resort hospod.a regionál.rozvoje,evrop.projektů a rozvoje venkova</t>
  </si>
  <si>
    <t>010300</t>
  </si>
  <si>
    <t>radní pro resort školství, mládeže a zaměstnanosti</t>
  </si>
  <si>
    <t>010400</t>
  </si>
  <si>
    <t>radní pro resort ekonomiky,investic,správy majetku a informatiky</t>
  </si>
  <si>
    <t>010500</t>
  </si>
  <si>
    <t xml:space="preserve">radní pro resort sociálních věcí </t>
  </si>
  <si>
    <t>010600</t>
  </si>
  <si>
    <t>radní pro resort zdravotnictví, tělovýchovu a sport</t>
  </si>
  <si>
    <t>010700</t>
  </si>
  <si>
    <t>radní pro resort dopravy</t>
  </si>
  <si>
    <t>010800</t>
  </si>
  <si>
    <t>radní pro resort cestov.ruchu,památkové péče a kultury</t>
  </si>
  <si>
    <t>010900</t>
  </si>
  <si>
    <t>radní pro resort životního prostředí a zemědělství</t>
  </si>
  <si>
    <t>013400</t>
  </si>
  <si>
    <t>školení zastupitelé, společné výdaje na školení</t>
  </si>
  <si>
    <t xml:space="preserve">limitovaná položka pohoštění </t>
  </si>
  <si>
    <t>011000</t>
  </si>
  <si>
    <t>zasedání zastupitelstva kraje</t>
  </si>
  <si>
    <t>011100</t>
  </si>
  <si>
    <t>výbor pro výchovu, vzdělávání, zaměstnanost a sport</t>
  </si>
  <si>
    <t>011200</t>
  </si>
  <si>
    <t>výbor finanční</t>
  </si>
  <si>
    <t>011300</t>
  </si>
  <si>
    <t>výbor kontrolní</t>
  </si>
  <si>
    <t>011400</t>
  </si>
  <si>
    <t>výbor zdravotnictví</t>
  </si>
  <si>
    <t>011500</t>
  </si>
  <si>
    <t>výbor zemědělství a životního prostředí</t>
  </si>
  <si>
    <t>011600</t>
  </si>
  <si>
    <t>výbor hospodářského a regionálního rozvoje,
 evropských projektů a rozvoje venkova</t>
  </si>
  <si>
    <t>011700</t>
  </si>
  <si>
    <t>výbor dopravy</t>
  </si>
  <si>
    <t>011800</t>
  </si>
  <si>
    <t>výbor sociálních věcí a menšin</t>
  </si>
  <si>
    <t>013000</t>
  </si>
  <si>
    <t>výbor kultury, památkové péče a cestovního ruchu</t>
  </si>
  <si>
    <t>012000</t>
  </si>
  <si>
    <t>zasedání rady kraje</t>
  </si>
  <si>
    <t>012200</t>
  </si>
  <si>
    <t>komise pro nakládání  s nemovitým majetkem kraje</t>
  </si>
  <si>
    <t>012300</t>
  </si>
  <si>
    <t>komise protidrogová</t>
  </si>
  <si>
    <t>013100</t>
  </si>
  <si>
    <t xml:space="preserve">ostatní </t>
  </si>
  <si>
    <t>limit výdajů na činnost zastupitelských klubů</t>
  </si>
  <si>
    <t>012400</t>
  </si>
  <si>
    <t xml:space="preserve">klub zastupitelů ČSSD </t>
  </si>
  <si>
    <t>nákup materiálu</t>
  </si>
  <si>
    <t>pohoštění</t>
  </si>
  <si>
    <t>služby telekomunikací a radiokomunikací</t>
  </si>
  <si>
    <t>nákup ostatních služeb</t>
  </si>
  <si>
    <t>konzultační, poradenské a právní služby</t>
  </si>
  <si>
    <t>nespecifikované rezervy</t>
  </si>
  <si>
    <t>012600</t>
  </si>
  <si>
    <t xml:space="preserve">klub zastupitelů KSČM </t>
  </si>
  <si>
    <t>012800</t>
  </si>
  <si>
    <t xml:space="preserve">klub zastupitelů ODS </t>
  </si>
  <si>
    <t>012801</t>
  </si>
  <si>
    <t>klub zastupitelů ZPLK</t>
  </si>
  <si>
    <t>011900</t>
  </si>
  <si>
    <t xml:space="preserve">klub zastupitelů SLK </t>
  </si>
  <si>
    <t>limitovaná položka konzultační, poradenské a právní služby</t>
  </si>
  <si>
    <t>peněžní dary obyvatelstvu</t>
  </si>
  <si>
    <t>nákupy věcných darů</t>
  </si>
  <si>
    <t>6113</t>
  </si>
  <si>
    <t>013500</t>
  </si>
  <si>
    <t>květiny</t>
  </si>
  <si>
    <t>013300</t>
  </si>
  <si>
    <t>ostatní výdaje</t>
  </si>
  <si>
    <t>ostatní běžné výdaje</t>
  </si>
  <si>
    <t>010000</t>
  </si>
  <si>
    <t>zastupitelé - cestovní náhrady</t>
  </si>
  <si>
    <t>010100-010900</t>
  </si>
  <si>
    <t>cestovní náhrady - zahraniční pracovní cesty</t>
  </si>
  <si>
    <t>014900</t>
  </si>
  <si>
    <t>ostatní výdaje a služby</t>
  </si>
  <si>
    <t>ostatní osobní výdaje</t>
  </si>
  <si>
    <t>nájemné</t>
  </si>
  <si>
    <t>024200</t>
  </si>
  <si>
    <t>cestovní náhrady - doprava a ubytování návštěv</t>
  </si>
  <si>
    <t>cestovné</t>
  </si>
  <si>
    <t>024300</t>
  </si>
  <si>
    <t>překlady a tlumočení</t>
  </si>
  <si>
    <t>024500</t>
  </si>
  <si>
    <t>obálky, dopisy, vizitky, novoročenky aj. tiskopisy</t>
  </si>
  <si>
    <t>024800</t>
  </si>
  <si>
    <t>cestovní náhrady - zahr.prac.cesty - externí subjekty</t>
  </si>
  <si>
    <t>92301</t>
  </si>
  <si>
    <t>UZ</t>
  </si>
  <si>
    <t>S P O L U F I N A N C O V Á N Í   E U</t>
  </si>
  <si>
    <t>Běžné a kapitálové výdaje resortu celkem</t>
  </si>
  <si>
    <t>OPPS - Cíl 3 - Přeshraniční spolupráce</t>
  </si>
  <si>
    <t>0150020000</t>
  </si>
  <si>
    <t>Přeshraniční integrace info, nástrojů…při předcházení a řešení povodní a katastrof</t>
  </si>
  <si>
    <t>0000000</t>
  </si>
  <si>
    <t xml:space="preserve">nespecifikované rezervy </t>
  </si>
  <si>
    <t xml:space="preserve">nákup materiálu </t>
  </si>
  <si>
    <t xml:space="preserve">nákup ostatních služeb </t>
  </si>
  <si>
    <t xml:space="preserve">pohoštění </t>
  </si>
  <si>
    <t xml:space="preserve">Odbor kancelář hejtmana
Změna č. 1/13 - úprava v rámci DU - kap. 923 01
Výdaje 2013 - dílčí a rozpisové ukazatele </t>
  </si>
  <si>
    <t>UR 1</t>
  </si>
  <si>
    <t xml:space="preserve">změna </t>
  </si>
  <si>
    <t>UR 2</t>
  </si>
  <si>
    <t xml:space="preserve">RU </t>
  </si>
  <si>
    <t>024600</t>
  </si>
  <si>
    <t xml:space="preserve">foto </t>
  </si>
  <si>
    <t>024700</t>
  </si>
  <si>
    <t xml:space="preserve">znaky LK, vlajky </t>
  </si>
  <si>
    <t>peněžní dary obyvatelstvu - hejtman</t>
  </si>
  <si>
    <t xml:space="preserve">služby školení a vzdělávání </t>
  </si>
  <si>
    <t xml:space="preserve">poskytnuté neinvestiční příspěvky a náhrady </t>
  </si>
  <si>
    <t>123/IV/12 RK</t>
  </si>
  <si>
    <t>ost.neinvestiční transfery neziskovým organizacím Tulipan, o.s.</t>
  </si>
  <si>
    <t>91401 - Působnosti</t>
  </si>
  <si>
    <t>P Ů S O B N O S T I</t>
  </si>
  <si>
    <t>Neinvestiční dotace neziskovým organizacím</t>
  </si>
  <si>
    <t>014000</t>
  </si>
  <si>
    <t>Asociace krajů ČR - členský příspěvek</t>
  </si>
  <si>
    <t>ostatní neinvestiční transfery neziskovým apod. organizacím</t>
  </si>
  <si>
    <t>014102</t>
  </si>
  <si>
    <t>Sdružení obcí LK - provozní příspěvek</t>
  </si>
  <si>
    <t>014101</t>
  </si>
  <si>
    <t>Euroregion Nisa - členský příspěvek</t>
  </si>
  <si>
    <t>Prevence a opatření pro krizové stavy</t>
  </si>
  <si>
    <t>018200</t>
  </si>
  <si>
    <t>Činnost a vybavení krizového štábu</t>
  </si>
  <si>
    <t>knihy, učební pomůcky a tisk</t>
  </si>
  <si>
    <t>drobný hmotný dlouhodobý majetek</t>
  </si>
  <si>
    <t>opravy a udržování</t>
  </si>
  <si>
    <t>018201</t>
  </si>
  <si>
    <t>Provozní náklady chráněného pracoviště Č. Lípa</t>
  </si>
  <si>
    <t>povinné poj. na soc. zab. a přip. na st. pol. zam.</t>
  </si>
  <si>
    <t>povinné poj. na veřejné zdravotní pojištění</t>
  </si>
  <si>
    <t>elektrická energie</t>
  </si>
  <si>
    <t>studená voda</t>
  </si>
  <si>
    <t>pohonné hmoty a maziva</t>
  </si>
  <si>
    <t>018300</t>
  </si>
  <si>
    <t>Opatření pro kriz. stavy, školení obcí, jednání BRK</t>
  </si>
  <si>
    <t>služby školení a vzdělávání</t>
  </si>
  <si>
    <t>018500</t>
  </si>
  <si>
    <t>Sdružení hasičů Č a M - neinvestiční dotace</t>
  </si>
  <si>
    <t>neinvestiční transfery občanským sdružením</t>
  </si>
  <si>
    <t>018700</t>
  </si>
  <si>
    <t>Prevence kriminality v LK</t>
  </si>
  <si>
    <t>018900</t>
  </si>
  <si>
    <t>Sběr dat a zprac. podkladů pro dílčí krizové plány</t>
  </si>
  <si>
    <t>018901</t>
  </si>
  <si>
    <t>Datové spojení IZS - provoz</t>
  </si>
  <si>
    <t>Propagace a prezentace kraje</t>
  </si>
  <si>
    <t>025000</t>
  </si>
  <si>
    <t>propagační předměty</t>
  </si>
  <si>
    <t>025201</t>
  </si>
  <si>
    <t>média, monitoring, PR, infotisk</t>
  </si>
  <si>
    <t>6172</t>
  </si>
  <si>
    <t>025202</t>
  </si>
  <si>
    <t>Genus a.s., Týden v LK</t>
  </si>
  <si>
    <t>025203</t>
  </si>
  <si>
    <t>Newton media</t>
  </si>
  <si>
    <t>025204</t>
  </si>
  <si>
    <t>RCL</t>
  </si>
  <si>
    <t>025300</t>
  </si>
  <si>
    <t>kalendáře</t>
  </si>
  <si>
    <t>025600</t>
  </si>
  <si>
    <t>Genus a.s.,měsíčník Libereckého kraje</t>
  </si>
  <si>
    <t>026100</t>
  </si>
  <si>
    <t>hejtmanský ples</t>
  </si>
  <si>
    <t>SeniA</t>
  </si>
  <si>
    <t>Reva o. p. s.</t>
  </si>
  <si>
    <t>Středisko pro ranou péči Liberec, o.p.s.</t>
  </si>
  <si>
    <t>Rytmus Liberec o.p.s.</t>
  </si>
  <si>
    <t>026200</t>
  </si>
  <si>
    <t>krajské dny</t>
  </si>
  <si>
    <t>026500</t>
  </si>
  <si>
    <t xml:space="preserve">fotografie LK </t>
  </si>
  <si>
    <t>026700</t>
  </si>
  <si>
    <t>prezentační akce kraje v Bruselu</t>
  </si>
  <si>
    <t>027500</t>
  </si>
  <si>
    <t>zastoupení LK v Bruselu</t>
  </si>
  <si>
    <t xml:space="preserve">nájemné </t>
  </si>
  <si>
    <t>027600</t>
  </si>
  <si>
    <t>slavnostní večer k 28.10.</t>
  </si>
  <si>
    <t>027700</t>
  </si>
  <si>
    <t>den otevřených dveří LK</t>
  </si>
  <si>
    <t>027800</t>
  </si>
  <si>
    <t xml:space="preserve">Švýcarské jaro </t>
  </si>
  <si>
    <t>027900</t>
  </si>
  <si>
    <t xml:space="preserve">Den hejtmana </t>
  </si>
  <si>
    <t>028000</t>
  </si>
  <si>
    <t>Výroční zpráva LK</t>
  </si>
  <si>
    <t>028100</t>
  </si>
  <si>
    <t>Český rozhlas</t>
  </si>
  <si>
    <t>026800</t>
  </si>
  <si>
    <t xml:space="preserve">Drážďanský podzim </t>
  </si>
  <si>
    <t>026900</t>
  </si>
  <si>
    <t>000</t>
  </si>
  <si>
    <t xml:space="preserve">Grafický manuál </t>
  </si>
  <si>
    <t xml:space="preserve">Naivní divadlo Liberec, p.o. </t>
  </si>
  <si>
    <t xml:space="preserve">Asociace státních neziskových organizací </t>
  </si>
  <si>
    <t xml:space="preserve">Československá obec legionářská </t>
  </si>
  <si>
    <t>HigBig s.r.o.</t>
  </si>
  <si>
    <t xml:space="preserve">Spolek přátel Ostašova </t>
  </si>
  <si>
    <t xml:space="preserve">město Frýdlant </t>
  </si>
  <si>
    <t>Pakli sport klub</t>
  </si>
  <si>
    <t xml:space="preserve">město Desná </t>
  </si>
  <si>
    <t xml:space="preserve">Kalendář Liberecka, spol. s r.o. </t>
  </si>
  <si>
    <t xml:space="preserve">Tělovýchovná jednota Doksy </t>
  </si>
  <si>
    <t xml:space="preserve">Jiří Řeháček, skauti </t>
  </si>
  <si>
    <t>MŠ Korálek</t>
  </si>
  <si>
    <t>101 01</t>
  </si>
  <si>
    <t>101 02 2703</t>
  </si>
  <si>
    <t>101 03</t>
  </si>
  <si>
    <t>101 04</t>
  </si>
  <si>
    <t>101 05</t>
  </si>
  <si>
    <t>101 06</t>
  </si>
  <si>
    <t>101 07 2003</t>
  </si>
  <si>
    <t>101 08</t>
  </si>
  <si>
    <t>101 09 3002</t>
  </si>
  <si>
    <t>101 10</t>
  </si>
  <si>
    <t>101 11</t>
  </si>
  <si>
    <t>101 12</t>
  </si>
  <si>
    <t>101 13 2415</t>
  </si>
  <si>
    <t>101 14</t>
  </si>
  <si>
    <t xml:space="preserve">Sdružení zdravotně postižených v ČR </t>
  </si>
  <si>
    <t>101 15 5704</t>
  </si>
  <si>
    <t xml:space="preserve">Kulturní a informační středisko Města Lomnice nad Popelkou </t>
  </si>
  <si>
    <t>101 16</t>
  </si>
  <si>
    <t xml:space="preserve">Klub pro ekonomickou prosperitu </t>
  </si>
  <si>
    <t>101 17</t>
  </si>
  <si>
    <t xml:space="preserve">Nakladatelství Foibos Books s.r.o. </t>
  </si>
  <si>
    <t>634/13/RK</t>
  </si>
  <si>
    <t>18600</t>
  </si>
  <si>
    <t>Účelová neinvestiční dotace z rozp.HZS ČR-UZ 14004</t>
  </si>
  <si>
    <t>715/13/RK</t>
  </si>
  <si>
    <t xml:space="preserve">Odbor kancelář hejtmana
Změna rozpočtu - rozpočtové opatření č.111/2013
Výdaje 2013 - dílčí a rozpisové ukazatele </t>
  </si>
  <si>
    <t>101 18 5004</t>
  </si>
  <si>
    <t>Město Jilemnice</t>
  </si>
  <si>
    <t>707/13/RK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</si>
</sst>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name val="Arial CE"/>
      <family val="2"/>
    </font>
    <font>
      <sz val="10"/>
      <name val="Arial"/>
      <family val="0"/>
    </font>
    <font>
      <b/>
      <sz val="8"/>
      <color indexed="18"/>
      <name val="Arial"/>
      <family val="2"/>
    </font>
    <font>
      <sz val="8"/>
      <name val="Arial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color indexed="17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"/>
      <family val="2"/>
    </font>
    <font>
      <sz val="8"/>
      <color indexed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11"/>
      <color indexed="56"/>
      <name val="Calibri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sz val="8"/>
      <color rgb="FFFF0000"/>
      <name val="Arial"/>
      <family val="2"/>
    </font>
    <font>
      <sz val="8"/>
      <color rgb="FFFF0000"/>
      <name val="Calibri"/>
      <family val="2"/>
    </font>
    <font>
      <b/>
      <sz val="8"/>
      <color theme="1"/>
      <name val="Calibri"/>
      <family val="2"/>
    </font>
    <font>
      <sz val="11"/>
      <color rgb="FF1F497D"/>
      <name val="Calibri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519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49" applyFont="1" applyFill="1" applyBorder="1" applyAlignment="1">
      <alignment horizontal="center"/>
      <protection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2" xfId="49" applyFont="1" applyFill="1" applyBorder="1" applyAlignment="1">
      <alignment horizontal="left"/>
      <protection/>
    </xf>
    <xf numFmtId="4" fontId="2" fillId="0" borderId="13" xfId="0" applyNumberFormat="1" applyFont="1" applyFill="1" applyBorder="1" applyAlignment="1">
      <alignment horizontal="right"/>
    </xf>
    <xf numFmtId="0" fontId="5" fillId="0" borderId="16" xfId="49" applyFont="1" applyFill="1" applyBorder="1" applyAlignment="1">
      <alignment horizontal="center"/>
      <protection/>
    </xf>
    <xf numFmtId="0" fontId="5" fillId="0" borderId="17" xfId="49" applyFont="1" applyFill="1" applyBorder="1" applyAlignment="1">
      <alignment horizontal="center"/>
      <protection/>
    </xf>
    <xf numFmtId="49" fontId="5" fillId="0" borderId="16" xfId="53" applyNumberFormat="1" applyFont="1" applyFill="1" applyBorder="1" applyAlignment="1">
      <alignment horizontal="center"/>
      <protection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/>
    </xf>
    <xf numFmtId="4" fontId="5" fillId="0" borderId="16" xfId="49" applyNumberFormat="1" applyFont="1" applyFill="1" applyBorder="1">
      <alignment/>
      <protection/>
    </xf>
    <xf numFmtId="0" fontId="6" fillId="0" borderId="16" xfId="49" applyFont="1" applyFill="1" applyBorder="1" applyAlignment="1">
      <alignment horizontal="center"/>
      <protection/>
    </xf>
    <xf numFmtId="49" fontId="6" fillId="0" borderId="17" xfId="0" applyNumberFormat="1" applyFont="1" applyFill="1" applyBorder="1" applyAlignment="1">
      <alignment horizontal="center"/>
    </xf>
    <xf numFmtId="49" fontId="6" fillId="0" borderId="16" xfId="53" applyNumberFormat="1" applyFont="1" applyBorder="1" applyAlignment="1">
      <alignment horizontal="center"/>
      <protection/>
    </xf>
    <xf numFmtId="0" fontId="6" fillId="0" borderId="17" xfId="49" applyFont="1" applyFill="1" applyBorder="1" applyAlignment="1">
      <alignment horizontal="center"/>
      <protection/>
    </xf>
    <xf numFmtId="0" fontId="6" fillId="0" borderId="18" xfId="0" applyFont="1" applyFill="1" applyBorder="1" applyAlignment="1">
      <alignment/>
    </xf>
    <xf numFmtId="4" fontId="6" fillId="0" borderId="19" xfId="48" applyNumberFormat="1" applyFont="1" applyFill="1" applyBorder="1">
      <alignment/>
      <protection/>
    </xf>
    <xf numFmtId="0" fontId="6" fillId="0" borderId="20" xfId="49" applyFont="1" applyFill="1" applyBorder="1" applyAlignment="1">
      <alignment horizontal="center"/>
      <protection/>
    </xf>
    <xf numFmtId="49" fontId="6" fillId="0" borderId="21" xfId="0" applyNumberFormat="1" applyFont="1" applyFill="1" applyBorder="1" applyAlignment="1">
      <alignment horizontal="center"/>
    </xf>
    <xf numFmtId="49" fontId="6" fillId="0" borderId="20" xfId="53" applyNumberFormat="1" applyFont="1" applyBorder="1" applyAlignment="1">
      <alignment horizontal="center"/>
      <protection/>
    </xf>
    <xf numFmtId="0" fontId="6" fillId="0" borderId="21" xfId="49" applyFont="1" applyFill="1" applyBorder="1" applyAlignment="1">
      <alignment horizontal="center"/>
      <protection/>
    </xf>
    <xf numFmtId="0" fontId="6" fillId="0" borderId="19" xfId="0" applyFont="1" applyFill="1" applyBorder="1" applyAlignment="1">
      <alignment/>
    </xf>
    <xf numFmtId="49" fontId="6" fillId="0" borderId="21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4" fontId="6" fillId="0" borderId="19" xfId="48" applyNumberFormat="1" applyFont="1" applyFill="1" applyBorder="1">
      <alignment/>
      <protection/>
    </xf>
    <xf numFmtId="0" fontId="6" fillId="0" borderId="19" xfId="0" applyFont="1" applyFill="1" applyBorder="1" applyAlignment="1">
      <alignment/>
    </xf>
    <xf numFmtId="49" fontId="6" fillId="0" borderId="22" xfId="53" applyNumberFormat="1" applyFont="1" applyBorder="1" applyAlignment="1">
      <alignment horizontal="center"/>
      <protection/>
    </xf>
    <xf numFmtId="4" fontId="6" fillId="0" borderId="23" xfId="50" applyNumberFormat="1" applyFont="1" applyFill="1" applyBorder="1">
      <alignment/>
      <protection/>
    </xf>
    <xf numFmtId="0" fontId="5" fillId="0" borderId="24" xfId="49" applyFont="1" applyFill="1" applyBorder="1" applyAlignment="1">
      <alignment horizontal="center"/>
      <protection/>
    </xf>
    <xf numFmtId="0" fontId="5" fillId="0" borderId="25" xfId="49" applyFont="1" applyFill="1" applyBorder="1" applyAlignment="1">
      <alignment horizontal="center"/>
      <protection/>
    </xf>
    <xf numFmtId="49" fontId="5" fillId="0" borderId="24" xfId="53" applyNumberFormat="1" applyFont="1" applyBorder="1" applyAlignment="1">
      <alignment horizontal="center"/>
      <protection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left"/>
    </xf>
    <xf numFmtId="4" fontId="5" fillId="0" borderId="24" xfId="0" applyNumberFormat="1" applyFont="1" applyFill="1" applyBorder="1" applyAlignment="1">
      <alignment/>
    </xf>
    <xf numFmtId="4" fontId="6" fillId="0" borderId="19" xfId="48" applyNumberFormat="1" applyFont="1" applyFill="1" applyBorder="1" applyAlignment="1">
      <alignment horizontal="right"/>
      <protection/>
    </xf>
    <xf numFmtId="4" fontId="6" fillId="0" borderId="19" xfId="50" applyNumberFormat="1" applyFont="1" applyFill="1" applyBorder="1" applyAlignment="1">
      <alignment vertical="center"/>
      <protection/>
    </xf>
    <xf numFmtId="4" fontId="6" fillId="0" borderId="19" xfId="50" applyNumberFormat="1" applyFont="1" applyFill="1" applyBorder="1" applyAlignment="1">
      <alignment horizontal="right"/>
      <protection/>
    </xf>
    <xf numFmtId="4" fontId="6" fillId="0" borderId="19" xfId="50" applyNumberFormat="1" applyFont="1" applyFill="1" applyBorder="1">
      <alignment/>
      <protection/>
    </xf>
    <xf numFmtId="0" fontId="6" fillId="0" borderId="20" xfId="49" applyFont="1" applyFill="1" applyBorder="1" applyAlignment="1">
      <alignment horizontal="center" vertical="center"/>
      <protection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0" xfId="53" applyNumberFormat="1" applyFont="1" applyBorder="1" applyAlignment="1">
      <alignment horizontal="center" vertical="center"/>
      <protection/>
    </xf>
    <xf numFmtId="0" fontId="6" fillId="0" borderId="21" xfId="49" applyFont="1" applyFill="1" applyBorder="1" applyAlignment="1">
      <alignment horizontal="center" vertical="center"/>
      <protection/>
    </xf>
    <xf numFmtId="0" fontId="6" fillId="0" borderId="19" xfId="0" applyFont="1" applyFill="1" applyBorder="1" applyAlignment="1">
      <alignment vertical="center" wrapText="1"/>
    </xf>
    <xf numFmtId="0" fontId="6" fillId="0" borderId="27" xfId="49" applyFont="1" applyFill="1" applyBorder="1" applyAlignment="1">
      <alignment horizontal="center"/>
      <protection/>
    </xf>
    <xf numFmtId="49" fontId="6" fillId="0" borderId="28" xfId="0" applyNumberFormat="1" applyFont="1" applyFill="1" applyBorder="1" applyAlignment="1">
      <alignment horizontal="center"/>
    </xf>
    <xf numFmtId="49" fontId="6" fillId="0" borderId="27" xfId="53" applyNumberFormat="1" applyFont="1" applyBorder="1" applyAlignment="1">
      <alignment horizontal="center"/>
      <protection/>
    </xf>
    <xf numFmtId="0" fontId="6" fillId="0" borderId="28" xfId="49" applyFont="1" applyFill="1" applyBorder="1" applyAlignment="1">
      <alignment horizontal="center"/>
      <protection/>
    </xf>
    <xf numFmtId="0" fontId="6" fillId="0" borderId="23" xfId="0" applyFont="1" applyFill="1" applyBorder="1" applyAlignment="1">
      <alignment/>
    </xf>
    <xf numFmtId="0" fontId="5" fillId="0" borderId="29" xfId="50" applyFont="1" applyFill="1" applyBorder="1" applyAlignment="1">
      <alignment horizontal="center"/>
      <protection/>
    </xf>
    <xf numFmtId="0" fontId="5" fillId="0" borderId="25" xfId="50" applyFont="1" applyFill="1" applyBorder="1" applyAlignment="1">
      <alignment horizontal="center"/>
      <protection/>
    </xf>
    <xf numFmtId="0" fontId="5" fillId="0" borderId="24" xfId="50" applyFont="1" applyFill="1" applyBorder="1" applyAlignment="1">
      <alignment horizontal="center"/>
      <protection/>
    </xf>
    <xf numFmtId="0" fontId="5" fillId="0" borderId="25" xfId="48" applyFont="1" applyFill="1" applyBorder="1" applyAlignment="1">
      <alignment horizontal="center"/>
      <protection/>
    </xf>
    <xf numFmtId="0" fontId="5" fillId="0" borderId="26" xfId="48" applyFont="1" applyFill="1" applyBorder="1" applyAlignment="1">
      <alignment horizontal="left"/>
      <protection/>
    </xf>
    <xf numFmtId="4" fontId="5" fillId="0" borderId="24" xfId="48" applyNumberFormat="1" applyFont="1" applyFill="1" applyBorder="1">
      <alignment/>
      <protection/>
    </xf>
    <xf numFmtId="0" fontId="2" fillId="0" borderId="30" xfId="50" applyFont="1" applyFill="1" applyBorder="1" applyAlignment="1">
      <alignment horizontal="center"/>
      <protection/>
    </xf>
    <xf numFmtId="49" fontId="2" fillId="0" borderId="21" xfId="48" applyNumberFormat="1" applyFont="1" applyFill="1" applyBorder="1" applyAlignment="1">
      <alignment horizontal="center"/>
      <protection/>
    </xf>
    <xf numFmtId="49" fontId="2" fillId="0" borderId="20" xfId="53" applyNumberFormat="1" applyFont="1" applyBorder="1" applyAlignment="1">
      <alignment horizontal="center"/>
      <protection/>
    </xf>
    <xf numFmtId="0" fontId="2" fillId="0" borderId="20" xfId="50" applyFont="1" applyFill="1" applyBorder="1" applyAlignment="1">
      <alignment horizontal="center"/>
      <protection/>
    </xf>
    <xf numFmtId="0" fontId="2" fillId="0" borderId="21" xfId="50" applyFont="1" applyFill="1" applyBorder="1" applyAlignment="1">
      <alignment horizontal="center"/>
      <protection/>
    </xf>
    <xf numFmtId="0" fontId="2" fillId="0" borderId="19" xfId="48" applyFont="1" applyFill="1" applyBorder="1">
      <alignment/>
      <protection/>
    </xf>
    <xf numFmtId="4" fontId="2" fillId="0" borderId="19" xfId="50" applyNumberFormat="1" applyFont="1" applyFill="1" applyBorder="1">
      <alignment/>
      <protection/>
    </xf>
    <xf numFmtId="0" fontId="6" fillId="0" borderId="30" xfId="50" applyFont="1" applyFill="1" applyBorder="1" applyAlignment="1">
      <alignment horizontal="center"/>
      <protection/>
    </xf>
    <xf numFmtId="49" fontId="6" fillId="0" borderId="21" xfId="48" applyNumberFormat="1" applyFont="1" applyFill="1" applyBorder="1" applyAlignment="1">
      <alignment horizontal="center"/>
      <protection/>
    </xf>
    <xf numFmtId="0" fontId="6" fillId="0" borderId="20" xfId="50" applyFont="1" applyFill="1" applyBorder="1" applyAlignment="1">
      <alignment horizontal="center"/>
      <protection/>
    </xf>
    <xf numFmtId="0" fontId="6" fillId="0" borderId="21" xfId="50" applyFont="1" applyFill="1" applyBorder="1" applyAlignment="1">
      <alignment horizontal="center"/>
      <protection/>
    </xf>
    <xf numFmtId="0" fontId="6" fillId="0" borderId="19" xfId="48" applyFont="1" applyFill="1" applyBorder="1">
      <alignment/>
      <protection/>
    </xf>
    <xf numFmtId="4" fontId="6" fillId="0" borderId="19" xfId="50" applyNumberFormat="1" applyFont="1" applyFill="1" applyBorder="1">
      <alignment/>
      <protection/>
    </xf>
    <xf numFmtId="49" fontId="6" fillId="0" borderId="21" xfId="48" applyNumberFormat="1" applyFont="1" applyFill="1" applyBorder="1" applyAlignment="1">
      <alignment horizontal="center"/>
      <protection/>
    </xf>
    <xf numFmtId="0" fontId="6" fillId="0" borderId="19" xfId="48" applyFont="1" applyFill="1" applyBorder="1">
      <alignment/>
      <protection/>
    </xf>
    <xf numFmtId="0" fontId="2" fillId="0" borderId="19" xfId="50" applyFont="1" applyFill="1" applyBorder="1" applyAlignment="1">
      <alignment horizontal="center"/>
      <protection/>
    </xf>
    <xf numFmtId="0" fontId="6" fillId="0" borderId="19" xfId="50" applyFont="1" applyFill="1" applyBorder="1" applyAlignment="1">
      <alignment horizontal="center"/>
      <protection/>
    </xf>
    <xf numFmtId="0" fontId="6" fillId="0" borderId="28" xfId="50" applyFont="1" applyFill="1" applyBorder="1" applyAlignment="1">
      <alignment horizontal="center"/>
      <protection/>
    </xf>
    <xf numFmtId="4" fontId="6" fillId="0" borderId="20" xfId="50" applyNumberFormat="1" applyFont="1" applyFill="1" applyBorder="1">
      <alignment/>
      <protection/>
    </xf>
    <xf numFmtId="0" fontId="6" fillId="0" borderId="31" xfId="49" applyFont="1" applyFill="1" applyBorder="1" applyAlignment="1">
      <alignment horizontal="center"/>
      <protection/>
    </xf>
    <xf numFmtId="0" fontId="5" fillId="0" borderId="32" xfId="50" applyFont="1" applyFill="1" applyBorder="1" applyAlignment="1">
      <alignment horizontal="center"/>
      <protection/>
    </xf>
    <xf numFmtId="49" fontId="5" fillId="0" borderId="17" xfId="50" applyNumberFormat="1" applyFont="1" applyFill="1" applyBorder="1" applyAlignment="1">
      <alignment horizontal="center"/>
      <protection/>
    </xf>
    <xf numFmtId="0" fontId="5" fillId="0" borderId="33" xfId="48" applyFont="1" applyFill="1" applyBorder="1" applyAlignment="1">
      <alignment horizontal="center"/>
      <protection/>
    </xf>
    <xf numFmtId="0" fontId="5" fillId="0" borderId="18" xfId="50" applyFont="1" applyFill="1" applyBorder="1" applyAlignment="1">
      <alignment horizontal="center"/>
      <protection/>
    </xf>
    <xf numFmtId="0" fontId="5" fillId="0" borderId="17" xfId="50" applyFont="1" applyFill="1" applyBorder="1" applyAlignment="1">
      <alignment horizontal="center"/>
      <protection/>
    </xf>
    <xf numFmtId="0" fontId="5" fillId="0" borderId="18" xfId="50" applyFont="1" applyFill="1" applyBorder="1">
      <alignment/>
      <protection/>
    </xf>
    <xf numFmtId="4" fontId="5" fillId="0" borderId="34" xfId="50" applyNumberFormat="1" applyFont="1" applyFill="1" applyBorder="1">
      <alignment/>
      <protection/>
    </xf>
    <xf numFmtId="0" fontId="6" fillId="0" borderId="30" xfId="50" applyFont="1" applyBorder="1" applyAlignment="1">
      <alignment horizontal="center"/>
      <protection/>
    </xf>
    <xf numFmtId="49" fontId="6" fillId="0" borderId="17" xfId="50" applyNumberFormat="1" applyFont="1" applyFill="1" applyBorder="1" applyAlignment="1">
      <alignment horizontal="center"/>
      <protection/>
    </xf>
    <xf numFmtId="49" fontId="6" fillId="0" borderId="20" xfId="48" applyNumberFormat="1" applyFont="1" applyFill="1" applyBorder="1" applyAlignment="1">
      <alignment horizontal="center"/>
      <protection/>
    </xf>
    <xf numFmtId="49" fontId="6" fillId="0" borderId="18" xfId="50" applyNumberFormat="1" applyFont="1" applyFill="1" applyBorder="1" applyAlignment="1">
      <alignment horizontal="center"/>
      <protection/>
    </xf>
    <xf numFmtId="0" fontId="6" fillId="0" borderId="17" xfId="50" applyFont="1" applyFill="1" applyBorder="1" applyAlignment="1">
      <alignment horizontal="center"/>
      <protection/>
    </xf>
    <xf numFmtId="49" fontId="6" fillId="0" borderId="21" xfId="50" applyNumberFormat="1" applyFont="1" applyFill="1" applyBorder="1" applyAlignment="1">
      <alignment horizontal="center"/>
      <protection/>
    </xf>
    <xf numFmtId="49" fontId="6" fillId="0" borderId="19" xfId="50" applyNumberFormat="1" applyFont="1" applyFill="1" applyBorder="1" applyAlignment="1">
      <alignment horizontal="center"/>
      <protection/>
    </xf>
    <xf numFmtId="0" fontId="6" fillId="0" borderId="19" xfId="50" applyFont="1" applyFill="1" applyBorder="1">
      <alignment/>
      <protection/>
    </xf>
    <xf numFmtId="0" fontId="6" fillId="0" borderId="23" xfId="50" applyFont="1" applyFill="1" applyBorder="1">
      <alignment/>
      <protection/>
    </xf>
    <xf numFmtId="4" fontId="6" fillId="0" borderId="23" xfId="50" applyNumberFormat="1" applyFont="1" applyFill="1" applyBorder="1">
      <alignment/>
      <protection/>
    </xf>
    <xf numFmtId="4" fontId="6" fillId="0" borderId="27" xfId="50" applyNumberFormat="1" applyFont="1" applyFill="1" applyBorder="1">
      <alignment/>
      <protection/>
    </xf>
    <xf numFmtId="0" fontId="5" fillId="0" borderId="24" xfId="48" applyFont="1" applyFill="1" applyBorder="1" applyAlignment="1">
      <alignment horizontal="center"/>
      <protection/>
    </xf>
    <xf numFmtId="49" fontId="5" fillId="0" borderId="26" xfId="50" applyNumberFormat="1" applyFont="1" applyFill="1" applyBorder="1" applyAlignment="1">
      <alignment horizontal="center"/>
      <protection/>
    </xf>
    <xf numFmtId="0" fontId="5" fillId="0" borderId="11" xfId="50" applyFont="1" applyFill="1" applyBorder="1" applyAlignment="1">
      <alignment horizontal="center"/>
      <protection/>
    </xf>
    <xf numFmtId="0" fontId="5" fillId="0" borderId="26" xfId="50" applyFont="1" applyFill="1" applyBorder="1">
      <alignment/>
      <protection/>
    </xf>
    <xf numFmtId="4" fontId="5" fillId="0" borderId="24" xfId="50" applyNumberFormat="1" applyFont="1" applyFill="1" applyBorder="1">
      <alignment/>
      <protection/>
    </xf>
    <xf numFmtId="49" fontId="2" fillId="0" borderId="21" xfId="50" applyNumberFormat="1" applyFont="1" applyFill="1" applyBorder="1" applyAlignment="1">
      <alignment horizontal="center"/>
      <protection/>
    </xf>
    <xf numFmtId="49" fontId="2" fillId="0" borderId="20" xfId="48" applyNumberFormat="1" applyFont="1" applyFill="1" applyBorder="1" applyAlignment="1">
      <alignment horizontal="center"/>
      <protection/>
    </xf>
    <xf numFmtId="0" fontId="2" fillId="0" borderId="19" xfId="50" applyFont="1" applyFill="1" applyBorder="1">
      <alignment/>
      <protection/>
    </xf>
    <xf numFmtId="4" fontId="2" fillId="0" borderId="20" xfId="50" applyNumberFormat="1" applyFont="1" applyFill="1" applyBorder="1">
      <alignment/>
      <protection/>
    </xf>
    <xf numFmtId="49" fontId="6" fillId="0" borderId="35" xfId="50" applyNumberFormat="1" applyFont="1" applyFill="1" applyBorder="1" applyAlignment="1">
      <alignment horizontal="center"/>
      <protection/>
    </xf>
    <xf numFmtId="0" fontId="6" fillId="0" borderId="36" xfId="50" applyFont="1" applyFill="1" applyBorder="1" applyAlignment="1">
      <alignment horizontal="center"/>
      <protection/>
    </xf>
    <xf numFmtId="0" fontId="6" fillId="0" borderId="35" xfId="50" applyFont="1" applyFill="1" applyBorder="1">
      <alignment/>
      <protection/>
    </xf>
    <xf numFmtId="4" fontId="6" fillId="0" borderId="22" xfId="50" applyNumberFormat="1" applyFont="1" applyFill="1" applyBorder="1">
      <alignment/>
      <protection/>
    </xf>
    <xf numFmtId="0" fontId="2" fillId="0" borderId="30" xfId="49" applyFont="1" applyFill="1" applyBorder="1" applyAlignment="1">
      <alignment horizontal="center"/>
      <protection/>
    </xf>
    <xf numFmtId="49" fontId="2" fillId="0" borderId="21" xfId="49" applyNumberFormat="1" applyFont="1" applyFill="1" applyBorder="1" applyAlignment="1">
      <alignment horizontal="center"/>
      <protection/>
    </xf>
    <xf numFmtId="0" fontId="2" fillId="0" borderId="20" xfId="49" applyFont="1" applyFill="1" applyBorder="1" applyAlignment="1">
      <alignment horizontal="center"/>
      <protection/>
    </xf>
    <xf numFmtId="0" fontId="2" fillId="0" borderId="2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4" fontId="2" fillId="0" borderId="20" xfId="49" applyNumberFormat="1" applyFont="1" applyFill="1" applyBorder="1">
      <alignment/>
      <protection/>
    </xf>
    <xf numFmtId="49" fontId="6" fillId="0" borderId="21" xfId="49" applyNumberFormat="1" applyFont="1" applyFill="1" applyBorder="1" applyAlignment="1">
      <alignment horizontal="center"/>
      <protection/>
    </xf>
    <xf numFmtId="0" fontId="6" fillId="0" borderId="2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left"/>
    </xf>
    <xf numFmtId="4" fontId="6" fillId="0" borderId="20" xfId="49" applyNumberFormat="1" applyFont="1" applyFill="1" applyBorder="1">
      <alignment/>
      <protection/>
    </xf>
    <xf numFmtId="0" fontId="6" fillId="0" borderId="19" xfId="49" applyFont="1" applyFill="1" applyBorder="1">
      <alignment/>
      <protection/>
    </xf>
    <xf numFmtId="49" fontId="6" fillId="0" borderId="36" xfId="49" applyNumberFormat="1" applyFont="1" applyFill="1" applyBorder="1" applyAlignment="1">
      <alignment horizontal="center"/>
      <protection/>
    </xf>
    <xf numFmtId="0" fontId="0" fillId="0" borderId="36" xfId="0" applyBorder="1" applyAlignment="1">
      <alignment/>
    </xf>
    <xf numFmtId="0" fontId="6" fillId="0" borderId="22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5" xfId="0" applyFont="1" applyFill="1" applyBorder="1" applyAlignment="1">
      <alignment/>
    </xf>
    <xf numFmtId="49" fontId="2" fillId="0" borderId="36" xfId="50" applyNumberFormat="1" applyFont="1" applyFill="1" applyBorder="1" applyAlignment="1">
      <alignment horizontal="center"/>
      <protection/>
    </xf>
    <xf numFmtId="49" fontId="2" fillId="0" borderId="35" xfId="50" applyNumberFormat="1" applyFont="1" applyFill="1" applyBorder="1" applyAlignment="1">
      <alignment horizontal="center"/>
      <protection/>
    </xf>
    <xf numFmtId="0" fontId="2" fillId="0" borderId="36" xfId="50" applyFont="1" applyFill="1" applyBorder="1" applyAlignment="1">
      <alignment horizontal="center"/>
      <protection/>
    </xf>
    <xf numFmtId="0" fontId="2" fillId="0" borderId="35" xfId="50" applyFont="1" applyFill="1" applyBorder="1">
      <alignment/>
      <protection/>
    </xf>
    <xf numFmtId="4" fontId="2" fillId="0" borderId="22" xfId="50" applyNumberFormat="1" applyFont="1" applyFill="1" applyBorder="1">
      <alignment/>
      <protection/>
    </xf>
    <xf numFmtId="49" fontId="6" fillId="0" borderId="21" xfId="50" applyNumberFormat="1" applyFont="1" applyFill="1" applyBorder="1" applyAlignment="1">
      <alignment/>
      <protection/>
    </xf>
    <xf numFmtId="0" fontId="4" fillId="0" borderId="20" xfId="48" applyFill="1" applyBorder="1" applyAlignment="1">
      <alignment horizontal="center"/>
      <protection/>
    </xf>
    <xf numFmtId="49" fontId="6" fillId="0" borderId="21" xfId="50" applyNumberFormat="1" applyFont="1" applyFill="1" applyBorder="1">
      <alignment/>
      <protection/>
    </xf>
    <xf numFmtId="49" fontId="6" fillId="0" borderId="36" xfId="50" applyNumberFormat="1" applyFont="1" applyFill="1" applyBorder="1" applyAlignment="1">
      <alignment horizontal="center"/>
      <protection/>
    </xf>
    <xf numFmtId="0" fontId="4" fillId="0" borderId="22" xfId="48" applyFill="1" applyBorder="1" applyAlignment="1">
      <alignment horizontal="center"/>
      <protection/>
    </xf>
    <xf numFmtId="0" fontId="6" fillId="0" borderId="35" xfId="50" applyFont="1" applyFill="1" applyBorder="1" applyAlignment="1">
      <alignment horizontal="center"/>
      <protection/>
    </xf>
    <xf numFmtId="49" fontId="6" fillId="0" borderId="28" xfId="50" applyNumberFormat="1" applyFont="1" applyFill="1" applyBorder="1">
      <alignment/>
      <protection/>
    </xf>
    <xf numFmtId="0" fontId="4" fillId="0" borderId="27" xfId="48" applyFill="1" applyBorder="1" applyAlignment="1">
      <alignment horizontal="center"/>
      <protection/>
    </xf>
    <xf numFmtId="0" fontId="6" fillId="0" borderId="23" xfId="50" applyFont="1" applyFill="1" applyBorder="1" applyAlignment="1">
      <alignment horizontal="center"/>
      <protection/>
    </xf>
    <xf numFmtId="4" fontId="6" fillId="0" borderId="37" xfId="50" applyNumberFormat="1" applyFont="1" applyFill="1" applyBorder="1">
      <alignment/>
      <protection/>
    </xf>
    <xf numFmtId="0" fontId="2" fillId="0" borderId="38" xfId="52" applyFont="1" applyFill="1" applyBorder="1" applyAlignment="1">
      <alignment horizontal="center" vertical="center"/>
      <protection/>
    </xf>
    <xf numFmtId="0" fontId="2" fillId="0" borderId="15" xfId="52" applyFont="1" applyFill="1" applyBorder="1" applyAlignment="1">
      <alignment horizontal="center" vertical="center"/>
      <protection/>
    </xf>
    <xf numFmtId="0" fontId="2" fillId="0" borderId="39" xfId="52" applyFont="1" applyFill="1" applyBorder="1" applyAlignment="1">
      <alignment horizontal="center" vertical="center"/>
      <protection/>
    </xf>
    <xf numFmtId="0" fontId="2" fillId="0" borderId="11" xfId="52" applyFont="1" applyFill="1" applyBorder="1" applyAlignment="1">
      <alignment horizontal="center" vertical="center"/>
      <protection/>
    </xf>
    <xf numFmtId="0" fontId="2" fillId="0" borderId="11" xfId="52" applyFont="1" applyFill="1" applyBorder="1" applyAlignment="1">
      <alignment horizontal="center"/>
      <protection/>
    </xf>
    <xf numFmtId="0" fontId="2" fillId="0" borderId="40" xfId="52" applyFont="1" applyFill="1" applyBorder="1" applyAlignment="1">
      <alignment horizontal="center"/>
      <protection/>
    </xf>
    <xf numFmtId="0" fontId="2" fillId="0" borderId="15" xfId="52" applyFont="1" applyFill="1" applyBorder="1" applyAlignment="1">
      <alignment horizontal="center"/>
      <protection/>
    </xf>
    <xf numFmtId="0" fontId="2" fillId="0" borderId="12" xfId="52" applyFont="1" applyFill="1" applyBorder="1" applyAlignment="1">
      <alignment horizontal="center"/>
      <protection/>
    </xf>
    <xf numFmtId="0" fontId="2" fillId="0" borderId="12" xfId="52" applyFont="1" applyFill="1" applyBorder="1" applyAlignment="1">
      <alignment horizontal="left"/>
      <protection/>
    </xf>
    <xf numFmtId="4" fontId="2" fillId="0" borderId="13" xfId="52" applyNumberFormat="1" applyFont="1" applyFill="1" applyBorder="1">
      <alignment/>
      <protection/>
    </xf>
    <xf numFmtId="4" fontId="2" fillId="0" borderId="12" xfId="52" applyNumberFormat="1" applyFont="1" applyFill="1" applyBorder="1">
      <alignment/>
      <protection/>
    </xf>
    <xf numFmtId="49" fontId="2" fillId="0" borderId="13" xfId="52" applyNumberFormat="1" applyFont="1" applyFill="1" applyBorder="1" applyAlignment="1">
      <alignment horizontal="center"/>
      <protection/>
    </xf>
    <xf numFmtId="0" fontId="2" fillId="0" borderId="29" xfId="52" applyFont="1" applyFill="1" applyBorder="1" applyAlignment="1">
      <alignment horizontal="center" vertical="center"/>
      <protection/>
    </xf>
    <xf numFmtId="49" fontId="2" fillId="0" borderId="41" xfId="52" applyNumberFormat="1" applyFont="1" applyFill="1" applyBorder="1" applyAlignment="1">
      <alignment horizontal="center" vertical="center"/>
      <protection/>
    </xf>
    <xf numFmtId="0" fontId="2" fillId="0" borderId="26" xfId="52" applyFont="1" applyFill="1" applyBorder="1" applyAlignment="1">
      <alignment horizontal="center" vertical="center"/>
      <protection/>
    </xf>
    <xf numFmtId="0" fontId="2" fillId="0" borderId="25" xfId="52" applyFont="1" applyFill="1" applyBorder="1" applyAlignment="1">
      <alignment horizontal="center" vertical="center"/>
      <protection/>
    </xf>
    <xf numFmtId="0" fontId="2" fillId="0" borderId="26" xfId="52" applyFont="1" applyFill="1" applyBorder="1" applyAlignment="1">
      <alignment vertical="center" wrapText="1"/>
      <protection/>
    </xf>
    <xf numFmtId="4" fontId="2" fillId="0" borderId="41" xfId="52" applyNumberFormat="1" applyFont="1" applyFill="1" applyBorder="1" applyAlignment="1">
      <alignment vertical="center"/>
      <protection/>
    </xf>
    <xf numFmtId="4" fontId="2" fillId="0" borderId="26" xfId="52" applyNumberFormat="1" applyFont="1" applyFill="1" applyBorder="1" applyAlignment="1">
      <alignment vertical="center"/>
      <protection/>
    </xf>
    <xf numFmtId="0" fontId="2" fillId="0" borderId="42" xfId="52" applyFont="1" applyFill="1" applyBorder="1" applyAlignment="1">
      <alignment horizontal="center"/>
      <protection/>
    </xf>
    <xf numFmtId="49" fontId="2" fillId="0" borderId="33" xfId="52" applyNumberFormat="1" applyFont="1" applyFill="1" applyBorder="1" applyAlignment="1">
      <alignment horizontal="center"/>
      <protection/>
    </xf>
    <xf numFmtId="0" fontId="6" fillId="0" borderId="18" xfId="52" applyFont="1" applyFill="1" applyBorder="1" applyAlignment="1">
      <alignment horizontal="center"/>
      <protection/>
    </xf>
    <xf numFmtId="49" fontId="6" fillId="0" borderId="17" xfId="52" applyNumberFormat="1" applyFont="1" applyFill="1" applyBorder="1" applyAlignment="1">
      <alignment horizontal="center"/>
      <protection/>
    </xf>
    <xf numFmtId="0" fontId="6" fillId="0" borderId="18" xfId="52" applyFont="1" applyFill="1" applyBorder="1" applyAlignment="1">
      <alignment vertical="center" wrapText="1"/>
      <protection/>
    </xf>
    <xf numFmtId="4" fontId="6" fillId="0" borderId="33" xfId="52" applyNumberFormat="1" applyFont="1" applyFill="1" applyBorder="1">
      <alignment/>
      <protection/>
    </xf>
    <xf numFmtId="4" fontId="6" fillId="0" borderId="18" xfId="52" applyNumberFormat="1" applyFont="1" applyFill="1" applyBorder="1">
      <alignment/>
      <protection/>
    </xf>
    <xf numFmtId="4" fontId="6" fillId="0" borderId="19" xfId="52" applyNumberFormat="1" applyFont="1" applyFill="1" applyBorder="1">
      <alignment/>
      <protection/>
    </xf>
    <xf numFmtId="4" fontId="6" fillId="0" borderId="0" xfId="52" applyNumberFormat="1" applyFont="1" applyFill="1" applyBorder="1">
      <alignment/>
      <protection/>
    </xf>
    <xf numFmtId="0" fontId="2" fillId="0" borderId="43" xfId="52" applyFont="1" applyFill="1" applyBorder="1" applyAlignment="1">
      <alignment horizontal="center"/>
      <protection/>
    </xf>
    <xf numFmtId="49" fontId="2" fillId="0" borderId="44" xfId="52" applyNumberFormat="1" applyFont="1" applyFill="1" applyBorder="1" applyAlignment="1">
      <alignment horizontal="center"/>
      <protection/>
    </xf>
    <xf numFmtId="0" fontId="6" fillId="0" borderId="45" xfId="52" applyFont="1" applyFill="1" applyBorder="1" applyAlignment="1">
      <alignment horizontal="center"/>
      <protection/>
    </xf>
    <xf numFmtId="49" fontId="6" fillId="0" borderId="31" xfId="52" applyNumberFormat="1" applyFont="1" applyFill="1" applyBorder="1" applyAlignment="1">
      <alignment horizontal="center"/>
      <protection/>
    </xf>
    <xf numFmtId="0" fontId="6" fillId="0" borderId="45" xfId="52" applyFont="1" applyFill="1" applyBorder="1" applyAlignment="1">
      <alignment vertical="center" wrapText="1"/>
      <protection/>
    </xf>
    <xf numFmtId="4" fontId="6" fillId="0" borderId="27" xfId="52" applyNumberFormat="1" applyFont="1" applyFill="1" applyBorder="1">
      <alignment/>
      <protection/>
    </xf>
    <xf numFmtId="4" fontId="6" fillId="0" borderId="45" xfId="52" applyNumberFormat="1" applyFont="1" applyFill="1" applyBorder="1">
      <alignment/>
      <protection/>
    </xf>
    <xf numFmtId="0" fontId="2" fillId="0" borderId="13" xfId="0" applyFont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4" fontId="6" fillId="0" borderId="44" xfId="52" applyNumberFormat="1" applyFont="1" applyFill="1" applyBorder="1">
      <alignment/>
      <protection/>
    </xf>
    <xf numFmtId="4" fontId="0" fillId="0" borderId="0" xfId="0" applyNumberFormat="1" applyAlignment="1">
      <alignment/>
    </xf>
    <xf numFmtId="4" fontId="2" fillId="0" borderId="12" xfId="0" applyNumberFormat="1" applyFont="1" applyBorder="1" applyAlignment="1">
      <alignment horizontal="center"/>
    </xf>
    <xf numFmtId="4" fontId="2" fillId="0" borderId="46" xfId="0" applyNumberFormat="1" applyFont="1" applyFill="1" applyBorder="1" applyAlignment="1">
      <alignment horizontal="center"/>
    </xf>
    <xf numFmtId="4" fontId="56" fillId="0" borderId="0" xfId="0" applyNumberFormat="1" applyFont="1" applyAlignment="1">
      <alignment/>
    </xf>
    <xf numFmtId="4" fontId="6" fillId="0" borderId="35" xfId="50" applyNumberFormat="1" applyFont="1" applyFill="1" applyBorder="1">
      <alignment/>
      <protection/>
    </xf>
    <xf numFmtId="0" fontId="57" fillId="0" borderId="20" xfId="50" applyFont="1" applyFill="1" applyBorder="1" applyAlignment="1">
      <alignment horizontal="center"/>
      <protection/>
    </xf>
    <xf numFmtId="0" fontId="5" fillId="0" borderId="29" xfId="49" applyFont="1" applyFill="1" applyBorder="1" applyAlignment="1">
      <alignment horizontal="center"/>
      <protection/>
    </xf>
    <xf numFmtId="0" fontId="6" fillId="0" borderId="49" xfId="50" applyFont="1" applyBorder="1" applyAlignment="1">
      <alignment horizontal="center"/>
      <protection/>
    </xf>
    <xf numFmtId="49" fontId="6" fillId="0" borderId="22" xfId="48" applyNumberFormat="1" applyFont="1" applyFill="1" applyBorder="1" applyAlignment="1">
      <alignment horizontal="center"/>
      <protection/>
    </xf>
    <xf numFmtId="0" fontId="5" fillId="0" borderId="50" xfId="48" applyFont="1" applyFill="1" applyBorder="1" applyAlignment="1">
      <alignment horizontal="center"/>
      <protection/>
    </xf>
    <xf numFmtId="0" fontId="6" fillId="0" borderId="30" xfId="49" applyFont="1" applyFill="1" applyBorder="1" applyAlignment="1">
      <alignment horizontal="center"/>
      <protection/>
    </xf>
    <xf numFmtId="0" fontId="6" fillId="0" borderId="49" xfId="49" applyFont="1" applyFill="1" applyBorder="1" applyAlignment="1">
      <alignment horizontal="center"/>
      <protection/>
    </xf>
    <xf numFmtId="0" fontId="0" fillId="0" borderId="49" xfId="0" applyBorder="1" applyAlignment="1">
      <alignment/>
    </xf>
    <xf numFmtId="49" fontId="2" fillId="0" borderId="51" xfId="50" applyNumberFormat="1" applyFont="1" applyFill="1" applyBorder="1" applyAlignment="1">
      <alignment horizontal="center"/>
      <protection/>
    </xf>
    <xf numFmtId="49" fontId="6" fillId="0" borderId="52" xfId="50" applyNumberFormat="1" applyFont="1" applyFill="1" applyBorder="1" applyAlignment="1">
      <alignment/>
      <protection/>
    </xf>
    <xf numFmtId="0" fontId="6" fillId="0" borderId="52" xfId="50" applyFont="1" applyFill="1" applyBorder="1">
      <alignment/>
      <protection/>
    </xf>
    <xf numFmtId="0" fontId="2" fillId="0" borderId="52" xfId="50" applyFont="1" applyFill="1" applyBorder="1">
      <alignment/>
      <protection/>
    </xf>
    <xf numFmtId="0" fontId="6" fillId="0" borderId="49" xfId="50" applyFont="1" applyFill="1" applyBorder="1">
      <alignment/>
      <protection/>
    </xf>
    <xf numFmtId="0" fontId="6" fillId="0" borderId="53" xfId="50" applyFont="1" applyFill="1" applyBorder="1">
      <alignment/>
      <protection/>
    </xf>
    <xf numFmtId="4" fontId="6" fillId="0" borderId="19" xfId="49" applyNumberFormat="1" applyFont="1" applyFill="1" applyBorder="1" applyAlignment="1">
      <alignment horizontal="right"/>
      <protection/>
    </xf>
    <xf numFmtId="4" fontId="6" fillId="0" borderId="17" xfId="49" applyNumberFormat="1" applyFont="1" applyFill="1" applyBorder="1" applyAlignment="1">
      <alignment horizontal="right"/>
      <protection/>
    </xf>
    <xf numFmtId="4" fontId="6" fillId="0" borderId="21" xfId="49" applyNumberFormat="1" applyFont="1" applyFill="1" applyBorder="1" applyAlignment="1">
      <alignment horizontal="right"/>
      <protection/>
    </xf>
    <xf numFmtId="4" fontId="6" fillId="0" borderId="13" xfId="0" applyNumberFormat="1" applyFont="1" applyBorder="1" applyAlignment="1">
      <alignment horizontal="right"/>
    </xf>
    <xf numFmtId="4" fontId="6" fillId="0" borderId="25" xfId="49" applyNumberFormat="1" applyFont="1" applyFill="1" applyBorder="1" applyAlignment="1">
      <alignment horizontal="right"/>
      <protection/>
    </xf>
    <xf numFmtId="4" fontId="6" fillId="0" borderId="25" xfId="50" applyNumberFormat="1" applyFont="1" applyFill="1" applyBorder="1" applyAlignment="1">
      <alignment horizontal="right"/>
      <protection/>
    </xf>
    <xf numFmtId="4" fontId="6" fillId="0" borderId="21" xfId="48" applyNumberFormat="1" applyFont="1" applyBorder="1" applyAlignment="1">
      <alignment horizontal="right"/>
      <protection/>
    </xf>
    <xf numFmtId="4" fontId="6" fillId="0" borderId="36" xfId="48" applyNumberFormat="1" applyFont="1" applyBorder="1" applyAlignment="1">
      <alignment horizontal="right"/>
      <protection/>
    </xf>
    <xf numFmtId="4" fontId="6" fillId="0" borderId="0" xfId="50" applyNumberFormat="1" applyFont="1" applyFill="1" applyBorder="1" applyAlignment="1">
      <alignment horizontal="right"/>
      <protection/>
    </xf>
    <xf numFmtId="4" fontId="6" fillId="0" borderId="54" xfId="50" applyNumberFormat="1" applyFont="1" applyFill="1" applyBorder="1" applyAlignment="1">
      <alignment horizontal="right"/>
      <protection/>
    </xf>
    <xf numFmtId="4" fontId="6" fillId="0" borderId="55" xfId="50" applyNumberFormat="1" applyFont="1" applyFill="1" applyBorder="1" applyAlignment="1">
      <alignment horizontal="right"/>
      <protection/>
    </xf>
    <xf numFmtId="4" fontId="8" fillId="0" borderId="0" xfId="0" applyNumberFormat="1" applyFont="1" applyAlignment="1">
      <alignment horizontal="right"/>
    </xf>
    <xf numFmtId="4" fontId="56" fillId="0" borderId="56" xfId="0" applyNumberFormat="1" applyFont="1" applyBorder="1" applyAlignment="1">
      <alignment/>
    </xf>
    <xf numFmtId="4" fontId="56" fillId="0" borderId="57" xfId="0" applyNumberFormat="1" applyFont="1" applyBorder="1" applyAlignment="1">
      <alignment/>
    </xf>
    <xf numFmtId="4" fontId="6" fillId="0" borderId="19" xfId="0" applyNumberFormat="1" applyFont="1" applyBorder="1" applyAlignment="1">
      <alignment horizontal="right"/>
    </xf>
    <xf numFmtId="4" fontId="8" fillId="0" borderId="19" xfId="0" applyNumberFormat="1" applyFont="1" applyBorder="1" applyAlignment="1">
      <alignment horizontal="right"/>
    </xf>
    <xf numFmtId="4" fontId="6" fillId="0" borderId="26" xfId="50" applyNumberFormat="1" applyFont="1" applyFill="1" applyBorder="1" applyAlignment="1">
      <alignment horizontal="right"/>
      <protection/>
    </xf>
    <xf numFmtId="4" fontId="5" fillId="0" borderId="58" xfId="50" applyNumberFormat="1" applyFont="1" applyFill="1" applyBorder="1">
      <alignment/>
      <protection/>
    </xf>
    <xf numFmtId="4" fontId="2" fillId="0" borderId="56" xfId="50" applyNumberFormat="1" applyFont="1" applyFill="1" applyBorder="1">
      <alignment/>
      <protection/>
    </xf>
    <xf numFmtId="4" fontId="6" fillId="0" borderId="59" xfId="50" applyNumberFormat="1" applyFont="1" applyFill="1" applyBorder="1">
      <alignment/>
      <protection/>
    </xf>
    <xf numFmtId="4" fontId="2" fillId="0" borderId="56" xfId="49" applyNumberFormat="1" applyFont="1" applyFill="1" applyBorder="1">
      <alignment/>
      <protection/>
    </xf>
    <xf numFmtId="4" fontId="6" fillId="0" borderId="56" xfId="49" applyNumberFormat="1" applyFont="1" applyFill="1" applyBorder="1">
      <alignment/>
      <protection/>
    </xf>
    <xf numFmtId="4" fontId="6" fillId="0" borderId="56" xfId="50" applyNumberFormat="1" applyFont="1" applyFill="1" applyBorder="1">
      <alignment/>
      <protection/>
    </xf>
    <xf numFmtId="4" fontId="2" fillId="0" borderId="59" xfId="50" applyNumberFormat="1" applyFont="1" applyFill="1" applyBorder="1">
      <alignment/>
      <protection/>
    </xf>
    <xf numFmtId="4" fontId="6" fillId="0" borderId="23" xfId="50" applyNumberFormat="1" applyFont="1" applyFill="1" applyBorder="1" applyAlignment="1">
      <alignment horizontal="right"/>
      <protection/>
    </xf>
    <xf numFmtId="4" fontId="6" fillId="0" borderId="35" xfId="50" applyNumberFormat="1" applyFont="1" applyFill="1" applyBorder="1">
      <alignment/>
      <protection/>
    </xf>
    <xf numFmtId="4" fontId="6" fillId="0" borderId="19" xfId="48" applyNumberFormat="1" applyFont="1" applyBorder="1" applyAlignment="1">
      <alignment horizontal="right"/>
      <protection/>
    </xf>
    <xf numFmtId="0" fontId="6" fillId="0" borderId="49" xfId="50" applyFont="1" applyFill="1" applyBorder="1" applyAlignment="1">
      <alignment horizontal="center"/>
      <protection/>
    </xf>
    <xf numFmtId="49" fontId="6" fillId="0" borderId="36" xfId="48" applyNumberFormat="1" applyFont="1" applyFill="1" applyBorder="1" applyAlignment="1">
      <alignment horizontal="center"/>
      <protection/>
    </xf>
    <xf numFmtId="0" fontId="6" fillId="0" borderId="22" xfId="50" applyFont="1" applyFill="1" applyBorder="1" applyAlignment="1">
      <alignment horizontal="center"/>
      <protection/>
    </xf>
    <xf numFmtId="0" fontId="6" fillId="0" borderId="35" xfId="48" applyFont="1" applyFill="1" applyBorder="1">
      <alignment/>
      <protection/>
    </xf>
    <xf numFmtId="49" fontId="5" fillId="0" borderId="24" xfId="53" applyNumberFormat="1" applyFont="1" applyFill="1" applyBorder="1" applyAlignment="1">
      <alignment horizontal="center"/>
      <protection/>
    </xf>
    <xf numFmtId="4" fontId="5" fillId="0" borderId="24" xfId="49" applyNumberFormat="1" applyFont="1" applyFill="1" applyBorder="1">
      <alignment/>
      <protection/>
    </xf>
    <xf numFmtId="4" fontId="6" fillId="0" borderId="26" xfId="48" applyNumberFormat="1" applyFont="1" applyBorder="1" applyAlignment="1">
      <alignment horizontal="right"/>
      <protection/>
    </xf>
    <xf numFmtId="4" fontId="5" fillId="0" borderId="60" xfId="49" applyNumberFormat="1" applyFont="1" applyFill="1" applyBorder="1">
      <alignment/>
      <protection/>
    </xf>
    <xf numFmtId="0" fontId="6" fillId="0" borderId="42" xfId="49" applyFont="1" applyFill="1" applyBorder="1" applyAlignment="1">
      <alignment horizontal="center"/>
      <protection/>
    </xf>
    <xf numFmtId="0" fontId="6" fillId="0" borderId="61" xfId="49" applyFont="1" applyFill="1" applyBorder="1" applyAlignment="1">
      <alignment horizontal="center"/>
      <protection/>
    </xf>
    <xf numFmtId="4" fontId="6" fillId="0" borderId="23" xfId="48" applyNumberFormat="1" applyFont="1" applyBorder="1" applyAlignment="1">
      <alignment horizontal="right"/>
      <protection/>
    </xf>
    <xf numFmtId="4" fontId="6" fillId="0" borderId="62" xfId="50" applyNumberFormat="1" applyFont="1" applyFill="1" applyBorder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48">
      <alignment/>
      <protection/>
    </xf>
    <xf numFmtId="0" fontId="4" fillId="0" borderId="0" xfId="48" applyFont="1">
      <alignment/>
      <protection/>
    </xf>
    <xf numFmtId="4" fontId="8" fillId="0" borderId="56" xfId="0" applyNumberFormat="1" applyFont="1" applyBorder="1" applyAlignment="1">
      <alignment/>
    </xf>
    <xf numFmtId="0" fontId="4" fillId="0" borderId="20" xfId="48" applyFont="1" applyFill="1" applyBorder="1" applyAlignment="1">
      <alignment horizontal="center"/>
      <protection/>
    </xf>
    <xf numFmtId="49" fontId="6" fillId="0" borderId="20" xfId="48" applyNumberFormat="1" applyFont="1" applyFill="1" applyBorder="1" applyAlignment="1">
      <alignment horizontal="center"/>
      <protection/>
    </xf>
    <xf numFmtId="49" fontId="6" fillId="0" borderId="23" xfId="53" applyNumberFormat="1" applyFont="1" applyBorder="1" applyAlignment="1">
      <alignment horizontal="center"/>
      <protection/>
    </xf>
    <xf numFmtId="0" fontId="57" fillId="0" borderId="23" xfId="49" applyFont="1" applyFill="1" applyBorder="1" applyAlignment="1">
      <alignment horizontal="center"/>
      <protection/>
    </xf>
    <xf numFmtId="0" fontId="57" fillId="0" borderId="23" xfId="49" applyFont="1" applyFill="1" applyBorder="1">
      <alignment/>
      <protection/>
    </xf>
    <xf numFmtId="4" fontId="57" fillId="0" borderId="23" xfId="49" applyNumberFormat="1" applyFont="1" applyFill="1" applyBorder="1">
      <alignment/>
      <protection/>
    </xf>
    <xf numFmtId="4" fontId="58" fillId="0" borderId="23" xfId="0" applyNumberFormat="1" applyFont="1" applyBorder="1" applyAlignment="1">
      <alignment horizontal="right"/>
    </xf>
    <xf numFmtId="4" fontId="57" fillId="0" borderId="62" xfId="49" applyNumberFormat="1" applyFont="1" applyFill="1" applyBorder="1">
      <alignment/>
      <protection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4" fontId="34" fillId="0" borderId="0" xfId="0" applyNumberFormat="1" applyFont="1" applyAlignment="1">
      <alignment horizontal="right"/>
    </xf>
    <xf numFmtId="4" fontId="59" fillId="0" borderId="0" xfId="0" applyNumberFormat="1" applyFont="1" applyAlignment="1">
      <alignment/>
    </xf>
    <xf numFmtId="49" fontId="2" fillId="0" borderId="63" xfId="0" applyNumberFormat="1" applyFont="1" applyBorder="1" applyAlignment="1">
      <alignment horizontal="center" vertical="center" textRotation="90"/>
    </xf>
    <xf numFmtId="49" fontId="6" fillId="0" borderId="22" xfId="50" applyNumberFormat="1" applyFont="1" applyFill="1" applyBorder="1" applyAlignment="1">
      <alignment horizontal="center"/>
      <protection/>
    </xf>
    <xf numFmtId="0" fontId="60" fillId="0" borderId="0" xfId="0" applyFont="1" applyAlignment="1">
      <alignment/>
    </xf>
    <xf numFmtId="4" fontId="11" fillId="0" borderId="0" xfId="0" applyNumberFormat="1" applyFont="1" applyAlignment="1">
      <alignment/>
    </xf>
    <xf numFmtId="4" fontId="11" fillId="0" borderId="0" xfId="0" applyNumberFormat="1" applyFont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64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5" xfId="49" applyFont="1" applyFill="1" applyBorder="1" applyAlignment="1">
      <alignment horizontal="left"/>
      <protection/>
    </xf>
    <xf numFmtId="4" fontId="2" fillId="0" borderId="65" xfId="0" applyNumberFormat="1" applyFont="1" applyFill="1" applyBorder="1" applyAlignment="1">
      <alignment horizontal="right"/>
    </xf>
    <xf numFmtId="0" fontId="5" fillId="0" borderId="24" xfId="53" applyFont="1" applyFill="1" applyBorder="1" applyAlignment="1">
      <alignment horizontal="center"/>
      <protection/>
    </xf>
    <xf numFmtId="49" fontId="5" fillId="0" borderId="66" xfId="53" applyNumberFormat="1" applyFont="1" applyBorder="1" applyAlignment="1">
      <alignment horizontal="center"/>
      <protection/>
    </xf>
    <xf numFmtId="0" fontId="5" fillId="0" borderId="26" xfId="53" applyFont="1" applyBorder="1" applyAlignment="1">
      <alignment horizontal="center"/>
      <protection/>
    </xf>
    <xf numFmtId="0" fontId="5" fillId="0" borderId="66" xfId="53" applyFont="1" applyBorder="1" applyAlignment="1">
      <alignment horizontal="center"/>
      <protection/>
    </xf>
    <xf numFmtId="0" fontId="5" fillId="0" borderId="39" xfId="53" applyFont="1" applyBorder="1">
      <alignment/>
      <protection/>
    </xf>
    <xf numFmtId="4" fontId="5" fillId="0" borderId="26" xfId="53" applyNumberFormat="1" applyFont="1" applyFill="1" applyBorder="1">
      <alignment/>
      <protection/>
    </xf>
    <xf numFmtId="4" fontId="2" fillId="0" borderId="25" xfId="49" applyNumberFormat="1" applyFont="1" applyFill="1" applyBorder="1" applyAlignment="1">
      <alignment horizontal="center"/>
      <protection/>
    </xf>
    <xf numFmtId="4" fontId="5" fillId="0" borderId="60" xfId="53" applyNumberFormat="1" applyFont="1" applyFill="1" applyBorder="1">
      <alignment/>
      <protection/>
    </xf>
    <xf numFmtId="0" fontId="2" fillId="0" borderId="22" xfId="53" applyFont="1" applyFill="1" applyBorder="1" applyAlignment="1">
      <alignment horizontal="center"/>
      <protection/>
    </xf>
    <xf numFmtId="49" fontId="2" fillId="0" borderId="55" xfId="53" applyNumberFormat="1" applyFont="1" applyBorder="1" applyAlignment="1">
      <alignment horizontal="center"/>
      <protection/>
    </xf>
    <xf numFmtId="0" fontId="2" fillId="0" borderId="35" xfId="53" applyFont="1" applyBorder="1" applyAlignment="1">
      <alignment horizontal="center"/>
      <protection/>
    </xf>
    <xf numFmtId="0" fontId="2" fillId="0" borderId="67" xfId="53" applyFont="1" applyBorder="1" applyAlignment="1">
      <alignment horizontal="center"/>
      <protection/>
    </xf>
    <xf numFmtId="0" fontId="2" fillId="0" borderId="68" xfId="53" applyFont="1" applyBorder="1">
      <alignment/>
      <protection/>
    </xf>
    <xf numFmtId="4" fontId="2" fillId="0" borderId="19" xfId="0" applyNumberFormat="1" applyFont="1" applyFill="1" applyBorder="1" applyAlignment="1">
      <alignment/>
    </xf>
    <xf numFmtId="4" fontId="2" fillId="0" borderId="36" xfId="49" applyNumberFormat="1" applyFont="1" applyFill="1" applyBorder="1" applyAlignment="1">
      <alignment horizontal="center"/>
      <protection/>
    </xf>
    <xf numFmtId="4" fontId="2" fillId="0" borderId="37" xfId="0" applyNumberFormat="1" applyFont="1" applyFill="1" applyBorder="1" applyAlignment="1">
      <alignment/>
    </xf>
    <xf numFmtId="0" fontId="6" fillId="0" borderId="20" xfId="53" applyFont="1" applyFill="1" applyBorder="1" applyAlignment="1">
      <alignment horizontal="center"/>
      <protection/>
    </xf>
    <xf numFmtId="49" fontId="6" fillId="0" borderId="54" xfId="53" applyNumberFormat="1" applyFont="1" applyBorder="1" applyAlignment="1">
      <alignment horizontal="center"/>
      <protection/>
    </xf>
    <xf numFmtId="0" fontId="6" fillId="0" borderId="19" xfId="53" applyFont="1" applyBorder="1" applyAlignment="1">
      <alignment horizontal="center"/>
      <protection/>
    </xf>
    <xf numFmtId="0" fontId="6" fillId="0" borderId="54" xfId="53" applyFont="1" applyBorder="1" applyAlignment="1">
      <alignment horizontal="center"/>
      <protection/>
    </xf>
    <xf numFmtId="0" fontId="6" fillId="0" borderId="19" xfId="53" applyFont="1" applyBorder="1">
      <alignment/>
      <protection/>
    </xf>
    <xf numFmtId="4" fontId="6" fillId="0" borderId="19" xfId="0" applyNumberFormat="1" applyFont="1" applyFill="1" applyBorder="1" applyAlignment="1">
      <alignment/>
    </xf>
    <xf numFmtId="4" fontId="2" fillId="0" borderId="21" xfId="49" applyNumberFormat="1" applyFont="1" applyFill="1" applyBorder="1" applyAlignment="1">
      <alignment horizontal="center"/>
      <protection/>
    </xf>
    <xf numFmtId="4" fontId="6" fillId="0" borderId="37" xfId="0" applyNumberFormat="1" applyFont="1" applyFill="1" applyBorder="1" applyAlignment="1">
      <alignment/>
    </xf>
    <xf numFmtId="0" fontId="2" fillId="0" borderId="20" xfId="53" applyFont="1" applyFill="1" applyBorder="1" applyAlignment="1">
      <alignment horizontal="center"/>
      <protection/>
    </xf>
    <xf numFmtId="49" fontId="2" fillId="0" borderId="54" xfId="53" applyNumberFormat="1" applyFont="1" applyFill="1" applyBorder="1" applyAlignment="1">
      <alignment horizontal="center"/>
      <protection/>
    </xf>
    <xf numFmtId="0" fontId="2" fillId="0" borderId="19" xfId="53" applyFont="1" applyFill="1" applyBorder="1" applyAlignment="1">
      <alignment horizontal="center"/>
      <protection/>
    </xf>
    <xf numFmtId="0" fontId="2" fillId="0" borderId="54" xfId="53" applyFont="1" applyFill="1" applyBorder="1" applyAlignment="1">
      <alignment horizontal="center"/>
      <protection/>
    </xf>
    <xf numFmtId="0" fontId="2" fillId="0" borderId="19" xfId="53" applyFont="1" applyFill="1" applyBorder="1">
      <alignment/>
      <protection/>
    </xf>
    <xf numFmtId="49" fontId="6" fillId="0" borderId="54" xfId="53" applyNumberFormat="1" applyFont="1" applyFill="1" applyBorder="1" applyAlignment="1">
      <alignment horizontal="center"/>
      <protection/>
    </xf>
    <xf numFmtId="0" fontId="6" fillId="0" borderId="19" xfId="53" applyFont="1" applyFill="1" applyBorder="1" applyAlignment="1">
      <alignment horizontal="center"/>
      <protection/>
    </xf>
    <xf numFmtId="0" fontId="6" fillId="0" borderId="54" xfId="53" applyFont="1" applyFill="1" applyBorder="1" applyAlignment="1">
      <alignment horizontal="center"/>
      <protection/>
    </xf>
    <xf numFmtId="0" fontId="6" fillId="0" borderId="19" xfId="53" applyFont="1" applyFill="1" applyBorder="1">
      <alignment/>
      <protection/>
    </xf>
    <xf numFmtId="49" fontId="2" fillId="0" borderId="54" xfId="53" applyNumberFormat="1" applyFont="1" applyBorder="1" applyAlignment="1">
      <alignment horizontal="center"/>
      <protection/>
    </xf>
    <xf numFmtId="0" fontId="2" fillId="0" borderId="19" xfId="53" applyFont="1" applyBorder="1" applyAlignment="1">
      <alignment horizontal="center"/>
      <protection/>
    </xf>
    <xf numFmtId="0" fontId="2" fillId="0" borderId="54" xfId="53" applyFont="1" applyBorder="1" applyAlignment="1">
      <alignment horizontal="center"/>
      <protection/>
    </xf>
    <xf numFmtId="0" fontId="2" fillId="0" borderId="19" xfId="53" applyFont="1" applyBorder="1">
      <alignment/>
      <protection/>
    </xf>
    <xf numFmtId="0" fontId="6" fillId="0" borderId="27" xfId="53" applyFont="1" applyFill="1" applyBorder="1" applyAlignment="1">
      <alignment horizontal="center"/>
      <protection/>
    </xf>
    <xf numFmtId="49" fontId="6" fillId="0" borderId="69" xfId="53" applyNumberFormat="1" applyFont="1" applyBorder="1" applyAlignment="1">
      <alignment horizontal="center"/>
      <protection/>
    </xf>
    <xf numFmtId="0" fontId="6" fillId="0" borderId="23" xfId="53" applyFont="1" applyBorder="1" applyAlignment="1">
      <alignment horizontal="center"/>
      <protection/>
    </xf>
    <xf numFmtId="0" fontId="6" fillId="0" borderId="69" xfId="53" applyFont="1" applyBorder="1" applyAlignment="1">
      <alignment horizontal="center"/>
      <protection/>
    </xf>
    <xf numFmtId="0" fontId="6" fillId="0" borderId="23" xfId="53" applyFont="1" applyBorder="1">
      <alignment/>
      <protection/>
    </xf>
    <xf numFmtId="4" fontId="6" fillId="0" borderId="23" xfId="0" applyNumberFormat="1" applyFont="1" applyFill="1" applyBorder="1" applyAlignment="1">
      <alignment/>
    </xf>
    <xf numFmtId="4" fontId="2" fillId="0" borderId="28" xfId="49" applyNumberFormat="1" applyFont="1" applyFill="1" applyBorder="1" applyAlignment="1">
      <alignment horizontal="center"/>
      <protection/>
    </xf>
    <xf numFmtId="4" fontId="6" fillId="0" borderId="62" xfId="0" applyNumberFormat="1" applyFont="1" applyFill="1" applyBorder="1" applyAlignment="1">
      <alignment/>
    </xf>
    <xf numFmtId="49" fontId="5" fillId="0" borderId="26" xfId="53" applyNumberFormat="1" applyFont="1" applyBorder="1" applyAlignment="1">
      <alignment horizontal="center"/>
      <protection/>
    </xf>
    <xf numFmtId="0" fontId="5" fillId="0" borderId="26" xfId="53" applyFont="1" applyBorder="1">
      <alignment/>
      <protection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 horizontal="center"/>
    </xf>
    <xf numFmtId="4" fontId="5" fillId="0" borderId="60" xfId="0" applyNumberFormat="1" applyFont="1" applyFill="1" applyBorder="1" applyAlignment="1">
      <alignment/>
    </xf>
    <xf numFmtId="0" fontId="2" fillId="0" borderId="20" xfId="53" applyFont="1" applyBorder="1" applyAlignment="1">
      <alignment horizontal="center"/>
      <protection/>
    </xf>
    <xf numFmtId="49" fontId="2" fillId="0" borderId="19" xfId="53" applyNumberFormat="1" applyFont="1" applyBorder="1" applyAlignment="1">
      <alignment horizontal="center"/>
      <protection/>
    </xf>
    <xf numFmtId="4" fontId="6" fillId="0" borderId="19" xfId="49" applyNumberFormat="1" applyFont="1" applyFill="1" applyBorder="1" applyAlignment="1">
      <alignment horizontal="center"/>
      <protection/>
    </xf>
    <xf numFmtId="0" fontId="6" fillId="0" borderId="20" xfId="53" applyFont="1" applyBorder="1" applyAlignment="1">
      <alignment horizontal="center"/>
      <protection/>
    </xf>
    <xf numFmtId="49" fontId="6" fillId="0" borderId="19" xfId="53" applyNumberFormat="1" applyFont="1" applyBorder="1" applyAlignment="1">
      <alignment horizontal="center"/>
      <protection/>
    </xf>
    <xf numFmtId="0" fontId="6" fillId="0" borderId="27" xfId="53" applyFont="1" applyBorder="1" applyAlignment="1">
      <alignment horizontal="center"/>
      <protection/>
    </xf>
    <xf numFmtId="4" fontId="6" fillId="0" borderId="23" xfId="49" applyNumberFormat="1" applyFont="1" applyFill="1" applyBorder="1" applyAlignment="1">
      <alignment horizontal="center"/>
      <protection/>
    </xf>
    <xf numFmtId="0" fontId="2" fillId="0" borderId="16" xfId="53" applyFont="1" applyBorder="1" applyAlignment="1">
      <alignment horizontal="center"/>
      <protection/>
    </xf>
    <xf numFmtId="49" fontId="2" fillId="0" borderId="0" xfId="53" applyNumberFormat="1" applyFont="1" applyBorder="1" applyAlignment="1">
      <alignment horizontal="center"/>
      <protection/>
    </xf>
    <xf numFmtId="0" fontId="2" fillId="0" borderId="18" xfId="53" applyFont="1" applyBorder="1" applyAlignment="1">
      <alignment horizontal="center"/>
      <protection/>
    </xf>
    <xf numFmtId="0" fontId="2" fillId="0" borderId="70" xfId="53" applyFont="1" applyBorder="1" applyAlignment="1">
      <alignment horizontal="center"/>
      <protection/>
    </xf>
    <xf numFmtId="0" fontId="2" fillId="0" borderId="71" xfId="53" applyFont="1" applyBorder="1">
      <alignment/>
      <protection/>
    </xf>
    <xf numFmtId="4" fontId="6" fillId="0" borderId="17" xfId="49" applyNumberFormat="1" applyFont="1" applyFill="1" applyBorder="1" applyAlignment="1">
      <alignment horizontal="center"/>
      <protection/>
    </xf>
    <xf numFmtId="0" fontId="6" fillId="0" borderId="72" xfId="53" applyFont="1" applyBorder="1" applyAlignment="1">
      <alignment horizontal="center"/>
      <protection/>
    </xf>
    <xf numFmtId="0" fontId="6" fillId="0" borderId="73" xfId="53" applyFont="1" applyBorder="1">
      <alignment/>
      <protection/>
    </xf>
    <xf numFmtId="4" fontId="6" fillId="0" borderId="21" xfId="49" applyNumberFormat="1" applyFont="1" applyFill="1" applyBorder="1" applyAlignment="1">
      <alignment horizontal="center"/>
      <protection/>
    </xf>
    <xf numFmtId="49" fontId="6" fillId="0" borderId="33" xfId="53" applyNumberFormat="1" applyFont="1" applyBorder="1" applyAlignment="1">
      <alignment horizontal="center"/>
      <protection/>
    </xf>
    <xf numFmtId="0" fontId="6" fillId="0" borderId="74" xfId="53" applyFont="1" applyBorder="1" applyAlignment="1">
      <alignment horizontal="center"/>
      <protection/>
    </xf>
    <xf numFmtId="0" fontId="6" fillId="0" borderId="16" xfId="53" applyFont="1" applyBorder="1" applyAlignment="1">
      <alignment horizontal="center"/>
      <protection/>
    </xf>
    <xf numFmtId="49" fontId="6" fillId="0" borderId="0" xfId="53" applyNumberFormat="1" applyFont="1" applyBorder="1" applyAlignment="1">
      <alignment horizontal="center"/>
      <protection/>
    </xf>
    <xf numFmtId="0" fontId="6" fillId="0" borderId="18" xfId="53" applyFont="1" applyBorder="1" applyAlignment="1">
      <alignment horizontal="center"/>
      <protection/>
    </xf>
    <xf numFmtId="0" fontId="6" fillId="0" borderId="70" xfId="53" applyFont="1" applyBorder="1" applyAlignment="1">
      <alignment horizontal="center"/>
      <protection/>
    </xf>
    <xf numFmtId="0" fontId="6" fillId="0" borderId="71" xfId="53" applyFont="1" applyBorder="1">
      <alignment/>
      <protection/>
    </xf>
    <xf numFmtId="4" fontId="11" fillId="0" borderId="21" xfId="0" applyNumberFormat="1" applyFont="1" applyFill="1" applyBorder="1" applyAlignment="1">
      <alignment horizontal="center"/>
    </xf>
    <xf numFmtId="4" fontId="11" fillId="0" borderId="21" xfId="0" applyNumberFormat="1" applyFont="1" applyBorder="1" applyAlignment="1">
      <alignment horizontal="center"/>
    </xf>
    <xf numFmtId="0" fontId="2" fillId="0" borderId="72" xfId="53" applyFont="1" applyBorder="1" applyAlignment="1">
      <alignment horizontal="center"/>
      <protection/>
    </xf>
    <xf numFmtId="0" fontId="2" fillId="0" borderId="73" xfId="53" applyFont="1" applyBorder="1">
      <alignment/>
      <protection/>
    </xf>
    <xf numFmtId="4" fontId="2" fillId="0" borderId="21" xfId="0" applyNumberFormat="1" applyFont="1" applyBorder="1" applyAlignment="1">
      <alignment horizontal="center"/>
    </xf>
    <xf numFmtId="49" fontId="6" fillId="0" borderId="21" xfId="53" applyNumberFormat="1" applyFont="1" applyBorder="1" applyAlignment="1">
      <alignment horizontal="center"/>
      <protection/>
    </xf>
    <xf numFmtId="0" fontId="6" fillId="0" borderId="75" xfId="53" applyFont="1" applyBorder="1">
      <alignment/>
      <protection/>
    </xf>
    <xf numFmtId="49" fontId="2" fillId="0" borderId="17" xfId="53" applyNumberFormat="1" applyFont="1" applyBorder="1" applyAlignment="1">
      <alignment horizontal="center"/>
      <protection/>
    </xf>
    <xf numFmtId="49" fontId="2" fillId="0" borderId="16" xfId="53" applyNumberFormat="1" applyFont="1" applyBorder="1" applyAlignment="1">
      <alignment horizontal="center"/>
      <protection/>
    </xf>
    <xf numFmtId="0" fontId="2" fillId="0" borderId="33" xfId="53" applyFont="1" applyBorder="1" applyAlignment="1">
      <alignment horizontal="center"/>
      <protection/>
    </xf>
    <xf numFmtId="0" fontId="2" fillId="0" borderId="18" xfId="51" applyFont="1" applyFill="1" applyBorder="1">
      <alignment/>
      <protection/>
    </xf>
    <xf numFmtId="4" fontId="2" fillId="0" borderId="19" xfId="51" applyNumberFormat="1" applyFont="1" applyFill="1" applyBorder="1">
      <alignment/>
      <protection/>
    </xf>
    <xf numFmtId="4" fontId="2" fillId="0" borderId="17" xfId="48" applyNumberFormat="1" applyFont="1" applyBorder="1" applyAlignment="1">
      <alignment horizontal="center"/>
      <protection/>
    </xf>
    <xf numFmtId="4" fontId="2" fillId="0" borderId="37" xfId="51" applyNumberFormat="1" applyFont="1" applyFill="1" applyBorder="1">
      <alignment/>
      <protection/>
    </xf>
    <xf numFmtId="0" fontId="6" fillId="0" borderId="19" xfId="51" applyFont="1" applyFill="1" applyBorder="1">
      <alignment/>
      <protection/>
    </xf>
    <xf numFmtId="4" fontId="6" fillId="0" borderId="19" xfId="51" applyNumberFormat="1" applyFont="1" applyFill="1" applyBorder="1">
      <alignment/>
      <protection/>
    </xf>
    <xf numFmtId="4" fontId="6" fillId="0" borderId="21" xfId="48" applyNumberFormat="1" applyFont="1" applyBorder="1" applyAlignment="1">
      <alignment horizontal="center"/>
      <protection/>
    </xf>
    <xf numFmtId="4" fontId="6" fillId="0" borderId="37" xfId="51" applyNumberFormat="1" applyFont="1" applyFill="1" applyBorder="1">
      <alignment/>
      <protection/>
    </xf>
    <xf numFmtId="4" fontId="6" fillId="0" borderId="17" xfId="48" applyNumberFormat="1" applyFont="1" applyBorder="1" applyAlignment="1">
      <alignment horizontal="center"/>
      <protection/>
    </xf>
    <xf numFmtId="49" fontId="2" fillId="0" borderId="33" xfId="53" applyNumberFormat="1" applyFont="1" applyBorder="1" applyAlignment="1">
      <alignment horizontal="center"/>
      <protection/>
    </xf>
    <xf numFmtId="4" fontId="2" fillId="0" borderId="17" xfId="0" applyNumberFormat="1" applyFont="1" applyBorder="1" applyAlignment="1">
      <alignment horizontal="center"/>
    </xf>
    <xf numFmtId="0" fontId="2" fillId="0" borderId="74" xfId="53" applyFont="1" applyBorder="1" applyAlignment="1">
      <alignment horizontal="center"/>
      <protection/>
    </xf>
    <xf numFmtId="0" fontId="2" fillId="0" borderId="75" xfId="53" applyFont="1" applyBorder="1">
      <alignment/>
      <protection/>
    </xf>
    <xf numFmtId="49" fontId="6" fillId="0" borderId="44" xfId="53" applyNumberFormat="1" applyFont="1" applyBorder="1" applyAlignment="1">
      <alignment horizontal="center"/>
      <protection/>
    </xf>
    <xf numFmtId="0" fontId="6" fillId="0" borderId="76" xfId="53" applyFont="1" applyBorder="1" applyAlignment="1">
      <alignment horizontal="center"/>
      <protection/>
    </xf>
    <xf numFmtId="0" fontId="6" fillId="0" borderId="45" xfId="53" applyFont="1" applyBorder="1">
      <alignment/>
      <protection/>
    </xf>
    <xf numFmtId="4" fontId="11" fillId="0" borderId="28" xfId="0" applyNumberFormat="1" applyFont="1" applyBorder="1" applyAlignment="1">
      <alignment horizontal="center"/>
    </xf>
    <xf numFmtId="0" fontId="2" fillId="0" borderId="24" xfId="50" applyFont="1" applyFill="1" applyBorder="1" applyAlignment="1">
      <alignment horizontal="center"/>
      <protection/>
    </xf>
    <xf numFmtId="49" fontId="2" fillId="0" borderId="26" xfId="50" applyNumberFormat="1" applyFont="1" applyFill="1" applyBorder="1" applyAlignment="1">
      <alignment horizontal="center"/>
      <protection/>
    </xf>
    <xf numFmtId="0" fontId="2" fillId="0" borderId="26" xfId="50" applyFont="1" applyFill="1" applyBorder="1" applyAlignment="1">
      <alignment horizontal="center"/>
      <protection/>
    </xf>
    <xf numFmtId="0" fontId="2" fillId="0" borderId="26" xfId="50" applyFont="1" applyFill="1" applyBorder="1">
      <alignment/>
      <protection/>
    </xf>
    <xf numFmtId="4" fontId="2" fillId="0" borderId="26" xfId="50" applyNumberFormat="1" applyFont="1" applyFill="1" applyBorder="1" applyAlignment="1">
      <alignment horizontal="right"/>
      <protection/>
    </xf>
    <xf numFmtId="4" fontId="2" fillId="0" borderId="26" xfId="50" applyNumberFormat="1" applyFont="1" applyFill="1" applyBorder="1" applyAlignment="1">
      <alignment horizontal="center"/>
      <protection/>
    </xf>
    <xf numFmtId="4" fontId="2" fillId="0" borderId="60" xfId="0" applyNumberFormat="1" applyFont="1" applyBorder="1" applyAlignment="1">
      <alignment/>
    </xf>
    <xf numFmtId="49" fontId="2" fillId="0" borderId="19" xfId="50" applyNumberFormat="1" applyFont="1" applyFill="1" applyBorder="1" applyAlignment="1">
      <alignment horizontal="center"/>
      <protection/>
    </xf>
    <xf numFmtId="4" fontId="2" fillId="0" borderId="19" xfId="50" applyNumberFormat="1" applyFont="1" applyFill="1" applyBorder="1" applyAlignment="1">
      <alignment horizontal="right"/>
      <protection/>
    </xf>
    <xf numFmtId="4" fontId="2" fillId="0" borderId="19" xfId="50" applyNumberFormat="1" applyFont="1" applyFill="1" applyBorder="1" applyAlignment="1">
      <alignment horizontal="center"/>
      <protection/>
    </xf>
    <xf numFmtId="4" fontId="2" fillId="0" borderId="37" xfId="50" applyNumberFormat="1" applyFont="1" applyFill="1" applyBorder="1" applyAlignment="1">
      <alignment horizontal="right"/>
      <protection/>
    </xf>
    <xf numFmtId="4" fontId="6" fillId="0" borderId="19" xfId="35" applyNumberFormat="1" applyFont="1" applyFill="1" applyBorder="1" applyAlignment="1">
      <alignment horizontal="right"/>
    </xf>
    <xf numFmtId="4" fontId="6" fillId="0" borderId="19" xfId="50" applyNumberFormat="1" applyFont="1" applyFill="1" applyBorder="1" applyAlignment="1">
      <alignment horizontal="center"/>
      <protection/>
    </xf>
    <xf numFmtId="4" fontId="6" fillId="0" borderId="37" xfId="35" applyNumberFormat="1" applyFont="1" applyFill="1" applyBorder="1" applyAlignment="1">
      <alignment horizontal="right"/>
    </xf>
    <xf numFmtId="4" fontId="2" fillId="0" borderId="37" xfId="0" applyNumberFormat="1" applyFont="1" applyBorder="1" applyAlignment="1">
      <alignment/>
    </xf>
    <xf numFmtId="0" fontId="4" fillId="0" borderId="20" xfId="50" applyFont="1" applyFill="1" applyBorder="1">
      <alignment/>
      <protection/>
    </xf>
    <xf numFmtId="0" fontId="4" fillId="0" borderId="19" xfId="50" applyFont="1" applyFill="1" applyBorder="1" applyAlignment="1">
      <alignment horizontal="center"/>
      <protection/>
    </xf>
    <xf numFmtId="4" fontId="6" fillId="0" borderId="37" xfId="0" applyNumberFormat="1" applyFont="1" applyBorder="1" applyAlignment="1">
      <alignment/>
    </xf>
    <xf numFmtId="4" fontId="2" fillId="0" borderId="37" xfId="50" applyNumberFormat="1" applyFont="1" applyFill="1" applyBorder="1">
      <alignment/>
      <protection/>
    </xf>
    <xf numFmtId="0" fontId="2" fillId="0" borderId="20" xfId="50" applyFont="1" applyFill="1" applyBorder="1">
      <alignment/>
      <protection/>
    </xf>
    <xf numFmtId="49" fontId="4" fillId="0" borderId="19" xfId="50" applyNumberFormat="1" applyFont="1" applyFill="1" applyBorder="1" applyAlignment="1">
      <alignment horizontal="center"/>
      <protection/>
    </xf>
    <xf numFmtId="2" fontId="2" fillId="0" borderId="19" xfId="50" applyNumberFormat="1" applyFont="1" applyFill="1" applyBorder="1">
      <alignment/>
      <protection/>
    </xf>
    <xf numFmtId="2" fontId="2" fillId="0" borderId="37" xfId="50" applyNumberFormat="1" applyFont="1" applyFill="1" applyBorder="1">
      <alignment/>
      <protection/>
    </xf>
    <xf numFmtId="49" fontId="12" fillId="0" borderId="19" xfId="50" applyNumberFormat="1" applyFont="1" applyFill="1" applyBorder="1" applyAlignment="1">
      <alignment horizontal="center"/>
      <protection/>
    </xf>
    <xf numFmtId="0" fontId="6" fillId="0" borderId="20" xfId="50" applyFont="1" applyFill="1" applyBorder="1">
      <alignment/>
      <protection/>
    </xf>
    <xf numFmtId="0" fontId="6" fillId="0" borderId="19" xfId="0" applyFont="1" applyBorder="1" applyAlignment="1">
      <alignment vertical="center"/>
    </xf>
    <xf numFmtId="2" fontId="6" fillId="0" borderId="19" xfId="50" applyNumberFormat="1" applyFont="1" applyFill="1" applyBorder="1">
      <alignment/>
      <protection/>
    </xf>
    <xf numFmtId="2" fontId="6" fillId="0" borderId="37" xfId="50" applyNumberFormat="1" applyFont="1" applyFill="1" applyBorder="1">
      <alignment/>
      <protection/>
    </xf>
    <xf numFmtId="0" fontId="6" fillId="0" borderId="27" xfId="50" applyFont="1" applyFill="1" applyBorder="1">
      <alignment/>
      <protection/>
    </xf>
    <xf numFmtId="49" fontId="6" fillId="0" borderId="23" xfId="50" applyNumberFormat="1" applyFont="1" applyFill="1" applyBorder="1" applyAlignment="1">
      <alignment horizontal="center"/>
      <protection/>
    </xf>
    <xf numFmtId="2" fontId="6" fillId="0" borderId="23" xfId="50" applyNumberFormat="1" applyFont="1" applyFill="1" applyBorder="1">
      <alignment/>
      <protection/>
    </xf>
    <xf numFmtId="4" fontId="6" fillId="0" borderId="23" xfId="50" applyNumberFormat="1" applyFont="1" applyFill="1" applyBorder="1" applyAlignment="1">
      <alignment horizontal="center"/>
      <protection/>
    </xf>
    <xf numFmtId="0" fontId="6" fillId="0" borderId="22" xfId="50" applyFont="1" applyFill="1" applyBorder="1">
      <alignment/>
      <protection/>
    </xf>
    <xf numFmtId="49" fontId="2" fillId="0" borderId="20" xfId="50" applyNumberFormat="1" applyFont="1" applyFill="1" applyBorder="1" applyAlignment="1">
      <alignment horizontal="center"/>
      <protection/>
    </xf>
    <xf numFmtId="49" fontId="6" fillId="0" borderId="20" xfId="50" applyNumberFormat="1" applyFont="1" applyFill="1" applyBorder="1" applyAlignment="1">
      <alignment horizontal="center"/>
      <protection/>
    </xf>
    <xf numFmtId="4" fontId="2" fillId="0" borderId="21" xfId="50" applyNumberFormat="1" applyFont="1" applyFill="1" applyBorder="1" applyAlignment="1">
      <alignment horizontal="center"/>
      <protection/>
    </xf>
    <xf numFmtId="0" fontId="6" fillId="0" borderId="21" xfId="50" applyFont="1" applyFill="1" applyBorder="1" applyAlignment="1">
      <alignment/>
      <protection/>
    </xf>
    <xf numFmtId="4" fontId="6" fillId="0" borderId="21" xfId="50" applyNumberFormat="1" applyFont="1" applyFill="1" applyBorder="1" applyAlignment="1">
      <alignment horizontal="center"/>
      <protection/>
    </xf>
    <xf numFmtId="4" fontId="10" fillId="0" borderId="0" xfId="0" applyNumberFormat="1" applyFont="1" applyAlignment="1">
      <alignment/>
    </xf>
    <xf numFmtId="4" fontId="8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6" fillId="0" borderId="21" xfId="0" applyNumberFormat="1" applyFont="1" applyFill="1" applyBorder="1" applyAlignment="1">
      <alignment horizontal="center"/>
    </xf>
    <xf numFmtId="4" fontId="6" fillId="0" borderId="19" xfId="48" applyNumberFormat="1" applyFont="1" applyFill="1" applyBorder="1">
      <alignment/>
      <protection/>
    </xf>
    <xf numFmtId="0" fontId="6" fillId="0" borderId="22" xfId="49" applyFont="1" applyFill="1" applyBorder="1" applyAlignment="1">
      <alignment horizontal="center"/>
      <protection/>
    </xf>
    <xf numFmtId="49" fontId="6" fillId="0" borderId="36" xfId="0" applyNumberFormat="1" applyFont="1" applyFill="1" applyBorder="1" applyAlignment="1">
      <alignment horizontal="center"/>
    </xf>
    <xf numFmtId="0" fontId="6" fillId="0" borderId="36" xfId="49" applyFont="1" applyFill="1" applyBorder="1" applyAlignment="1">
      <alignment horizontal="center"/>
      <protection/>
    </xf>
    <xf numFmtId="4" fontId="6" fillId="0" borderId="36" xfId="49" applyNumberFormat="1" applyFont="1" applyFill="1" applyBorder="1" applyAlignment="1">
      <alignment horizontal="right"/>
      <protection/>
    </xf>
    <xf numFmtId="4" fontId="6" fillId="0" borderId="37" xfId="50" applyNumberFormat="1" applyFont="1" applyFill="1" applyBorder="1" applyAlignment="1">
      <alignment horizontal="right"/>
      <protection/>
    </xf>
    <xf numFmtId="0" fontId="6" fillId="0" borderId="19" xfId="50" applyFont="1" applyFill="1" applyBorder="1" applyAlignment="1">
      <alignment/>
      <protection/>
    </xf>
    <xf numFmtId="2" fontId="6" fillId="0" borderId="77" xfId="50" applyNumberFormat="1" applyFont="1" applyFill="1" applyBorder="1">
      <alignment/>
      <protection/>
    </xf>
    <xf numFmtId="0" fontId="2" fillId="0" borderId="22" xfId="50" applyFont="1" applyFill="1" applyBorder="1">
      <alignment/>
      <protection/>
    </xf>
    <xf numFmtId="49" fontId="2" fillId="0" borderId="22" xfId="50" applyNumberFormat="1" applyFont="1" applyFill="1" applyBorder="1" applyAlignment="1">
      <alignment horizontal="center"/>
      <protection/>
    </xf>
    <xf numFmtId="0" fontId="2" fillId="0" borderId="35" xfId="50" applyFont="1" applyFill="1" applyBorder="1" applyAlignment="1">
      <alignment horizontal="center"/>
      <protection/>
    </xf>
    <xf numFmtId="2" fontId="2" fillId="0" borderId="35" xfId="50" applyNumberFormat="1" applyFont="1" applyFill="1" applyBorder="1">
      <alignment/>
      <protection/>
    </xf>
    <xf numFmtId="2" fontId="2" fillId="0" borderId="59" xfId="50" applyNumberFormat="1" applyFont="1" applyFill="1" applyBorder="1">
      <alignment/>
      <protection/>
    </xf>
    <xf numFmtId="4" fontId="2" fillId="0" borderId="36" xfId="50" applyNumberFormat="1" applyFont="1" applyFill="1" applyBorder="1" applyAlignment="1">
      <alignment horizontal="center"/>
      <protection/>
    </xf>
    <xf numFmtId="2" fontId="6" fillId="0" borderId="35" xfId="50" applyNumberFormat="1" applyFont="1" applyFill="1" applyBorder="1">
      <alignment/>
      <protection/>
    </xf>
    <xf numFmtId="2" fontId="6" fillId="0" borderId="59" xfId="50" applyNumberFormat="1" applyFont="1" applyFill="1" applyBorder="1">
      <alignment/>
      <protection/>
    </xf>
    <xf numFmtId="4" fontId="6" fillId="0" borderId="36" xfId="50" applyNumberFormat="1" applyFont="1" applyFill="1" applyBorder="1" applyAlignment="1">
      <alignment horizontal="center"/>
      <protection/>
    </xf>
    <xf numFmtId="4" fontId="6" fillId="0" borderId="47" xfId="0" applyNumberFormat="1" applyFont="1" applyBorder="1" applyAlignment="1">
      <alignment/>
    </xf>
    <xf numFmtId="49" fontId="6" fillId="0" borderId="28" xfId="50" applyNumberFormat="1" applyFont="1" applyFill="1" applyBorder="1" applyAlignment="1">
      <alignment horizontal="center"/>
      <protection/>
    </xf>
    <xf numFmtId="49" fontId="6" fillId="0" borderId="27" xfId="50" applyNumberFormat="1" applyFont="1" applyFill="1" applyBorder="1" applyAlignment="1">
      <alignment horizontal="center"/>
      <protection/>
    </xf>
    <xf numFmtId="4" fontId="6" fillId="0" borderId="28" xfId="50" applyNumberFormat="1" applyFont="1" applyFill="1" applyBorder="1" applyAlignment="1">
      <alignment horizontal="center"/>
      <protection/>
    </xf>
    <xf numFmtId="0" fontId="61" fillId="0" borderId="20" xfId="50" applyFont="1" applyFill="1" applyBorder="1" applyAlignment="1">
      <alignment horizontal="center"/>
      <protection/>
    </xf>
    <xf numFmtId="49" fontId="61" fillId="0" borderId="21" xfId="50" applyNumberFormat="1" applyFont="1" applyFill="1" applyBorder="1" applyAlignment="1">
      <alignment horizontal="center"/>
      <protection/>
    </xf>
    <xf numFmtId="49" fontId="61" fillId="0" borderId="20" xfId="50" applyNumberFormat="1" applyFont="1" applyFill="1" applyBorder="1" applyAlignment="1">
      <alignment horizontal="center"/>
      <protection/>
    </xf>
    <xf numFmtId="0" fontId="61" fillId="0" borderId="19" xfId="50" applyFont="1" applyFill="1" applyBorder="1" applyAlignment="1">
      <alignment horizontal="center"/>
      <protection/>
    </xf>
    <xf numFmtId="0" fontId="61" fillId="0" borderId="19" xfId="50" applyFont="1" applyFill="1" applyBorder="1">
      <alignment/>
      <protection/>
    </xf>
    <xf numFmtId="4" fontId="61" fillId="0" borderId="19" xfId="35" applyNumberFormat="1" applyFont="1" applyFill="1" applyBorder="1" applyAlignment="1">
      <alignment horizontal="right"/>
    </xf>
    <xf numFmtId="4" fontId="61" fillId="0" borderId="47" xfId="0" applyNumberFormat="1" applyFont="1" applyBorder="1" applyAlignment="1">
      <alignment/>
    </xf>
    <xf numFmtId="4" fontId="61" fillId="0" borderId="21" xfId="50" applyNumberFormat="1" applyFont="1" applyFill="1" applyBorder="1" applyAlignment="1">
      <alignment horizontal="center"/>
      <protection/>
    </xf>
    <xf numFmtId="0" fontId="57" fillId="0" borderId="19" xfId="50" applyFont="1" applyFill="1" applyBorder="1" applyAlignment="1">
      <alignment horizontal="center"/>
      <protection/>
    </xf>
    <xf numFmtId="0" fontId="57" fillId="0" borderId="19" xfId="50" applyFont="1" applyFill="1" applyBorder="1">
      <alignment/>
      <protection/>
    </xf>
    <xf numFmtId="4" fontId="57" fillId="0" borderId="19" xfId="35" applyNumberFormat="1" applyFont="1" applyFill="1" applyBorder="1" applyAlignment="1">
      <alignment horizontal="right"/>
    </xf>
    <xf numFmtId="4" fontId="57" fillId="0" borderId="47" xfId="0" applyNumberFormat="1" applyFont="1" applyBorder="1" applyAlignment="1">
      <alignment/>
    </xf>
    <xf numFmtId="4" fontId="57" fillId="0" borderId="21" xfId="50" applyNumberFormat="1" applyFont="1" applyFill="1" applyBorder="1" applyAlignment="1">
      <alignment horizontal="center"/>
      <protection/>
    </xf>
    <xf numFmtId="49" fontId="57" fillId="0" borderId="21" xfId="50" applyNumberFormat="1" applyFont="1" applyFill="1" applyBorder="1" applyAlignment="1">
      <alignment/>
      <protection/>
    </xf>
    <xf numFmtId="49" fontId="57" fillId="0" borderId="20" xfId="50" applyNumberFormat="1" applyFont="1" applyFill="1" applyBorder="1" applyAlignment="1">
      <alignment horizontal="center"/>
      <protection/>
    </xf>
    <xf numFmtId="49" fontId="57" fillId="0" borderId="23" xfId="49" applyNumberFormat="1" applyFont="1" applyFill="1" applyBorder="1" applyAlignment="1">
      <alignment horizontal="center"/>
      <protection/>
    </xf>
    <xf numFmtId="49" fontId="57" fillId="0" borderId="23" xfId="53" applyNumberFormat="1" applyFont="1" applyBorder="1" applyAlignment="1">
      <alignment horizontal="center"/>
      <protection/>
    </xf>
    <xf numFmtId="4" fontId="62" fillId="33" borderId="19" xfId="48" applyNumberFormat="1" applyFont="1" applyFill="1" applyBorder="1" applyAlignment="1">
      <alignment horizontal="right"/>
      <protection/>
    </xf>
    <xf numFmtId="4" fontId="62" fillId="33" borderId="19" xfId="50" applyNumberFormat="1" applyFont="1" applyFill="1" applyBorder="1" applyAlignment="1">
      <alignment vertical="center"/>
      <protection/>
    </xf>
    <xf numFmtId="4" fontId="62" fillId="33" borderId="19" xfId="50" applyNumberFormat="1" applyFont="1" applyFill="1" applyBorder="1" applyAlignment="1">
      <alignment horizontal="right"/>
      <protection/>
    </xf>
    <xf numFmtId="4" fontId="62" fillId="33" borderId="19" xfId="50" applyNumberFormat="1" applyFont="1" applyFill="1" applyBorder="1">
      <alignment/>
      <protection/>
    </xf>
    <xf numFmtId="4" fontId="6" fillId="33" borderId="19" xfId="50" applyNumberFormat="1" applyFont="1" applyFill="1" applyBorder="1">
      <alignment/>
      <protection/>
    </xf>
    <xf numFmtId="4" fontId="6" fillId="33" borderId="19" xfId="50" applyNumberFormat="1" applyFont="1" applyFill="1" applyBorder="1" applyAlignment="1">
      <alignment vertical="center"/>
      <protection/>
    </xf>
    <xf numFmtId="4" fontId="62" fillId="33" borderId="23" xfId="50" applyNumberFormat="1" applyFont="1" applyFill="1" applyBorder="1">
      <alignment/>
      <protection/>
    </xf>
    <xf numFmtId="0" fontId="2" fillId="0" borderId="34" xfId="53" applyFont="1" applyFill="1" applyBorder="1" applyAlignment="1">
      <alignment horizontal="center"/>
      <protection/>
    </xf>
    <xf numFmtId="49" fontId="2" fillId="0" borderId="0" xfId="53" applyNumberFormat="1" applyFont="1" applyFill="1" applyBorder="1" applyAlignment="1">
      <alignment horizontal="center"/>
      <protection/>
    </xf>
    <xf numFmtId="0" fontId="2" fillId="0" borderId="78" xfId="53" applyFont="1" applyFill="1" applyBorder="1" applyAlignment="1">
      <alignment horizontal="center"/>
      <protection/>
    </xf>
    <xf numFmtId="0" fontId="2" fillId="0" borderId="0" xfId="53" applyFont="1" applyFill="1" applyBorder="1" applyAlignment="1">
      <alignment horizontal="center"/>
      <protection/>
    </xf>
    <xf numFmtId="0" fontId="2" fillId="0" borderId="78" xfId="53" applyFont="1" applyFill="1" applyBorder="1">
      <alignment/>
      <protection/>
    </xf>
    <xf numFmtId="4" fontId="2" fillId="0" borderId="78" xfId="0" applyNumberFormat="1" applyFont="1" applyFill="1" applyBorder="1" applyAlignment="1">
      <alignment/>
    </xf>
    <xf numFmtId="4" fontId="13" fillId="0" borderId="79" xfId="0" applyNumberFormat="1" applyFont="1" applyFill="1" applyBorder="1" applyAlignment="1">
      <alignment horizontal="center"/>
    </xf>
    <xf numFmtId="4" fontId="2" fillId="0" borderId="80" xfId="0" applyNumberFormat="1" applyFont="1" applyFill="1" applyBorder="1" applyAlignment="1">
      <alignment/>
    </xf>
    <xf numFmtId="49" fontId="2" fillId="0" borderId="32" xfId="0" applyNumberFormat="1" applyFont="1" applyBorder="1" applyAlignment="1">
      <alignment horizontal="center" vertical="center" textRotation="90"/>
    </xf>
    <xf numFmtId="4" fontId="61" fillId="0" borderId="12" xfId="0" applyNumberFormat="1" applyFont="1" applyFill="1" applyBorder="1" applyAlignment="1">
      <alignment/>
    </xf>
    <xf numFmtId="4" fontId="61" fillId="0" borderId="65" xfId="0" applyNumberFormat="1" applyFont="1" applyFill="1" applyBorder="1" applyAlignment="1">
      <alignment horizontal="center"/>
    </xf>
    <xf numFmtId="4" fontId="61" fillId="0" borderId="64" xfId="0" applyNumberFormat="1" applyFont="1" applyFill="1" applyBorder="1" applyAlignment="1">
      <alignment horizontal="right"/>
    </xf>
    <xf numFmtId="4" fontId="57" fillId="0" borderId="81" xfId="0" applyNumberFormat="1" applyFont="1" applyFill="1" applyBorder="1" applyAlignment="1">
      <alignment horizontal="right"/>
    </xf>
    <xf numFmtId="49" fontId="6" fillId="0" borderId="35" xfId="49" applyNumberFormat="1" applyFont="1" applyFill="1" applyBorder="1" applyAlignment="1">
      <alignment horizontal="center"/>
      <protection/>
    </xf>
    <xf numFmtId="49" fontId="6" fillId="0" borderId="35" xfId="53" applyNumberFormat="1" applyFont="1" applyBorder="1" applyAlignment="1">
      <alignment horizontal="center"/>
      <protection/>
    </xf>
    <xf numFmtId="0" fontId="6" fillId="0" borderId="35" xfId="49" applyFont="1" applyFill="1" applyBorder="1" applyAlignment="1">
      <alignment horizontal="center"/>
      <protection/>
    </xf>
    <xf numFmtId="0" fontId="6" fillId="0" borderId="35" xfId="49" applyFont="1" applyFill="1" applyBorder="1">
      <alignment/>
      <protection/>
    </xf>
    <xf numFmtId="4" fontId="6" fillId="0" borderId="35" xfId="49" applyNumberFormat="1" applyFont="1" applyFill="1" applyBorder="1">
      <alignment/>
      <protection/>
    </xf>
    <xf numFmtId="4" fontId="8" fillId="0" borderId="35" xfId="0" applyNumberFormat="1" applyFont="1" applyBorder="1" applyAlignment="1">
      <alignment horizontal="right"/>
    </xf>
    <xf numFmtId="4" fontId="6" fillId="0" borderId="77" xfId="49" applyNumberFormat="1" applyFont="1" applyFill="1" applyBorder="1">
      <alignment/>
      <protection/>
    </xf>
    <xf numFmtId="49" fontId="6" fillId="0" borderId="19" xfId="49" applyNumberFormat="1" applyFont="1" applyFill="1" applyBorder="1" applyAlignment="1">
      <alignment horizontal="center"/>
      <protection/>
    </xf>
    <xf numFmtId="0" fontId="6" fillId="0" borderId="19" xfId="49" applyFont="1" applyFill="1" applyBorder="1" applyAlignment="1">
      <alignment horizontal="center"/>
      <protection/>
    </xf>
    <xf numFmtId="4" fontId="6" fillId="0" borderId="19" xfId="49" applyNumberFormat="1" applyFont="1" applyFill="1" applyBorder="1">
      <alignment/>
      <protection/>
    </xf>
    <xf numFmtId="4" fontId="6" fillId="0" borderId="37" xfId="49" applyNumberFormat="1" applyFont="1" applyFill="1" applyBorder="1">
      <alignment/>
      <protection/>
    </xf>
    <xf numFmtId="0" fontId="2" fillId="0" borderId="49" xfId="49" applyFont="1" applyFill="1" applyBorder="1" applyAlignment="1">
      <alignment horizontal="center"/>
      <protection/>
    </xf>
    <xf numFmtId="49" fontId="2" fillId="0" borderId="35" xfId="49" applyNumberFormat="1" applyFont="1" applyFill="1" applyBorder="1" applyAlignment="1">
      <alignment horizontal="center"/>
      <protection/>
    </xf>
    <xf numFmtId="49" fontId="2" fillId="0" borderId="35" xfId="53" applyNumberFormat="1" applyFont="1" applyBorder="1" applyAlignment="1">
      <alignment horizontal="center"/>
      <protection/>
    </xf>
    <xf numFmtId="0" fontId="6" fillId="0" borderId="38" xfId="49" applyFont="1" applyFill="1" applyBorder="1" applyAlignment="1">
      <alignment horizontal="center"/>
      <protection/>
    </xf>
    <xf numFmtId="49" fontId="6" fillId="0" borderId="39" xfId="49" applyNumberFormat="1" applyFont="1" applyFill="1" applyBorder="1" applyAlignment="1">
      <alignment horizontal="center"/>
      <protection/>
    </xf>
    <xf numFmtId="49" fontId="6" fillId="0" borderId="39" xfId="53" applyNumberFormat="1" applyFont="1" applyBorder="1" applyAlignment="1">
      <alignment horizontal="center"/>
      <protection/>
    </xf>
    <xf numFmtId="0" fontId="6" fillId="0" borderId="39" xfId="49" applyFont="1" applyFill="1" applyBorder="1" applyAlignment="1">
      <alignment horizontal="center"/>
      <protection/>
    </xf>
    <xf numFmtId="0" fontId="6" fillId="0" borderId="39" xfId="49" applyFont="1" applyFill="1" applyBorder="1">
      <alignment/>
      <protection/>
    </xf>
    <xf numFmtId="4" fontId="6" fillId="0" borderId="39" xfId="49" applyNumberFormat="1" applyFont="1" applyFill="1" applyBorder="1">
      <alignment/>
      <protection/>
    </xf>
    <xf numFmtId="4" fontId="8" fillId="0" borderId="39" xfId="0" applyNumberFormat="1" applyFont="1" applyBorder="1" applyAlignment="1">
      <alignment horizontal="right"/>
    </xf>
    <xf numFmtId="4" fontId="6" fillId="0" borderId="82" xfId="49" applyNumberFormat="1" applyFont="1" applyFill="1" applyBorder="1">
      <alignment/>
      <protection/>
    </xf>
    <xf numFmtId="0" fontId="61" fillId="0" borderId="29" xfId="49" applyFont="1" applyFill="1" applyBorder="1" applyAlignment="1">
      <alignment horizontal="center"/>
      <protection/>
    </xf>
    <xf numFmtId="49" fontId="61" fillId="0" borderId="25" xfId="49" applyNumberFormat="1" applyFont="1" applyFill="1" applyBorder="1" applyAlignment="1">
      <alignment horizontal="center"/>
      <protection/>
    </xf>
    <xf numFmtId="49" fontId="61" fillId="0" borderId="24" xfId="53" applyNumberFormat="1" applyFont="1" applyBorder="1" applyAlignment="1">
      <alignment horizontal="center"/>
      <protection/>
    </xf>
    <xf numFmtId="0" fontId="61" fillId="0" borderId="24" xfId="49" applyFont="1" applyFill="1" applyBorder="1" applyAlignment="1">
      <alignment horizontal="center"/>
      <protection/>
    </xf>
    <xf numFmtId="0" fontId="61" fillId="0" borderId="25" xfId="49" applyFont="1" applyFill="1" applyBorder="1" applyAlignment="1">
      <alignment horizontal="center"/>
      <protection/>
    </xf>
    <xf numFmtId="0" fontId="61" fillId="0" borderId="26" xfId="49" applyFont="1" applyFill="1" applyBorder="1">
      <alignment/>
      <protection/>
    </xf>
    <xf numFmtId="4" fontId="61" fillId="0" borderId="24" xfId="49" applyNumberFormat="1" applyFont="1" applyFill="1" applyBorder="1">
      <alignment/>
      <protection/>
    </xf>
    <xf numFmtId="4" fontId="57" fillId="0" borderId="25" xfId="0" applyNumberFormat="1" applyFont="1" applyBorder="1" applyAlignment="1">
      <alignment horizontal="right"/>
    </xf>
    <xf numFmtId="4" fontId="61" fillId="0" borderId="58" xfId="49" applyNumberFormat="1" applyFont="1" applyFill="1" applyBorder="1">
      <alignment/>
      <protection/>
    </xf>
    <xf numFmtId="0" fontId="57" fillId="0" borderId="49" xfId="49" applyFont="1" applyFill="1" applyBorder="1" applyAlignment="1">
      <alignment horizontal="center"/>
      <protection/>
    </xf>
    <xf numFmtId="49" fontId="2" fillId="0" borderId="81" xfId="0" applyNumberFormat="1" applyFont="1" applyBorder="1" applyAlignment="1">
      <alignment horizontal="center" vertical="center" textRotation="90"/>
    </xf>
    <xf numFmtId="49" fontId="2" fillId="0" borderId="63" xfId="0" applyNumberFormat="1" applyFont="1" applyBorder="1" applyAlignment="1">
      <alignment horizontal="center" vertical="center" textRotation="90"/>
    </xf>
    <xf numFmtId="49" fontId="2" fillId="0" borderId="83" xfId="0" applyNumberFormat="1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5" xfId="49" applyFont="1" applyFill="1" applyBorder="1" applyAlignment="1">
      <alignment horizontal="center"/>
      <protection/>
    </xf>
    <xf numFmtId="0" fontId="2" fillId="0" borderId="14" xfId="49" applyFont="1" applyFill="1" applyBorder="1" applyAlignment="1">
      <alignment horizontal="center"/>
      <protection/>
    </xf>
    <xf numFmtId="49" fontId="2" fillId="0" borderId="32" xfId="0" applyNumberFormat="1" applyFont="1" applyBorder="1" applyAlignment="1">
      <alignment horizontal="center" vertical="center" textRotation="90"/>
    </xf>
    <xf numFmtId="0" fontId="9" fillId="0" borderId="0" xfId="0" applyFont="1" applyAlignment="1">
      <alignment horizontal="center" wrapText="1"/>
    </xf>
    <xf numFmtId="49" fontId="6" fillId="0" borderId="51" xfId="50" applyNumberFormat="1" applyFont="1" applyFill="1" applyBorder="1" applyAlignment="1">
      <alignment horizontal="center"/>
      <protection/>
    </xf>
    <xf numFmtId="49" fontId="6" fillId="0" borderId="55" xfId="50" applyNumberFormat="1" applyFont="1" applyFill="1" applyBorder="1" applyAlignment="1">
      <alignment horizontal="center"/>
      <protection/>
    </xf>
    <xf numFmtId="49" fontId="6" fillId="0" borderId="22" xfId="50" applyNumberFormat="1" applyFont="1" applyFill="1" applyBorder="1" applyAlignment="1">
      <alignment horizontal="center"/>
      <protection/>
    </xf>
    <xf numFmtId="49" fontId="2" fillId="0" borderId="84" xfId="52" applyNumberFormat="1" applyFont="1" applyFill="1" applyBorder="1" applyAlignment="1">
      <alignment horizontal="center" vertical="center" textRotation="90"/>
      <protection/>
    </xf>
    <xf numFmtId="49" fontId="2" fillId="0" borderId="32" xfId="52" applyNumberFormat="1" applyFont="1" applyFill="1" applyBorder="1" applyAlignment="1">
      <alignment horizontal="center" vertical="center" textRotation="90"/>
      <protection/>
    </xf>
    <xf numFmtId="49" fontId="2" fillId="0" borderId="85" xfId="52" applyNumberFormat="1" applyFont="1" applyFill="1" applyBorder="1" applyAlignment="1">
      <alignment horizontal="center" vertical="center" textRotation="90"/>
      <protection/>
    </xf>
    <xf numFmtId="0" fontId="7" fillId="0" borderId="0" xfId="0" applyFont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3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03 Podrobny_rozpis_rozpoctu_2010_Klíma" xfId="48"/>
    <cellStyle name="normální_Rozpis výdajů 03 bez PO" xfId="49"/>
    <cellStyle name="normální_Rozpis výdajů 03 bez PO_03 Podrobny_rozpis_rozpoctu_2010_Klíma" xfId="50"/>
    <cellStyle name="normální_Rozpis výdajů 03 bez PO_03. Ekonomický" xfId="51"/>
    <cellStyle name="normální_Rozpis výdajů 03 bez PO_04 - OSMTVS" xfId="52"/>
    <cellStyle name="normální_Rozpis výdajů 03 bez PO_UR 2008 1-168 tisk" xfId="53"/>
    <cellStyle name="Followed Hyperlink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0"/>
  <sheetViews>
    <sheetView zoomScalePageLayoutView="0" workbookViewId="0" topLeftCell="A136">
      <selection activeCell="B145" sqref="B145:K163"/>
    </sheetView>
  </sheetViews>
  <sheetFormatPr defaultColWidth="9.140625" defaultRowHeight="15"/>
  <cols>
    <col min="1" max="1" width="3.00390625" style="241" customWidth="1"/>
    <col min="2" max="2" width="5.8515625" style="241" customWidth="1"/>
    <col min="3" max="3" width="10.00390625" style="241" customWidth="1"/>
    <col min="4" max="6" width="4.421875" style="241" bestFit="1" customWidth="1"/>
    <col min="7" max="7" width="55.00390625" style="241" bestFit="1" customWidth="1"/>
    <col min="8" max="8" width="9.7109375" style="241" bestFit="1" customWidth="1"/>
    <col min="9" max="9" width="9.140625" style="186" customWidth="1"/>
    <col min="10" max="10" width="9.140625" style="213" customWidth="1"/>
    <col min="11" max="11" width="9.140625" style="186" customWidth="1"/>
    <col min="12" max="12" width="12.28125" style="241" bestFit="1" customWidth="1"/>
    <col min="13" max="16384" width="9.140625" style="241" customWidth="1"/>
  </cols>
  <sheetData>
    <row r="1" spans="1:10" ht="2.25" customHeight="1">
      <c r="A1" s="509" t="s">
        <v>252</v>
      </c>
      <c r="B1" s="509"/>
      <c r="C1" s="509"/>
      <c r="D1" s="509"/>
      <c r="E1" s="509"/>
      <c r="F1" s="509"/>
      <c r="G1" s="509"/>
      <c r="H1" s="509"/>
      <c r="I1" s="509"/>
      <c r="J1" s="509"/>
    </row>
    <row r="2" spans="1:10" ht="15">
      <c r="A2" s="509"/>
      <c r="B2" s="509"/>
      <c r="C2" s="509"/>
      <c r="D2" s="509"/>
      <c r="E2" s="509"/>
      <c r="F2" s="509"/>
      <c r="G2" s="509"/>
      <c r="H2" s="509"/>
      <c r="I2" s="509"/>
      <c r="J2" s="509"/>
    </row>
    <row r="3" spans="1:10" ht="15">
      <c r="A3" s="509"/>
      <c r="B3" s="509"/>
      <c r="C3" s="509"/>
      <c r="D3" s="509"/>
      <c r="E3" s="509"/>
      <c r="F3" s="509"/>
      <c r="G3" s="509"/>
      <c r="H3" s="509"/>
      <c r="I3" s="509"/>
      <c r="J3" s="509"/>
    </row>
    <row r="4" spans="1:10" ht="15.75" thickBot="1">
      <c r="A4" s="509"/>
      <c r="B4" s="509"/>
      <c r="C4" s="509"/>
      <c r="D4" s="509"/>
      <c r="E4" s="509"/>
      <c r="F4" s="509"/>
      <c r="G4" s="509"/>
      <c r="H4" s="509"/>
      <c r="I4" s="509"/>
      <c r="J4" s="509"/>
    </row>
    <row r="5" spans="1:11" ht="15.75" thickBot="1">
      <c r="A5" s="501" t="s">
        <v>0</v>
      </c>
      <c r="B5" s="1" t="s">
        <v>1</v>
      </c>
      <c r="C5" s="504" t="s">
        <v>2</v>
      </c>
      <c r="D5" s="505"/>
      <c r="E5" s="3" t="s">
        <v>3</v>
      </c>
      <c r="F5" s="2" t="s">
        <v>4</v>
      </c>
      <c r="G5" s="4" t="s">
        <v>5</v>
      </c>
      <c r="H5" s="5" t="s">
        <v>6</v>
      </c>
      <c r="I5" s="184" t="s">
        <v>119</v>
      </c>
      <c r="J5" s="205" t="s">
        <v>120</v>
      </c>
      <c r="K5" s="185" t="s">
        <v>121</v>
      </c>
    </row>
    <row r="6" spans="1:13" ht="15.75" thickBot="1">
      <c r="A6" s="502"/>
      <c r="B6" s="7" t="s">
        <v>7</v>
      </c>
      <c r="C6" s="506" t="s">
        <v>8</v>
      </c>
      <c r="D6" s="507"/>
      <c r="E6" s="8" t="s">
        <v>8</v>
      </c>
      <c r="F6" s="9" t="s">
        <v>8</v>
      </c>
      <c r="G6" s="10" t="s">
        <v>9</v>
      </c>
      <c r="H6" s="11">
        <f>SUM(H7+H18+H42+H79+H89+H110+H122)</f>
        <v>6700</v>
      </c>
      <c r="I6" s="467">
        <f>SUM(I7+I18+I42+I79+I89+I110+I122)</f>
        <v>6701.08</v>
      </c>
      <c r="J6" s="468">
        <v>100</v>
      </c>
      <c r="K6" s="467">
        <f>SUM(I6:J6)</f>
        <v>6801.08</v>
      </c>
      <c r="M6" s="183"/>
    </row>
    <row r="7" spans="1:11" ht="15">
      <c r="A7" s="502"/>
      <c r="B7" s="12" t="s">
        <v>10</v>
      </c>
      <c r="C7" s="13" t="s">
        <v>8</v>
      </c>
      <c r="D7" s="14" t="s">
        <v>8</v>
      </c>
      <c r="E7" s="12">
        <v>6113</v>
      </c>
      <c r="F7" s="15">
        <v>5167</v>
      </c>
      <c r="G7" s="16" t="s">
        <v>11</v>
      </c>
      <c r="H7" s="17">
        <f>SUM(H8:H17)</f>
        <v>400</v>
      </c>
      <c r="I7" s="17">
        <f>SUM(I8:I17)</f>
        <v>400</v>
      </c>
      <c r="J7" s="202">
        <v>0</v>
      </c>
      <c r="K7" s="17">
        <f>SUM(K8:K17)</f>
        <v>400</v>
      </c>
    </row>
    <row r="8" spans="1:11" ht="15">
      <c r="A8" s="502"/>
      <c r="B8" s="18" t="s">
        <v>12</v>
      </c>
      <c r="C8" s="19" t="s">
        <v>13</v>
      </c>
      <c r="D8" s="20" t="s">
        <v>14</v>
      </c>
      <c r="E8" s="18">
        <v>6113</v>
      </c>
      <c r="F8" s="21">
        <v>5167</v>
      </c>
      <c r="G8" s="22" t="s">
        <v>15</v>
      </c>
      <c r="H8" s="23">
        <v>70</v>
      </c>
      <c r="I8" s="23">
        <v>70</v>
      </c>
      <c r="J8" s="203">
        <v>0</v>
      </c>
      <c r="K8" s="23">
        <v>70</v>
      </c>
    </row>
    <row r="9" spans="1:11" ht="15">
      <c r="A9" s="502"/>
      <c r="B9" s="24" t="s">
        <v>12</v>
      </c>
      <c r="C9" s="25" t="s">
        <v>16</v>
      </c>
      <c r="D9" s="26" t="s">
        <v>14</v>
      </c>
      <c r="E9" s="24">
        <v>6113</v>
      </c>
      <c r="F9" s="27">
        <v>5167</v>
      </c>
      <c r="G9" s="28" t="s">
        <v>17</v>
      </c>
      <c r="H9" s="23">
        <v>30</v>
      </c>
      <c r="I9" s="23">
        <v>30</v>
      </c>
      <c r="J9" s="204">
        <v>0</v>
      </c>
      <c r="K9" s="23">
        <v>30</v>
      </c>
    </row>
    <row r="10" spans="1:11" ht="15">
      <c r="A10" s="502"/>
      <c r="B10" s="24" t="s">
        <v>12</v>
      </c>
      <c r="C10" s="25" t="s">
        <v>18</v>
      </c>
      <c r="D10" s="26" t="s">
        <v>14</v>
      </c>
      <c r="E10" s="24">
        <v>6113</v>
      </c>
      <c r="F10" s="27">
        <v>5167</v>
      </c>
      <c r="G10" s="28" t="s">
        <v>19</v>
      </c>
      <c r="H10" s="23">
        <v>30</v>
      </c>
      <c r="I10" s="23">
        <v>30</v>
      </c>
      <c r="J10" s="204">
        <v>0</v>
      </c>
      <c r="K10" s="23">
        <v>30</v>
      </c>
    </row>
    <row r="11" spans="1:11" ht="15">
      <c r="A11" s="502"/>
      <c r="B11" s="24" t="s">
        <v>12</v>
      </c>
      <c r="C11" s="410" t="s">
        <v>20</v>
      </c>
      <c r="D11" s="26" t="s">
        <v>14</v>
      </c>
      <c r="E11" s="24">
        <v>6113</v>
      </c>
      <c r="F11" s="27">
        <v>5167</v>
      </c>
      <c r="G11" s="32" t="s">
        <v>21</v>
      </c>
      <c r="H11" s="411">
        <v>30</v>
      </c>
      <c r="I11" s="411">
        <v>33</v>
      </c>
      <c r="J11" s="204">
        <v>0</v>
      </c>
      <c r="K11" s="411">
        <v>33</v>
      </c>
    </row>
    <row r="12" spans="1:11" ht="15">
      <c r="A12" s="502"/>
      <c r="B12" s="24" t="s">
        <v>12</v>
      </c>
      <c r="C12" s="29" t="s">
        <v>22</v>
      </c>
      <c r="D12" s="26" t="s">
        <v>14</v>
      </c>
      <c r="E12" s="24">
        <v>6113</v>
      </c>
      <c r="F12" s="27">
        <v>5167</v>
      </c>
      <c r="G12" s="30" t="s">
        <v>23</v>
      </c>
      <c r="H12" s="31">
        <v>30</v>
      </c>
      <c r="I12" s="31">
        <v>30</v>
      </c>
      <c r="J12" s="203">
        <v>0</v>
      </c>
      <c r="K12" s="31">
        <v>30</v>
      </c>
    </row>
    <row r="13" spans="1:11" ht="15">
      <c r="A13" s="502"/>
      <c r="B13" s="24" t="s">
        <v>12</v>
      </c>
      <c r="C13" s="29" t="s">
        <v>24</v>
      </c>
      <c r="D13" s="26" t="s">
        <v>14</v>
      </c>
      <c r="E13" s="24">
        <v>6113</v>
      </c>
      <c r="F13" s="27">
        <v>5167</v>
      </c>
      <c r="G13" s="30" t="s">
        <v>25</v>
      </c>
      <c r="H13" s="31">
        <v>30</v>
      </c>
      <c r="I13" s="31">
        <v>30</v>
      </c>
      <c r="J13" s="204">
        <v>0</v>
      </c>
      <c r="K13" s="31">
        <v>30</v>
      </c>
    </row>
    <row r="14" spans="1:11" ht="15">
      <c r="A14" s="502"/>
      <c r="B14" s="24" t="s">
        <v>12</v>
      </c>
      <c r="C14" s="29" t="s">
        <v>26</v>
      </c>
      <c r="D14" s="26" t="s">
        <v>14</v>
      </c>
      <c r="E14" s="24">
        <v>6113</v>
      </c>
      <c r="F14" s="27">
        <v>5167</v>
      </c>
      <c r="G14" s="30" t="s">
        <v>27</v>
      </c>
      <c r="H14" s="31">
        <v>30</v>
      </c>
      <c r="I14" s="31">
        <v>30</v>
      </c>
      <c r="J14" s="204">
        <v>0</v>
      </c>
      <c r="K14" s="31">
        <v>30</v>
      </c>
    </row>
    <row r="15" spans="1:11" ht="15">
      <c r="A15" s="502"/>
      <c r="B15" s="24" t="s">
        <v>12</v>
      </c>
      <c r="C15" s="29" t="s">
        <v>28</v>
      </c>
      <c r="D15" s="26" t="s">
        <v>14</v>
      </c>
      <c r="E15" s="24">
        <v>6113</v>
      </c>
      <c r="F15" s="27">
        <v>5167</v>
      </c>
      <c r="G15" s="32" t="s">
        <v>29</v>
      </c>
      <c r="H15" s="31">
        <v>30</v>
      </c>
      <c r="I15" s="31">
        <v>30</v>
      </c>
      <c r="J15" s="204">
        <v>0</v>
      </c>
      <c r="K15" s="31">
        <v>30</v>
      </c>
    </row>
    <row r="16" spans="1:11" ht="15">
      <c r="A16" s="502"/>
      <c r="B16" s="24" t="s">
        <v>12</v>
      </c>
      <c r="C16" s="29" t="s">
        <v>30</v>
      </c>
      <c r="D16" s="26" t="s">
        <v>14</v>
      </c>
      <c r="E16" s="24">
        <v>6113</v>
      </c>
      <c r="F16" s="27">
        <v>5167</v>
      </c>
      <c r="G16" s="30" t="s">
        <v>31</v>
      </c>
      <c r="H16" s="31">
        <v>30</v>
      </c>
      <c r="I16" s="31">
        <v>30</v>
      </c>
      <c r="J16" s="204">
        <v>0</v>
      </c>
      <c r="K16" s="31">
        <v>30</v>
      </c>
    </row>
    <row r="17" spans="1:11" ht="15.75" thickBot="1">
      <c r="A17" s="502"/>
      <c r="B17" s="412" t="s">
        <v>12</v>
      </c>
      <c r="C17" s="413" t="s">
        <v>32</v>
      </c>
      <c r="D17" s="33" t="s">
        <v>14</v>
      </c>
      <c r="E17" s="412">
        <v>6113</v>
      </c>
      <c r="F17" s="414">
        <v>5167</v>
      </c>
      <c r="G17" s="127" t="s">
        <v>33</v>
      </c>
      <c r="H17" s="97">
        <v>90</v>
      </c>
      <c r="I17" s="97">
        <v>87</v>
      </c>
      <c r="J17" s="415">
        <v>0</v>
      </c>
      <c r="K17" s="97">
        <v>87</v>
      </c>
    </row>
    <row r="18" spans="1:11" ht="15">
      <c r="A18" s="502"/>
      <c r="B18" s="35" t="s">
        <v>10</v>
      </c>
      <c r="C18" s="36" t="s">
        <v>8</v>
      </c>
      <c r="D18" s="37" t="s">
        <v>8</v>
      </c>
      <c r="E18" s="35">
        <v>6113</v>
      </c>
      <c r="F18" s="38">
        <v>5175</v>
      </c>
      <c r="G18" s="39" t="s">
        <v>34</v>
      </c>
      <c r="H18" s="40">
        <v>1600</v>
      </c>
      <c r="I18" s="40">
        <f>SUM(I19:I41)</f>
        <v>1601.08</v>
      </c>
      <c r="J18" s="206">
        <v>0</v>
      </c>
      <c r="K18" s="40">
        <f>SUM(K19:K41)</f>
        <v>1601.08</v>
      </c>
    </row>
    <row r="19" spans="1:12" ht="15">
      <c r="A19" s="502"/>
      <c r="B19" s="18" t="s">
        <v>12</v>
      </c>
      <c r="C19" s="19" t="s">
        <v>13</v>
      </c>
      <c r="D19" s="20" t="s">
        <v>14</v>
      </c>
      <c r="E19" s="18">
        <v>6113</v>
      </c>
      <c r="F19" s="21">
        <v>5175</v>
      </c>
      <c r="G19" s="22" t="s">
        <v>15</v>
      </c>
      <c r="H19" s="449">
        <v>110</v>
      </c>
      <c r="I19" s="41">
        <v>110</v>
      </c>
      <c r="J19" s="203">
        <v>0</v>
      </c>
      <c r="K19" s="41">
        <v>110</v>
      </c>
      <c r="L19" s="183"/>
    </row>
    <row r="20" spans="1:11" ht="15">
      <c r="A20" s="502"/>
      <c r="B20" s="24" t="s">
        <v>12</v>
      </c>
      <c r="C20" s="25" t="s">
        <v>16</v>
      </c>
      <c r="D20" s="26" t="s">
        <v>14</v>
      </c>
      <c r="E20" s="24">
        <v>6113</v>
      </c>
      <c r="F20" s="27">
        <v>5175</v>
      </c>
      <c r="G20" s="28" t="s">
        <v>17</v>
      </c>
      <c r="H20" s="450">
        <v>40</v>
      </c>
      <c r="I20" s="42">
        <v>40</v>
      </c>
      <c r="J20" s="204">
        <v>0</v>
      </c>
      <c r="K20" s="42">
        <v>40</v>
      </c>
    </row>
    <row r="21" spans="1:12" ht="15">
      <c r="A21" s="502"/>
      <c r="B21" s="24" t="s">
        <v>12</v>
      </c>
      <c r="C21" s="25" t="s">
        <v>18</v>
      </c>
      <c r="D21" s="26" t="s">
        <v>14</v>
      </c>
      <c r="E21" s="24">
        <v>6113</v>
      </c>
      <c r="F21" s="27">
        <v>5175</v>
      </c>
      <c r="G21" s="28" t="s">
        <v>19</v>
      </c>
      <c r="H21" s="449">
        <v>40</v>
      </c>
      <c r="I21" s="41">
        <v>40</v>
      </c>
      <c r="J21" s="204">
        <v>0</v>
      </c>
      <c r="K21" s="41">
        <v>40</v>
      </c>
      <c r="L21" s="183"/>
    </row>
    <row r="22" spans="1:13" ht="15">
      <c r="A22" s="502"/>
      <c r="B22" s="24" t="s">
        <v>12</v>
      </c>
      <c r="C22" s="25" t="s">
        <v>20</v>
      </c>
      <c r="D22" s="26" t="s">
        <v>14</v>
      </c>
      <c r="E22" s="24">
        <v>6113</v>
      </c>
      <c r="F22" s="27">
        <v>5175</v>
      </c>
      <c r="G22" s="28" t="s">
        <v>21</v>
      </c>
      <c r="H22" s="449">
        <v>25</v>
      </c>
      <c r="I22" s="41">
        <v>25</v>
      </c>
      <c r="J22" s="204">
        <v>0</v>
      </c>
      <c r="K22" s="41">
        <v>25</v>
      </c>
      <c r="M22" s="183"/>
    </row>
    <row r="23" spans="1:11" ht="15">
      <c r="A23" s="502"/>
      <c r="B23" s="24" t="s">
        <v>12</v>
      </c>
      <c r="C23" s="29" t="s">
        <v>22</v>
      </c>
      <c r="D23" s="26" t="s">
        <v>14</v>
      </c>
      <c r="E23" s="24">
        <v>6113</v>
      </c>
      <c r="F23" s="27">
        <v>5175</v>
      </c>
      <c r="G23" s="30" t="s">
        <v>23</v>
      </c>
      <c r="H23" s="451">
        <v>25</v>
      </c>
      <c r="I23" s="43">
        <v>25</v>
      </c>
      <c r="J23" s="204">
        <v>0</v>
      </c>
      <c r="K23" s="43">
        <v>25</v>
      </c>
    </row>
    <row r="24" spans="1:11" ht="15">
      <c r="A24" s="502"/>
      <c r="B24" s="24" t="s">
        <v>12</v>
      </c>
      <c r="C24" s="29" t="s">
        <v>24</v>
      </c>
      <c r="D24" s="26" t="s">
        <v>14</v>
      </c>
      <c r="E24" s="24">
        <v>6113</v>
      </c>
      <c r="F24" s="27">
        <v>5175</v>
      </c>
      <c r="G24" s="30" t="s">
        <v>25</v>
      </c>
      <c r="H24" s="451">
        <v>25</v>
      </c>
      <c r="I24" s="43">
        <v>25</v>
      </c>
      <c r="J24" s="204">
        <v>0</v>
      </c>
      <c r="K24" s="43">
        <v>25</v>
      </c>
    </row>
    <row r="25" spans="1:11" ht="15">
      <c r="A25" s="502"/>
      <c r="B25" s="24" t="s">
        <v>12</v>
      </c>
      <c r="C25" s="29" t="s">
        <v>26</v>
      </c>
      <c r="D25" s="26" t="s">
        <v>14</v>
      </c>
      <c r="E25" s="24">
        <v>6113</v>
      </c>
      <c r="F25" s="27">
        <v>5175</v>
      </c>
      <c r="G25" s="30" t="s">
        <v>27</v>
      </c>
      <c r="H25" s="452">
        <v>25</v>
      </c>
      <c r="I25" s="44">
        <v>25</v>
      </c>
      <c r="J25" s="204">
        <v>0</v>
      </c>
      <c r="K25" s="44">
        <v>25</v>
      </c>
    </row>
    <row r="26" spans="1:11" ht="15">
      <c r="A26" s="502"/>
      <c r="B26" s="24" t="s">
        <v>12</v>
      </c>
      <c r="C26" s="29" t="s">
        <v>28</v>
      </c>
      <c r="D26" s="26" t="s">
        <v>14</v>
      </c>
      <c r="E26" s="24">
        <v>6113</v>
      </c>
      <c r="F26" s="27">
        <v>5175</v>
      </c>
      <c r="G26" s="32" t="s">
        <v>29</v>
      </c>
      <c r="H26" s="452">
        <v>25</v>
      </c>
      <c r="I26" s="44">
        <v>25</v>
      </c>
      <c r="J26" s="204">
        <v>0</v>
      </c>
      <c r="K26" s="44">
        <v>25</v>
      </c>
    </row>
    <row r="27" spans="1:11" ht="15">
      <c r="A27" s="502"/>
      <c r="B27" s="24" t="s">
        <v>12</v>
      </c>
      <c r="C27" s="29" t="s">
        <v>30</v>
      </c>
      <c r="D27" s="26" t="s">
        <v>14</v>
      </c>
      <c r="E27" s="24">
        <v>6113</v>
      </c>
      <c r="F27" s="27">
        <v>5175</v>
      </c>
      <c r="G27" s="30" t="s">
        <v>31</v>
      </c>
      <c r="H27" s="452">
        <v>25</v>
      </c>
      <c r="I27" s="44">
        <v>25</v>
      </c>
      <c r="J27" s="204">
        <v>0</v>
      </c>
      <c r="K27" s="44">
        <v>25</v>
      </c>
    </row>
    <row r="28" spans="1:11" ht="15">
      <c r="A28" s="502"/>
      <c r="B28" s="24" t="s">
        <v>12</v>
      </c>
      <c r="C28" s="29" t="s">
        <v>35</v>
      </c>
      <c r="D28" s="26" t="s">
        <v>14</v>
      </c>
      <c r="E28" s="24">
        <v>6113</v>
      </c>
      <c r="F28" s="27">
        <v>5175</v>
      </c>
      <c r="G28" s="30" t="s">
        <v>36</v>
      </c>
      <c r="H28" s="452">
        <v>90</v>
      </c>
      <c r="I28" s="44">
        <v>91.08</v>
      </c>
      <c r="J28" s="204">
        <v>0</v>
      </c>
      <c r="K28" s="44">
        <v>91.08</v>
      </c>
    </row>
    <row r="29" spans="1:11" ht="15">
      <c r="A29" s="502"/>
      <c r="B29" s="24" t="s">
        <v>12</v>
      </c>
      <c r="C29" s="29" t="s">
        <v>37</v>
      </c>
      <c r="D29" s="26" t="s">
        <v>14</v>
      </c>
      <c r="E29" s="24">
        <v>6113</v>
      </c>
      <c r="F29" s="27">
        <v>5175</v>
      </c>
      <c r="G29" s="30" t="s">
        <v>38</v>
      </c>
      <c r="H29" s="452">
        <v>7</v>
      </c>
      <c r="I29" s="44">
        <v>7</v>
      </c>
      <c r="J29" s="204">
        <v>0</v>
      </c>
      <c r="K29" s="44">
        <v>7</v>
      </c>
    </row>
    <row r="30" spans="1:11" ht="15">
      <c r="A30" s="502"/>
      <c r="B30" s="24" t="s">
        <v>12</v>
      </c>
      <c r="C30" s="29" t="s">
        <v>39</v>
      </c>
      <c r="D30" s="26" t="s">
        <v>14</v>
      </c>
      <c r="E30" s="24">
        <v>6113</v>
      </c>
      <c r="F30" s="27">
        <v>5175</v>
      </c>
      <c r="G30" s="30" t="s">
        <v>40</v>
      </c>
      <c r="H30" s="452">
        <v>7</v>
      </c>
      <c r="I30" s="453">
        <v>7</v>
      </c>
      <c r="J30" s="204">
        <v>0</v>
      </c>
      <c r="K30" s="44">
        <v>7</v>
      </c>
    </row>
    <row r="31" spans="1:11" ht="15">
      <c r="A31" s="502"/>
      <c r="B31" s="24" t="s">
        <v>12</v>
      </c>
      <c r="C31" s="29" t="s">
        <v>41</v>
      </c>
      <c r="D31" s="26" t="s">
        <v>14</v>
      </c>
      <c r="E31" s="24">
        <v>6113</v>
      </c>
      <c r="F31" s="27">
        <v>5175</v>
      </c>
      <c r="G31" s="30" t="s">
        <v>42</v>
      </c>
      <c r="H31" s="452">
        <v>5</v>
      </c>
      <c r="I31" s="453">
        <v>5</v>
      </c>
      <c r="J31" s="204">
        <v>0</v>
      </c>
      <c r="K31" s="44">
        <v>5</v>
      </c>
    </row>
    <row r="32" spans="1:11" ht="15">
      <c r="A32" s="502"/>
      <c r="B32" s="24" t="s">
        <v>12</v>
      </c>
      <c r="C32" s="29" t="s">
        <v>43</v>
      </c>
      <c r="D32" s="26" t="s">
        <v>14</v>
      </c>
      <c r="E32" s="24">
        <v>6113</v>
      </c>
      <c r="F32" s="27">
        <v>5175</v>
      </c>
      <c r="G32" s="30" t="s">
        <v>44</v>
      </c>
      <c r="H32" s="452">
        <v>7</v>
      </c>
      <c r="I32" s="453">
        <v>7</v>
      </c>
      <c r="J32" s="204">
        <v>0</v>
      </c>
      <c r="K32" s="44">
        <v>7</v>
      </c>
    </row>
    <row r="33" spans="1:11" ht="15">
      <c r="A33" s="502"/>
      <c r="B33" s="24" t="s">
        <v>12</v>
      </c>
      <c r="C33" s="29" t="s">
        <v>45</v>
      </c>
      <c r="D33" s="26" t="s">
        <v>14</v>
      </c>
      <c r="E33" s="24">
        <v>6113</v>
      </c>
      <c r="F33" s="27">
        <v>5175</v>
      </c>
      <c r="G33" s="30" t="s">
        <v>46</v>
      </c>
      <c r="H33" s="452">
        <v>7</v>
      </c>
      <c r="I33" s="453">
        <v>7</v>
      </c>
      <c r="J33" s="204">
        <v>0</v>
      </c>
      <c r="K33" s="44">
        <v>7</v>
      </c>
    </row>
    <row r="34" spans="1:11" ht="22.5">
      <c r="A34" s="502"/>
      <c r="B34" s="45" t="s">
        <v>12</v>
      </c>
      <c r="C34" s="46" t="s">
        <v>47</v>
      </c>
      <c r="D34" s="47" t="s">
        <v>14</v>
      </c>
      <c r="E34" s="45">
        <v>6113</v>
      </c>
      <c r="F34" s="48">
        <v>5175</v>
      </c>
      <c r="G34" s="49" t="s">
        <v>48</v>
      </c>
      <c r="H34" s="450">
        <v>7</v>
      </c>
      <c r="I34" s="454">
        <v>7</v>
      </c>
      <c r="J34" s="204">
        <v>0</v>
      </c>
      <c r="K34" s="42">
        <v>7</v>
      </c>
    </row>
    <row r="35" spans="1:11" ht="15">
      <c r="A35" s="502"/>
      <c r="B35" s="24" t="s">
        <v>12</v>
      </c>
      <c r="C35" s="29" t="s">
        <v>49</v>
      </c>
      <c r="D35" s="26" t="s">
        <v>14</v>
      </c>
      <c r="E35" s="24">
        <v>6113</v>
      </c>
      <c r="F35" s="27">
        <v>5175</v>
      </c>
      <c r="G35" s="30" t="s">
        <v>50</v>
      </c>
      <c r="H35" s="452">
        <v>7</v>
      </c>
      <c r="I35" s="453">
        <v>7</v>
      </c>
      <c r="J35" s="204">
        <v>0</v>
      </c>
      <c r="K35" s="44">
        <v>7</v>
      </c>
    </row>
    <row r="36" spans="1:11" ht="15">
      <c r="A36" s="502"/>
      <c r="B36" s="24" t="s">
        <v>12</v>
      </c>
      <c r="C36" s="29" t="s">
        <v>51</v>
      </c>
      <c r="D36" s="26" t="s">
        <v>14</v>
      </c>
      <c r="E36" s="24">
        <v>6113</v>
      </c>
      <c r="F36" s="27">
        <v>5175</v>
      </c>
      <c r="G36" s="30" t="s">
        <v>52</v>
      </c>
      <c r="H36" s="452">
        <v>7</v>
      </c>
      <c r="I36" s="453">
        <v>7</v>
      </c>
      <c r="J36" s="204">
        <v>0</v>
      </c>
      <c r="K36" s="44">
        <v>7</v>
      </c>
    </row>
    <row r="37" spans="1:11" ht="15">
      <c r="A37" s="502"/>
      <c r="B37" s="24" t="s">
        <v>12</v>
      </c>
      <c r="C37" s="29" t="s">
        <v>53</v>
      </c>
      <c r="D37" s="26" t="s">
        <v>14</v>
      </c>
      <c r="E37" s="24">
        <v>6113</v>
      </c>
      <c r="F37" s="27">
        <v>5175</v>
      </c>
      <c r="G37" s="30" t="s">
        <v>54</v>
      </c>
      <c r="H37" s="452">
        <v>7</v>
      </c>
      <c r="I37" s="44">
        <v>7</v>
      </c>
      <c r="J37" s="204">
        <v>0</v>
      </c>
      <c r="K37" s="44">
        <v>7</v>
      </c>
    </row>
    <row r="38" spans="1:11" ht="15">
      <c r="A38" s="502"/>
      <c r="B38" s="24" t="s">
        <v>12</v>
      </c>
      <c r="C38" s="29" t="s">
        <v>55</v>
      </c>
      <c r="D38" s="26" t="s">
        <v>14</v>
      </c>
      <c r="E38" s="24">
        <v>6113</v>
      </c>
      <c r="F38" s="27">
        <v>5175</v>
      </c>
      <c r="G38" s="30" t="s">
        <v>56</v>
      </c>
      <c r="H38" s="452">
        <v>60</v>
      </c>
      <c r="I38" s="44">
        <v>60</v>
      </c>
      <c r="J38" s="204">
        <v>0</v>
      </c>
      <c r="K38" s="44">
        <v>60</v>
      </c>
    </row>
    <row r="39" spans="1:11" ht="15">
      <c r="A39" s="502"/>
      <c r="B39" s="24" t="s">
        <v>12</v>
      </c>
      <c r="C39" s="29" t="s">
        <v>57</v>
      </c>
      <c r="D39" s="26" t="s">
        <v>14</v>
      </c>
      <c r="E39" s="24">
        <v>6113</v>
      </c>
      <c r="F39" s="27">
        <v>5175</v>
      </c>
      <c r="G39" s="30" t="s">
        <v>58</v>
      </c>
      <c r="H39" s="452">
        <v>3</v>
      </c>
      <c r="I39" s="44">
        <v>3</v>
      </c>
      <c r="J39" s="204">
        <v>0</v>
      </c>
      <c r="K39" s="44">
        <v>3</v>
      </c>
    </row>
    <row r="40" spans="1:11" ht="15">
      <c r="A40" s="502"/>
      <c r="B40" s="24" t="s">
        <v>12</v>
      </c>
      <c r="C40" s="29" t="s">
        <v>59</v>
      </c>
      <c r="D40" s="26" t="s">
        <v>14</v>
      </c>
      <c r="E40" s="24">
        <v>6113</v>
      </c>
      <c r="F40" s="27">
        <v>5175</v>
      </c>
      <c r="G40" s="30" t="s">
        <v>60</v>
      </c>
      <c r="H40" s="452">
        <v>3</v>
      </c>
      <c r="I40" s="44">
        <v>3</v>
      </c>
      <c r="J40" s="204">
        <v>0</v>
      </c>
      <c r="K40" s="44">
        <v>3</v>
      </c>
    </row>
    <row r="41" spans="1:11" ht="15.75" thickBot="1">
      <c r="A41" s="503"/>
      <c r="B41" s="50" t="s">
        <v>12</v>
      </c>
      <c r="C41" s="51" t="s">
        <v>61</v>
      </c>
      <c r="D41" s="52" t="s">
        <v>14</v>
      </c>
      <c r="E41" s="50">
        <v>6113</v>
      </c>
      <c r="F41" s="53">
        <v>5175</v>
      </c>
      <c r="G41" s="54" t="s">
        <v>62</v>
      </c>
      <c r="H41" s="455">
        <v>1043</v>
      </c>
      <c r="I41" s="34">
        <v>1043</v>
      </c>
      <c r="J41" s="204">
        <v>0</v>
      </c>
      <c r="K41" s="34">
        <v>1043</v>
      </c>
    </row>
    <row r="42" spans="1:11" ht="15">
      <c r="A42" s="502"/>
      <c r="B42" s="55" t="s">
        <v>10</v>
      </c>
      <c r="C42" s="56" t="s">
        <v>8</v>
      </c>
      <c r="D42" s="37" t="s">
        <v>8</v>
      </c>
      <c r="E42" s="57">
        <v>6113</v>
      </c>
      <c r="F42" s="58" t="s">
        <v>8</v>
      </c>
      <c r="G42" s="59" t="s">
        <v>63</v>
      </c>
      <c r="H42" s="60">
        <f>H43+H50+H57+H72+H64</f>
        <v>1500</v>
      </c>
      <c r="I42" s="60">
        <f>I43+I50+I57+I72+I64</f>
        <v>1500</v>
      </c>
      <c r="J42" s="207">
        <v>0</v>
      </c>
      <c r="K42" s="60">
        <f>K43+K50+K57+K72+K64</f>
        <v>1500</v>
      </c>
    </row>
    <row r="43" spans="1:11" ht="15">
      <c r="A43" s="502"/>
      <c r="B43" s="61" t="s">
        <v>12</v>
      </c>
      <c r="C43" s="62" t="s">
        <v>64</v>
      </c>
      <c r="D43" s="63" t="s">
        <v>14</v>
      </c>
      <c r="E43" s="64">
        <v>6113</v>
      </c>
      <c r="F43" s="65" t="s">
        <v>8</v>
      </c>
      <c r="G43" s="66" t="s">
        <v>65</v>
      </c>
      <c r="H43" s="67">
        <f>SUM(H44:H49)</f>
        <v>233.10000000000002</v>
      </c>
      <c r="I43" s="67">
        <f>SUM(I44:I49)</f>
        <v>233.10000000000002</v>
      </c>
      <c r="J43" s="208">
        <v>0</v>
      </c>
      <c r="K43" s="67">
        <f>SUM(K44:K49)</f>
        <v>233.10000000000002</v>
      </c>
    </row>
    <row r="44" spans="1:11" ht="15">
      <c r="A44" s="502"/>
      <c r="B44" s="68"/>
      <c r="C44" s="69"/>
      <c r="D44" s="26"/>
      <c r="E44" s="70">
        <v>6113</v>
      </c>
      <c r="F44" s="71">
        <v>5139</v>
      </c>
      <c r="G44" s="72" t="s">
        <v>66</v>
      </c>
      <c r="H44" s="73">
        <v>3.5</v>
      </c>
      <c r="I44" s="73">
        <v>3.5</v>
      </c>
      <c r="J44" s="208">
        <v>0</v>
      </c>
      <c r="K44" s="73">
        <v>3.5</v>
      </c>
    </row>
    <row r="45" spans="1:11" ht="15">
      <c r="A45" s="502"/>
      <c r="B45" s="68"/>
      <c r="C45" s="74"/>
      <c r="D45" s="26"/>
      <c r="E45" s="70">
        <v>6113</v>
      </c>
      <c r="F45" s="71">
        <v>5175</v>
      </c>
      <c r="G45" s="72" t="s">
        <v>67</v>
      </c>
      <c r="H45" s="73">
        <v>3.5</v>
      </c>
      <c r="I45" s="73">
        <v>6.5</v>
      </c>
      <c r="J45" s="208">
        <v>0</v>
      </c>
      <c r="K45" s="73">
        <f>SUM(I45:J45)</f>
        <v>6.5</v>
      </c>
    </row>
    <row r="46" spans="1:11" ht="15">
      <c r="A46" s="502"/>
      <c r="B46" s="68"/>
      <c r="C46" s="74"/>
      <c r="D46" s="26"/>
      <c r="E46" s="70">
        <v>6113</v>
      </c>
      <c r="F46" s="71">
        <v>5162</v>
      </c>
      <c r="G46" s="72" t="s">
        <v>68</v>
      </c>
      <c r="H46" s="73">
        <v>2.8</v>
      </c>
      <c r="I46" s="73">
        <v>2.8</v>
      </c>
      <c r="J46" s="208">
        <v>0</v>
      </c>
      <c r="K46" s="73">
        <v>2.8</v>
      </c>
    </row>
    <row r="47" spans="1:11" ht="15">
      <c r="A47" s="502"/>
      <c r="B47" s="68"/>
      <c r="C47" s="74"/>
      <c r="D47" s="26"/>
      <c r="E47" s="70">
        <v>6113</v>
      </c>
      <c r="F47" s="71">
        <v>5169</v>
      </c>
      <c r="G47" s="72" t="s">
        <v>69</v>
      </c>
      <c r="H47" s="73">
        <v>7</v>
      </c>
      <c r="I47" s="73">
        <v>7</v>
      </c>
      <c r="J47" s="208">
        <v>0</v>
      </c>
      <c r="K47" s="73">
        <v>7</v>
      </c>
    </row>
    <row r="48" spans="1:11" ht="15">
      <c r="A48" s="502"/>
      <c r="B48" s="68"/>
      <c r="C48" s="74"/>
      <c r="D48" s="26"/>
      <c r="E48" s="70">
        <v>6113</v>
      </c>
      <c r="F48" s="71">
        <v>5166</v>
      </c>
      <c r="G48" s="72" t="s">
        <v>70</v>
      </c>
      <c r="H48" s="73">
        <v>168</v>
      </c>
      <c r="I48" s="73">
        <v>168</v>
      </c>
      <c r="J48" s="208">
        <v>0</v>
      </c>
      <c r="K48" s="73">
        <v>168</v>
      </c>
    </row>
    <row r="49" spans="1:11" ht="15">
      <c r="A49" s="502"/>
      <c r="B49" s="68"/>
      <c r="C49" s="74"/>
      <c r="D49" s="26"/>
      <c r="E49" s="70">
        <v>6113</v>
      </c>
      <c r="F49" s="71">
        <v>5901</v>
      </c>
      <c r="G49" s="72" t="s">
        <v>71</v>
      </c>
      <c r="H49" s="73">
        <v>48.3</v>
      </c>
      <c r="I49" s="73">
        <v>45.3</v>
      </c>
      <c r="J49" s="208">
        <v>0</v>
      </c>
      <c r="K49" s="73">
        <f>SUM(I49:J49)</f>
        <v>45.3</v>
      </c>
    </row>
    <row r="50" spans="1:11" ht="15">
      <c r="A50" s="502"/>
      <c r="B50" s="61" t="s">
        <v>12</v>
      </c>
      <c r="C50" s="62" t="s">
        <v>72</v>
      </c>
      <c r="D50" s="63" t="s">
        <v>14</v>
      </c>
      <c r="E50" s="64">
        <v>6113</v>
      </c>
      <c r="F50" s="65" t="s">
        <v>8</v>
      </c>
      <c r="G50" s="66" t="s">
        <v>73</v>
      </c>
      <c r="H50" s="67">
        <f>SUM(H51:H56)</f>
        <v>333</v>
      </c>
      <c r="I50" s="67">
        <f>SUM(I51:I56)</f>
        <v>333</v>
      </c>
      <c r="J50" s="208">
        <v>0</v>
      </c>
      <c r="K50" s="67">
        <f>SUM(K51:K56)</f>
        <v>333</v>
      </c>
    </row>
    <row r="51" spans="1:11" ht="15.75" customHeight="1">
      <c r="A51" s="502"/>
      <c r="B51" s="68"/>
      <c r="C51" s="69"/>
      <c r="D51" s="26"/>
      <c r="E51" s="70">
        <v>6113</v>
      </c>
      <c r="F51" s="71">
        <v>5139</v>
      </c>
      <c r="G51" s="72" t="s">
        <v>66</v>
      </c>
      <c r="H51" s="73">
        <v>5</v>
      </c>
      <c r="I51" s="73">
        <v>5</v>
      </c>
      <c r="J51" s="208">
        <v>0</v>
      </c>
      <c r="K51" s="73">
        <v>5</v>
      </c>
    </row>
    <row r="52" spans="1:11" ht="15.75" customHeight="1">
      <c r="A52" s="502"/>
      <c r="B52" s="61"/>
      <c r="C52" s="62"/>
      <c r="D52" s="63"/>
      <c r="E52" s="70">
        <v>6113</v>
      </c>
      <c r="F52" s="71">
        <v>5175</v>
      </c>
      <c r="G52" s="72" t="s">
        <v>67</v>
      </c>
      <c r="H52" s="44">
        <v>5</v>
      </c>
      <c r="I52" s="44">
        <v>5</v>
      </c>
      <c r="J52" s="208">
        <v>0</v>
      </c>
      <c r="K52" s="44">
        <v>5</v>
      </c>
    </row>
    <row r="53" spans="1:11" ht="15">
      <c r="A53" s="502"/>
      <c r="B53" s="61"/>
      <c r="C53" s="62"/>
      <c r="D53" s="63"/>
      <c r="E53" s="70">
        <v>6113</v>
      </c>
      <c r="F53" s="71">
        <v>5162</v>
      </c>
      <c r="G53" s="72" t="s">
        <v>68</v>
      </c>
      <c r="H53" s="44">
        <v>4</v>
      </c>
      <c r="I53" s="44">
        <v>4</v>
      </c>
      <c r="J53" s="208">
        <v>0</v>
      </c>
      <c r="K53" s="44">
        <v>4</v>
      </c>
    </row>
    <row r="54" spans="1:11" ht="15.75" customHeight="1">
      <c r="A54" s="502"/>
      <c r="B54" s="61"/>
      <c r="C54" s="62"/>
      <c r="D54" s="63"/>
      <c r="E54" s="70">
        <v>6113</v>
      </c>
      <c r="F54" s="71">
        <v>5169</v>
      </c>
      <c r="G54" s="72" t="s">
        <v>69</v>
      </c>
      <c r="H54" s="44">
        <v>10</v>
      </c>
      <c r="I54" s="44">
        <v>10</v>
      </c>
      <c r="J54" s="208">
        <v>0</v>
      </c>
      <c r="K54" s="44">
        <v>10</v>
      </c>
    </row>
    <row r="55" spans="1:11" ht="15">
      <c r="A55" s="502"/>
      <c r="B55" s="61"/>
      <c r="C55" s="62"/>
      <c r="D55" s="63"/>
      <c r="E55" s="70">
        <v>6113</v>
      </c>
      <c r="F55" s="71">
        <v>5166</v>
      </c>
      <c r="G55" s="72" t="s">
        <v>70</v>
      </c>
      <c r="H55" s="44">
        <v>240</v>
      </c>
      <c r="I55" s="44">
        <v>240</v>
      </c>
      <c r="J55" s="208">
        <v>0</v>
      </c>
      <c r="K55" s="44">
        <v>240</v>
      </c>
    </row>
    <row r="56" spans="1:11" ht="15">
      <c r="A56" s="502"/>
      <c r="B56" s="68"/>
      <c r="C56" s="74"/>
      <c r="D56" s="26"/>
      <c r="E56" s="70">
        <v>6113</v>
      </c>
      <c r="F56" s="71">
        <v>5901</v>
      </c>
      <c r="G56" s="75" t="s">
        <v>71</v>
      </c>
      <c r="H56" s="44">
        <v>69</v>
      </c>
      <c r="I56" s="44">
        <v>69</v>
      </c>
      <c r="J56" s="208">
        <v>0</v>
      </c>
      <c r="K56" s="44">
        <v>69</v>
      </c>
    </row>
    <row r="57" spans="1:11" ht="15">
      <c r="A57" s="502"/>
      <c r="B57" s="61" t="s">
        <v>12</v>
      </c>
      <c r="C57" s="62" t="s">
        <v>74</v>
      </c>
      <c r="D57" s="63" t="s">
        <v>14</v>
      </c>
      <c r="E57" s="64">
        <v>6113</v>
      </c>
      <c r="F57" s="65" t="s">
        <v>8</v>
      </c>
      <c r="G57" s="66" t="s">
        <v>75</v>
      </c>
      <c r="H57" s="67">
        <f>SUM(H58:H63)</f>
        <v>166.5</v>
      </c>
      <c r="I57" s="67">
        <f>SUM(I58:I63)</f>
        <v>166.5</v>
      </c>
      <c r="J57" s="208">
        <v>0</v>
      </c>
      <c r="K57" s="67">
        <f>SUM(K58:K63)</f>
        <v>166.5</v>
      </c>
    </row>
    <row r="58" spans="1:11" ht="15">
      <c r="A58" s="502"/>
      <c r="B58" s="68"/>
      <c r="C58" s="69"/>
      <c r="D58" s="26"/>
      <c r="E58" s="70">
        <v>6113</v>
      </c>
      <c r="F58" s="71">
        <v>5139</v>
      </c>
      <c r="G58" s="72" t="s">
        <v>66</v>
      </c>
      <c r="H58" s="73">
        <v>2.5</v>
      </c>
      <c r="I58" s="73">
        <v>2.5</v>
      </c>
      <c r="J58" s="208">
        <v>0</v>
      </c>
      <c r="K58" s="73">
        <v>2.5</v>
      </c>
    </row>
    <row r="59" spans="1:11" ht="15">
      <c r="A59" s="502"/>
      <c r="B59" s="61"/>
      <c r="C59" s="62"/>
      <c r="D59" s="63"/>
      <c r="E59" s="70">
        <v>6113</v>
      </c>
      <c r="F59" s="71">
        <v>5175</v>
      </c>
      <c r="G59" s="72" t="s">
        <v>67</v>
      </c>
      <c r="H59" s="44">
        <v>2.5</v>
      </c>
      <c r="I59" s="44">
        <v>2.5</v>
      </c>
      <c r="J59" s="208">
        <v>0</v>
      </c>
      <c r="K59" s="44">
        <v>2.5</v>
      </c>
    </row>
    <row r="60" spans="1:11" ht="15">
      <c r="A60" s="502"/>
      <c r="B60" s="61"/>
      <c r="C60" s="62"/>
      <c r="D60" s="63"/>
      <c r="E60" s="70">
        <v>6113</v>
      </c>
      <c r="F60" s="71">
        <v>5162</v>
      </c>
      <c r="G60" s="72" t="s">
        <v>68</v>
      </c>
      <c r="H60" s="44">
        <v>2</v>
      </c>
      <c r="I60" s="44">
        <v>2</v>
      </c>
      <c r="J60" s="208">
        <v>0</v>
      </c>
      <c r="K60" s="44">
        <v>2</v>
      </c>
    </row>
    <row r="61" spans="1:11" ht="15">
      <c r="A61" s="502"/>
      <c r="B61" s="61"/>
      <c r="C61" s="62"/>
      <c r="D61" s="63"/>
      <c r="E61" s="70">
        <v>6113</v>
      </c>
      <c r="F61" s="71">
        <v>5169</v>
      </c>
      <c r="G61" s="72" t="s">
        <v>69</v>
      </c>
      <c r="H61" s="44">
        <v>5</v>
      </c>
      <c r="I61" s="44">
        <v>5</v>
      </c>
      <c r="J61" s="208">
        <v>0</v>
      </c>
      <c r="K61" s="44">
        <v>5</v>
      </c>
    </row>
    <row r="62" spans="1:11" ht="15">
      <c r="A62" s="502"/>
      <c r="B62" s="61"/>
      <c r="C62" s="62"/>
      <c r="D62" s="63"/>
      <c r="E62" s="70">
        <v>6113</v>
      </c>
      <c r="F62" s="71">
        <v>5166</v>
      </c>
      <c r="G62" s="72" t="s">
        <v>70</v>
      </c>
      <c r="H62" s="44">
        <v>120</v>
      </c>
      <c r="I62" s="44">
        <v>120</v>
      </c>
      <c r="J62" s="208">
        <v>0</v>
      </c>
      <c r="K62" s="44">
        <v>120</v>
      </c>
    </row>
    <row r="63" spans="1:11" ht="15">
      <c r="A63" s="502"/>
      <c r="B63" s="68"/>
      <c r="C63" s="74"/>
      <c r="D63" s="26"/>
      <c r="E63" s="70">
        <v>6113</v>
      </c>
      <c r="F63" s="71">
        <v>5901</v>
      </c>
      <c r="G63" s="75" t="s">
        <v>71</v>
      </c>
      <c r="H63" s="44">
        <v>34.5</v>
      </c>
      <c r="I63" s="44">
        <v>34.5</v>
      </c>
      <c r="J63" s="208">
        <v>0</v>
      </c>
      <c r="K63" s="44">
        <v>34.5</v>
      </c>
    </row>
    <row r="64" spans="1:11" ht="15">
      <c r="A64" s="502"/>
      <c r="B64" s="61" t="s">
        <v>12</v>
      </c>
      <c r="C64" s="62" t="s">
        <v>76</v>
      </c>
      <c r="D64" s="63" t="s">
        <v>14</v>
      </c>
      <c r="E64" s="64">
        <v>6113</v>
      </c>
      <c r="F64" s="65" t="s">
        <v>8</v>
      </c>
      <c r="G64" s="66" t="s">
        <v>77</v>
      </c>
      <c r="H64" s="67">
        <f>SUM(H65:H71)</f>
        <v>333</v>
      </c>
      <c r="I64" s="67">
        <f>SUM(I65:I71)</f>
        <v>333</v>
      </c>
      <c r="J64" s="208">
        <v>0</v>
      </c>
      <c r="K64" s="67">
        <f>SUM(K65:K71)</f>
        <v>333</v>
      </c>
    </row>
    <row r="65" spans="1:11" ht="15">
      <c r="A65" s="502"/>
      <c r="B65" s="68"/>
      <c r="C65" s="69"/>
      <c r="D65" s="26"/>
      <c r="E65" s="70">
        <v>6113</v>
      </c>
      <c r="F65" s="71">
        <v>5139</v>
      </c>
      <c r="G65" s="72" t="s">
        <v>66</v>
      </c>
      <c r="H65" s="73">
        <v>5</v>
      </c>
      <c r="I65" s="73">
        <v>5</v>
      </c>
      <c r="J65" s="208">
        <v>0</v>
      </c>
      <c r="K65" s="73">
        <v>5</v>
      </c>
    </row>
    <row r="66" spans="1:11" ht="15">
      <c r="A66" s="502"/>
      <c r="B66" s="61"/>
      <c r="C66" s="62"/>
      <c r="D66" s="63"/>
      <c r="E66" s="70">
        <v>6113</v>
      </c>
      <c r="F66" s="71">
        <v>5175</v>
      </c>
      <c r="G66" s="72" t="s">
        <v>67</v>
      </c>
      <c r="H66" s="73">
        <v>5</v>
      </c>
      <c r="I66" s="73">
        <v>5</v>
      </c>
      <c r="J66" s="208">
        <v>0</v>
      </c>
      <c r="K66" s="73">
        <v>5</v>
      </c>
    </row>
    <row r="67" spans="1:11" ht="15">
      <c r="A67" s="502"/>
      <c r="B67" s="61"/>
      <c r="C67" s="62"/>
      <c r="D67" s="63"/>
      <c r="E67" s="70">
        <v>6113</v>
      </c>
      <c r="F67" s="71">
        <v>5162</v>
      </c>
      <c r="G67" s="72" t="s">
        <v>68</v>
      </c>
      <c r="H67" s="44">
        <v>4</v>
      </c>
      <c r="I67" s="44">
        <v>4</v>
      </c>
      <c r="J67" s="208">
        <v>0</v>
      </c>
      <c r="K67" s="44">
        <v>4</v>
      </c>
    </row>
    <row r="68" spans="1:11" ht="15">
      <c r="A68" s="502"/>
      <c r="B68" s="61"/>
      <c r="C68" s="62"/>
      <c r="D68" s="63"/>
      <c r="E68" s="70">
        <v>6113</v>
      </c>
      <c r="F68" s="71">
        <v>5169</v>
      </c>
      <c r="G68" s="72" t="s">
        <v>69</v>
      </c>
      <c r="H68" s="73">
        <v>10</v>
      </c>
      <c r="I68" s="73">
        <v>12.3</v>
      </c>
      <c r="J68" s="208">
        <v>0</v>
      </c>
      <c r="K68" s="73">
        <v>12.3</v>
      </c>
    </row>
    <row r="69" spans="1:11" ht="15">
      <c r="A69" s="502"/>
      <c r="B69" s="61"/>
      <c r="C69" s="62"/>
      <c r="D69" s="63"/>
      <c r="E69" s="70">
        <v>6113</v>
      </c>
      <c r="F69" s="71">
        <v>5167</v>
      </c>
      <c r="G69" s="72" t="s">
        <v>128</v>
      </c>
      <c r="H69" s="73">
        <v>0</v>
      </c>
      <c r="I69" s="73">
        <v>0</v>
      </c>
      <c r="J69" s="208">
        <v>0</v>
      </c>
      <c r="K69" s="73">
        <v>0</v>
      </c>
    </row>
    <row r="70" spans="1:11" ht="15">
      <c r="A70" s="502"/>
      <c r="B70" s="61"/>
      <c r="C70" s="62"/>
      <c r="D70" s="63"/>
      <c r="E70" s="70">
        <v>6113</v>
      </c>
      <c r="F70" s="71">
        <v>5166</v>
      </c>
      <c r="G70" s="72" t="s">
        <v>70</v>
      </c>
      <c r="H70" s="73">
        <v>240</v>
      </c>
      <c r="I70" s="73">
        <v>240</v>
      </c>
      <c r="J70" s="208">
        <v>0</v>
      </c>
      <c r="K70" s="73">
        <v>240</v>
      </c>
    </row>
    <row r="71" spans="1:11" ht="15">
      <c r="A71" s="502"/>
      <c r="B71" s="68"/>
      <c r="C71" s="74"/>
      <c r="D71" s="26"/>
      <c r="E71" s="70">
        <v>6113</v>
      </c>
      <c r="F71" s="71">
        <v>5901</v>
      </c>
      <c r="G71" s="72" t="s">
        <v>71</v>
      </c>
      <c r="H71" s="73">
        <v>69</v>
      </c>
      <c r="I71" s="73">
        <v>66.7</v>
      </c>
      <c r="J71" s="208">
        <v>0</v>
      </c>
      <c r="K71" s="73">
        <f>SUM(I71:J71)</f>
        <v>66.7</v>
      </c>
    </row>
    <row r="72" spans="1:11" ht="15">
      <c r="A72" s="502"/>
      <c r="B72" s="61" t="s">
        <v>12</v>
      </c>
      <c r="C72" s="62" t="s">
        <v>78</v>
      </c>
      <c r="D72" s="63" t="s">
        <v>14</v>
      </c>
      <c r="E72" s="76">
        <v>6113</v>
      </c>
      <c r="F72" s="65" t="s">
        <v>8</v>
      </c>
      <c r="G72" s="66" t="s">
        <v>79</v>
      </c>
      <c r="H72" s="67">
        <f>SUM(H73:H78)</f>
        <v>434.4</v>
      </c>
      <c r="I72" s="67">
        <f>SUM(I73:I78)</f>
        <v>434.4</v>
      </c>
      <c r="J72" s="208">
        <v>0</v>
      </c>
      <c r="K72" s="67">
        <f>SUM(K73:K78)</f>
        <v>434.4</v>
      </c>
    </row>
    <row r="73" spans="1:11" ht="15">
      <c r="A73" s="502"/>
      <c r="B73" s="68"/>
      <c r="C73" s="69"/>
      <c r="D73" s="26"/>
      <c r="E73" s="70">
        <v>6113</v>
      </c>
      <c r="F73" s="71">
        <v>5139</v>
      </c>
      <c r="G73" s="72" t="s">
        <v>66</v>
      </c>
      <c r="H73" s="73">
        <v>6.5</v>
      </c>
      <c r="I73" s="73">
        <v>6.5</v>
      </c>
      <c r="J73" s="208">
        <v>0</v>
      </c>
      <c r="K73" s="73">
        <v>6.5</v>
      </c>
    </row>
    <row r="74" spans="1:11" ht="15">
      <c r="A74" s="502"/>
      <c r="B74" s="61"/>
      <c r="C74" s="62"/>
      <c r="D74" s="63"/>
      <c r="E74" s="77">
        <v>6113</v>
      </c>
      <c r="F74" s="71">
        <v>5175</v>
      </c>
      <c r="G74" s="72" t="s">
        <v>67</v>
      </c>
      <c r="H74" s="73">
        <v>6.5</v>
      </c>
      <c r="I74" s="73">
        <v>6.5</v>
      </c>
      <c r="J74" s="208">
        <v>0</v>
      </c>
      <c r="K74" s="73">
        <v>6.5</v>
      </c>
    </row>
    <row r="75" spans="1:11" ht="15">
      <c r="A75" s="502"/>
      <c r="B75" s="61"/>
      <c r="C75" s="62"/>
      <c r="D75" s="63"/>
      <c r="E75" s="77">
        <v>6113</v>
      </c>
      <c r="F75" s="71">
        <v>5162</v>
      </c>
      <c r="G75" s="72" t="s">
        <v>68</v>
      </c>
      <c r="H75" s="73">
        <v>5.2</v>
      </c>
      <c r="I75" s="73">
        <v>5.2</v>
      </c>
      <c r="J75" s="208">
        <v>0</v>
      </c>
      <c r="K75" s="73">
        <v>5.2</v>
      </c>
    </row>
    <row r="76" spans="1:11" ht="15">
      <c r="A76" s="502"/>
      <c r="B76" s="61"/>
      <c r="C76" s="62"/>
      <c r="D76" s="63"/>
      <c r="E76" s="77">
        <v>6113</v>
      </c>
      <c r="F76" s="71">
        <v>5169</v>
      </c>
      <c r="G76" s="72" t="s">
        <v>69</v>
      </c>
      <c r="H76" s="73">
        <v>13</v>
      </c>
      <c r="I76" s="73">
        <v>13</v>
      </c>
      <c r="J76" s="208">
        <v>0</v>
      </c>
      <c r="K76" s="73">
        <v>13</v>
      </c>
    </row>
    <row r="77" spans="1:11" ht="15">
      <c r="A77" s="502"/>
      <c r="B77" s="61"/>
      <c r="C77" s="62"/>
      <c r="D77" s="63"/>
      <c r="E77" s="77">
        <v>6113</v>
      </c>
      <c r="F77" s="71">
        <v>5166</v>
      </c>
      <c r="G77" s="72" t="s">
        <v>70</v>
      </c>
      <c r="H77" s="73">
        <v>312</v>
      </c>
      <c r="I77" s="73">
        <v>312</v>
      </c>
      <c r="J77" s="208">
        <v>0</v>
      </c>
      <c r="K77" s="73">
        <v>312</v>
      </c>
    </row>
    <row r="78" spans="1:11" ht="15.75" thickBot="1">
      <c r="A78" s="502"/>
      <c r="B78" s="229"/>
      <c r="C78" s="230"/>
      <c r="D78" s="33"/>
      <c r="E78" s="231">
        <v>6113</v>
      </c>
      <c r="F78" s="109">
        <v>5901</v>
      </c>
      <c r="G78" s="232" t="s">
        <v>71</v>
      </c>
      <c r="H78" s="227">
        <v>91.2</v>
      </c>
      <c r="I78" s="227">
        <v>91.2</v>
      </c>
      <c r="J78" s="209">
        <v>0</v>
      </c>
      <c r="K78" s="227">
        <v>91.2</v>
      </c>
    </row>
    <row r="79" spans="1:11" ht="15">
      <c r="A79" s="502"/>
      <c r="B79" s="189" t="s">
        <v>10</v>
      </c>
      <c r="C79" s="36" t="s">
        <v>8</v>
      </c>
      <c r="D79" s="233" t="s">
        <v>8</v>
      </c>
      <c r="E79" s="35">
        <v>6113</v>
      </c>
      <c r="F79" s="38">
        <v>5166</v>
      </c>
      <c r="G79" s="39" t="s">
        <v>80</v>
      </c>
      <c r="H79" s="234">
        <f>SUM(H80:H88)</f>
        <v>500</v>
      </c>
      <c r="I79" s="234">
        <f>SUM(I80:I88)</f>
        <v>500</v>
      </c>
      <c r="J79" s="235">
        <v>0</v>
      </c>
      <c r="K79" s="236">
        <f>SUM(K80:K88)</f>
        <v>500</v>
      </c>
    </row>
    <row r="80" spans="1:11" ht="15">
      <c r="A80" s="502"/>
      <c r="B80" s="237" t="s">
        <v>12</v>
      </c>
      <c r="C80" s="19" t="s">
        <v>13</v>
      </c>
      <c r="D80" s="20" t="s">
        <v>14</v>
      </c>
      <c r="E80" s="18">
        <v>6113</v>
      </c>
      <c r="F80" s="21">
        <v>5166</v>
      </c>
      <c r="G80" s="22" t="s">
        <v>15</v>
      </c>
      <c r="H80" s="79">
        <v>100</v>
      </c>
      <c r="I80" s="79">
        <v>100</v>
      </c>
      <c r="J80" s="228">
        <v>0</v>
      </c>
      <c r="K80" s="142">
        <v>100</v>
      </c>
    </row>
    <row r="81" spans="1:11" ht="15">
      <c r="A81" s="502"/>
      <c r="B81" s="193" t="s">
        <v>12</v>
      </c>
      <c r="C81" s="25" t="s">
        <v>16</v>
      </c>
      <c r="D81" s="26" t="s">
        <v>14</v>
      </c>
      <c r="E81" s="24">
        <v>6113</v>
      </c>
      <c r="F81" s="21">
        <v>5166</v>
      </c>
      <c r="G81" s="28" t="s">
        <v>17</v>
      </c>
      <c r="H81" s="79">
        <v>50</v>
      </c>
      <c r="I81" s="79">
        <v>50</v>
      </c>
      <c r="J81" s="228">
        <v>0</v>
      </c>
      <c r="K81" s="142">
        <v>50</v>
      </c>
    </row>
    <row r="82" spans="1:11" ht="15">
      <c r="A82" s="502"/>
      <c r="B82" s="193" t="s">
        <v>12</v>
      </c>
      <c r="C82" s="25" t="s">
        <v>18</v>
      </c>
      <c r="D82" s="26" t="s">
        <v>14</v>
      </c>
      <c r="E82" s="24">
        <v>6113</v>
      </c>
      <c r="F82" s="21">
        <v>5166</v>
      </c>
      <c r="G82" s="28" t="s">
        <v>19</v>
      </c>
      <c r="H82" s="79">
        <v>50</v>
      </c>
      <c r="I82" s="79">
        <v>50</v>
      </c>
      <c r="J82" s="228">
        <v>0</v>
      </c>
      <c r="K82" s="142">
        <v>50</v>
      </c>
    </row>
    <row r="83" spans="1:11" ht="15">
      <c r="A83" s="502"/>
      <c r="B83" s="193" t="s">
        <v>12</v>
      </c>
      <c r="C83" s="25" t="s">
        <v>20</v>
      </c>
      <c r="D83" s="26" t="s">
        <v>14</v>
      </c>
      <c r="E83" s="24">
        <v>6113</v>
      </c>
      <c r="F83" s="21">
        <v>5166</v>
      </c>
      <c r="G83" s="28" t="s">
        <v>21</v>
      </c>
      <c r="H83" s="79">
        <v>50</v>
      </c>
      <c r="I83" s="79">
        <v>50</v>
      </c>
      <c r="J83" s="228">
        <v>0</v>
      </c>
      <c r="K83" s="142">
        <v>50</v>
      </c>
    </row>
    <row r="84" spans="1:11" ht="15">
      <c r="A84" s="502"/>
      <c r="B84" s="193" t="s">
        <v>12</v>
      </c>
      <c r="C84" s="29" t="s">
        <v>22</v>
      </c>
      <c r="D84" s="26" t="s">
        <v>14</v>
      </c>
      <c r="E84" s="24">
        <v>6113</v>
      </c>
      <c r="F84" s="21">
        <v>5166</v>
      </c>
      <c r="G84" s="30" t="s">
        <v>23</v>
      </c>
      <c r="H84" s="79">
        <v>50</v>
      </c>
      <c r="I84" s="79">
        <v>50</v>
      </c>
      <c r="J84" s="228">
        <v>0</v>
      </c>
      <c r="K84" s="142">
        <v>50</v>
      </c>
    </row>
    <row r="85" spans="1:11" ht="15">
      <c r="A85" s="502"/>
      <c r="B85" s="193" t="s">
        <v>12</v>
      </c>
      <c r="C85" s="29" t="s">
        <v>24</v>
      </c>
      <c r="D85" s="26" t="s">
        <v>14</v>
      </c>
      <c r="E85" s="24">
        <v>6113</v>
      </c>
      <c r="F85" s="21">
        <v>5166</v>
      </c>
      <c r="G85" s="30" t="s">
        <v>25</v>
      </c>
      <c r="H85" s="79">
        <v>50</v>
      </c>
      <c r="I85" s="79">
        <v>50</v>
      </c>
      <c r="J85" s="228">
        <v>0</v>
      </c>
      <c r="K85" s="142">
        <v>50</v>
      </c>
    </row>
    <row r="86" spans="1:11" ht="15">
      <c r="A86" s="502"/>
      <c r="B86" s="193" t="s">
        <v>12</v>
      </c>
      <c r="C86" s="29" t="s">
        <v>26</v>
      </c>
      <c r="D86" s="26" t="s">
        <v>14</v>
      </c>
      <c r="E86" s="24">
        <v>6113</v>
      </c>
      <c r="F86" s="21">
        <v>5166</v>
      </c>
      <c r="G86" s="30" t="s">
        <v>27</v>
      </c>
      <c r="H86" s="79">
        <v>50</v>
      </c>
      <c r="I86" s="79">
        <v>50</v>
      </c>
      <c r="J86" s="228">
        <v>0</v>
      </c>
      <c r="K86" s="142">
        <v>50</v>
      </c>
    </row>
    <row r="87" spans="1:11" ht="15">
      <c r="A87" s="502"/>
      <c r="B87" s="193" t="s">
        <v>12</v>
      </c>
      <c r="C87" s="29" t="s">
        <v>28</v>
      </c>
      <c r="D87" s="26" t="s">
        <v>14</v>
      </c>
      <c r="E87" s="24">
        <v>6113</v>
      </c>
      <c r="F87" s="21">
        <v>5166</v>
      </c>
      <c r="G87" s="32" t="s">
        <v>29</v>
      </c>
      <c r="H87" s="79">
        <v>50</v>
      </c>
      <c r="I87" s="79">
        <v>50</v>
      </c>
      <c r="J87" s="228">
        <v>0</v>
      </c>
      <c r="K87" s="142">
        <v>50</v>
      </c>
    </row>
    <row r="88" spans="1:11" ht="15.75" thickBot="1">
      <c r="A88" s="502"/>
      <c r="B88" s="238" t="s">
        <v>12</v>
      </c>
      <c r="C88" s="51" t="s">
        <v>30</v>
      </c>
      <c r="D88" s="52" t="s">
        <v>14</v>
      </c>
      <c r="E88" s="50">
        <v>6113</v>
      </c>
      <c r="F88" s="80">
        <v>5166</v>
      </c>
      <c r="G88" s="54" t="s">
        <v>31</v>
      </c>
      <c r="H88" s="98">
        <v>50</v>
      </c>
      <c r="I88" s="98">
        <v>50</v>
      </c>
      <c r="J88" s="239">
        <v>0</v>
      </c>
      <c r="K88" s="240">
        <v>50</v>
      </c>
    </row>
    <row r="89" spans="1:11" ht="15">
      <c r="A89" s="508"/>
      <c r="B89" s="491" t="s">
        <v>10</v>
      </c>
      <c r="C89" s="492" t="s">
        <v>13</v>
      </c>
      <c r="D89" s="493" t="s">
        <v>14</v>
      </c>
      <c r="E89" s="494" t="s">
        <v>8</v>
      </c>
      <c r="F89" s="495" t="s">
        <v>8</v>
      </c>
      <c r="G89" s="496" t="s">
        <v>127</v>
      </c>
      <c r="H89" s="497">
        <v>1000</v>
      </c>
      <c r="I89" s="497">
        <v>1000</v>
      </c>
      <c r="J89" s="498">
        <v>100</v>
      </c>
      <c r="K89" s="499">
        <f>SUM(I89:J89)</f>
        <v>1100</v>
      </c>
    </row>
    <row r="90" spans="1:12" ht="15.75" thickBot="1">
      <c r="A90" s="508"/>
      <c r="B90" s="480"/>
      <c r="C90" s="481"/>
      <c r="D90" s="482"/>
      <c r="E90" s="471">
        <v>6113</v>
      </c>
      <c r="F90" s="471">
        <v>5499</v>
      </c>
      <c r="G90" s="472" t="s">
        <v>81</v>
      </c>
      <c r="H90" s="473">
        <v>1000</v>
      </c>
      <c r="I90" s="473">
        <v>805</v>
      </c>
      <c r="J90" s="474">
        <v>0</v>
      </c>
      <c r="K90" s="475">
        <f>SUM(I90:J90)</f>
        <v>805</v>
      </c>
      <c r="L90" s="183"/>
    </row>
    <row r="91" spans="1:12" ht="15">
      <c r="A91" s="508"/>
      <c r="B91" s="483" t="s">
        <v>12</v>
      </c>
      <c r="C91" s="484" t="s">
        <v>227</v>
      </c>
      <c r="D91" s="485" t="s">
        <v>14</v>
      </c>
      <c r="E91" s="486">
        <v>6113</v>
      </c>
      <c r="F91" s="486">
        <v>5229</v>
      </c>
      <c r="G91" s="487" t="s">
        <v>131</v>
      </c>
      <c r="H91" s="488">
        <v>0</v>
      </c>
      <c r="I91" s="488">
        <v>5</v>
      </c>
      <c r="J91" s="489">
        <v>0</v>
      </c>
      <c r="K91" s="490">
        <v>0</v>
      </c>
      <c r="L91" s="260" t="s">
        <v>130</v>
      </c>
    </row>
    <row r="92" spans="1:12" ht="15">
      <c r="A92" s="508"/>
      <c r="B92" s="194" t="s">
        <v>12</v>
      </c>
      <c r="C92" s="476" t="s">
        <v>227</v>
      </c>
      <c r="D92" s="322" t="s">
        <v>14</v>
      </c>
      <c r="E92" s="477">
        <v>4356</v>
      </c>
      <c r="F92" s="477">
        <v>5229</v>
      </c>
      <c r="G92" s="472" t="s">
        <v>131</v>
      </c>
      <c r="H92" s="478">
        <v>0</v>
      </c>
      <c r="I92" s="217">
        <v>5</v>
      </c>
      <c r="J92" s="217">
        <v>0</v>
      </c>
      <c r="K92" s="479">
        <v>5</v>
      </c>
      <c r="L92" s="260" t="s">
        <v>130</v>
      </c>
    </row>
    <row r="93" spans="1:15" ht="15">
      <c r="A93" s="508"/>
      <c r="B93" s="194" t="s">
        <v>12</v>
      </c>
      <c r="C93" s="476" t="s">
        <v>228</v>
      </c>
      <c r="D93" s="322" t="s">
        <v>14</v>
      </c>
      <c r="E93" s="477">
        <v>3311</v>
      </c>
      <c r="F93" s="477">
        <v>5321</v>
      </c>
      <c r="G93" s="122" t="s">
        <v>215</v>
      </c>
      <c r="H93" s="478">
        <v>0</v>
      </c>
      <c r="I93" s="217">
        <v>10</v>
      </c>
      <c r="J93" s="217">
        <v>0</v>
      </c>
      <c r="K93" s="479">
        <v>10</v>
      </c>
      <c r="L93" s="260" t="s">
        <v>248</v>
      </c>
      <c r="O93" s="183"/>
    </row>
    <row r="94" spans="1:12" ht="15">
      <c r="A94" s="508"/>
      <c r="B94" s="194" t="s">
        <v>12</v>
      </c>
      <c r="C94" s="476" t="s">
        <v>229</v>
      </c>
      <c r="D94" s="322" t="s">
        <v>14</v>
      </c>
      <c r="E94" s="477">
        <v>3900</v>
      </c>
      <c r="F94" s="477">
        <v>5229</v>
      </c>
      <c r="G94" s="122" t="s">
        <v>216</v>
      </c>
      <c r="H94" s="478">
        <v>0</v>
      </c>
      <c r="I94" s="217">
        <v>10</v>
      </c>
      <c r="J94" s="217">
        <v>0</v>
      </c>
      <c r="K94" s="479">
        <v>10</v>
      </c>
      <c r="L94" s="260" t="s">
        <v>248</v>
      </c>
    </row>
    <row r="95" spans="1:12" ht="15">
      <c r="A95" s="508"/>
      <c r="B95" s="194" t="s">
        <v>12</v>
      </c>
      <c r="C95" s="476" t="s">
        <v>230</v>
      </c>
      <c r="D95" s="322" t="s">
        <v>14</v>
      </c>
      <c r="E95" s="477">
        <v>3900</v>
      </c>
      <c r="F95" s="477">
        <v>5229</v>
      </c>
      <c r="G95" s="122" t="s">
        <v>217</v>
      </c>
      <c r="H95" s="478">
        <v>0</v>
      </c>
      <c r="I95" s="217">
        <v>5</v>
      </c>
      <c r="J95" s="217">
        <v>0</v>
      </c>
      <c r="K95" s="479">
        <v>5</v>
      </c>
      <c r="L95" s="260" t="s">
        <v>248</v>
      </c>
    </row>
    <row r="96" spans="1:14" ht="15">
      <c r="A96" s="508"/>
      <c r="B96" s="194" t="s">
        <v>12</v>
      </c>
      <c r="C96" s="476" t="s">
        <v>231</v>
      </c>
      <c r="D96" s="322" t="s">
        <v>14</v>
      </c>
      <c r="E96" s="477">
        <v>3429</v>
      </c>
      <c r="F96" s="477">
        <v>5213</v>
      </c>
      <c r="G96" s="122" t="s">
        <v>218</v>
      </c>
      <c r="H96" s="478">
        <v>0</v>
      </c>
      <c r="I96" s="217">
        <v>10</v>
      </c>
      <c r="J96" s="217">
        <v>0</v>
      </c>
      <c r="K96" s="479">
        <v>10</v>
      </c>
      <c r="L96" s="260" t="s">
        <v>248</v>
      </c>
      <c r="N96" s="183"/>
    </row>
    <row r="97" spans="1:12" ht="15">
      <c r="A97" s="508"/>
      <c r="B97" s="194" t="s">
        <v>12</v>
      </c>
      <c r="C97" s="476" t="s">
        <v>232</v>
      </c>
      <c r="D97" s="322" t="s">
        <v>14</v>
      </c>
      <c r="E97" s="477">
        <v>3429</v>
      </c>
      <c r="F97" s="477">
        <v>5229</v>
      </c>
      <c r="G97" s="122" t="s">
        <v>219</v>
      </c>
      <c r="H97" s="478">
        <v>0</v>
      </c>
      <c r="I97" s="217">
        <v>10</v>
      </c>
      <c r="J97" s="217">
        <v>0</v>
      </c>
      <c r="K97" s="479">
        <v>10</v>
      </c>
      <c r="L97" s="260" t="s">
        <v>248</v>
      </c>
    </row>
    <row r="98" spans="1:12" ht="15">
      <c r="A98" s="508"/>
      <c r="B98" s="194" t="s">
        <v>12</v>
      </c>
      <c r="C98" s="476" t="s">
        <v>233</v>
      </c>
      <c r="D98" s="322" t="s">
        <v>14</v>
      </c>
      <c r="E98" s="477">
        <v>3900</v>
      </c>
      <c r="F98" s="477">
        <v>5321</v>
      </c>
      <c r="G98" s="122" t="s">
        <v>220</v>
      </c>
      <c r="H98" s="478">
        <v>0</v>
      </c>
      <c r="I98" s="217">
        <v>20</v>
      </c>
      <c r="J98" s="217">
        <v>0</v>
      </c>
      <c r="K98" s="479">
        <v>20</v>
      </c>
      <c r="L98" s="260" t="s">
        <v>248</v>
      </c>
    </row>
    <row r="99" spans="1:12" ht="15">
      <c r="A99" s="508"/>
      <c r="B99" s="194" t="s">
        <v>12</v>
      </c>
      <c r="C99" s="476" t="s">
        <v>234</v>
      </c>
      <c r="D99" s="322" t="s">
        <v>14</v>
      </c>
      <c r="E99" s="477">
        <v>3429</v>
      </c>
      <c r="F99" s="477">
        <v>5213</v>
      </c>
      <c r="G99" s="122" t="s">
        <v>221</v>
      </c>
      <c r="H99" s="478">
        <v>0</v>
      </c>
      <c r="I99" s="217">
        <v>20</v>
      </c>
      <c r="J99" s="217">
        <v>0</v>
      </c>
      <c r="K99" s="479">
        <v>20</v>
      </c>
      <c r="L99" s="260" t="s">
        <v>251</v>
      </c>
    </row>
    <row r="100" spans="1:12" ht="15">
      <c r="A100" s="508"/>
      <c r="B100" s="194" t="s">
        <v>12</v>
      </c>
      <c r="C100" s="476" t="s">
        <v>235</v>
      </c>
      <c r="D100" s="322" t="s">
        <v>14</v>
      </c>
      <c r="E100" s="477">
        <v>3429</v>
      </c>
      <c r="F100" s="477">
        <v>5321</v>
      </c>
      <c r="G100" s="122" t="s">
        <v>222</v>
      </c>
      <c r="H100" s="478">
        <v>0</v>
      </c>
      <c r="I100" s="217">
        <v>20</v>
      </c>
      <c r="J100" s="217">
        <v>0</v>
      </c>
      <c r="K100" s="479">
        <v>20</v>
      </c>
      <c r="L100" s="260" t="s">
        <v>251</v>
      </c>
    </row>
    <row r="101" spans="1:12" ht="15">
      <c r="A101" s="508"/>
      <c r="B101" s="194" t="s">
        <v>12</v>
      </c>
      <c r="C101" s="476" t="s">
        <v>236</v>
      </c>
      <c r="D101" s="322" t="s">
        <v>14</v>
      </c>
      <c r="E101" s="477">
        <v>3429</v>
      </c>
      <c r="F101" s="477">
        <v>5213</v>
      </c>
      <c r="G101" s="122" t="s">
        <v>223</v>
      </c>
      <c r="H101" s="478">
        <v>0</v>
      </c>
      <c r="I101" s="217">
        <v>10</v>
      </c>
      <c r="J101" s="217">
        <v>0</v>
      </c>
      <c r="K101" s="479">
        <v>10</v>
      </c>
      <c r="L101" s="260" t="s">
        <v>251</v>
      </c>
    </row>
    <row r="102" spans="1:12" ht="15">
      <c r="A102" s="508"/>
      <c r="B102" s="194" t="s">
        <v>12</v>
      </c>
      <c r="C102" s="476" t="s">
        <v>237</v>
      </c>
      <c r="D102" s="322" t="s">
        <v>14</v>
      </c>
      <c r="E102" s="477">
        <v>3429</v>
      </c>
      <c r="F102" s="477">
        <v>5229</v>
      </c>
      <c r="G102" s="122" t="s">
        <v>224</v>
      </c>
      <c r="H102" s="478">
        <v>0</v>
      </c>
      <c r="I102" s="217">
        <v>20</v>
      </c>
      <c r="J102" s="217">
        <v>0</v>
      </c>
      <c r="K102" s="479">
        <v>20</v>
      </c>
      <c r="L102" s="260" t="s">
        <v>251</v>
      </c>
    </row>
    <row r="103" spans="1:12" ht="15">
      <c r="A103" s="508"/>
      <c r="B103" s="194" t="s">
        <v>12</v>
      </c>
      <c r="C103" s="476" t="s">
        <v>238</v>
      </c>
      <c r="D103" s="322" t="s">
        <v>14</v>
      </c>
      <c r="E103" s="477">
        <v>3316</v>
      </c>
      <c r="F103" s="477">
        <v>5493</v>
      </c>
      <c r="G103" s="122" t="s">
        <v>225</v>
      </c>
      <c r="H103" s="478">
        <v>0</v>
      </c>
      <c r="I103" s="217">
        <v>10</v>
      </c>
      <c r="J103" s="217">
        <v>0</v>
      </c>
      <c r="K103" s="479">
        <v>10</v>
      </c>
      <c r="L103" s="260" t="s">
        <v>251</v>
      </c>
    </row>
    <row r="104" spans="1:12" ht="15">
      <c r="A104" s="508"/>
      <c r="B104" s="194" t="s">
        <v>12</v>
      </c>
      <c r="C104" s="476" t="s">
        <v>239</v>
      </c>
      <c r="D104" s="322" t="s">
        <v>14</v>
      </c>
      <c r="E104" s="477">
        <v>3429</v>
      </c>
      <c r="F104" s="477">
        <v>5321</v>
      </c>
      <c r="G104" s="122" t="s">
        <v>226</v>
      </c>
      <c r="H104" s="478">
        <v>0</v>
      </c>
      <c r="I104" s="217">
        <v>10</v>
      </c>
      <c r="J104" s="217">
        <v>0</v>
      </c>
      <c r="K104" s="479">
        <v>10</v>
      </c>
      <c r="L104" s="260" t="s">
        <v>251</v>
      </c>
    </row>
    <row r="105" spans="1:12" ht="15">
      <c r="A105" s="508"/>
      <c r="B105" s="194" t="s">
        <v>12</v>
      </c>
      <c r="C105" s="476" t="s">
        <v>240</v>
      </c>
      <c r="D105" s="322" t="s">
        <v>14</v>
      </c>
      <c r="E105" s="477">
        <v>3429</v>
      </c>
      <c r="F105" s="477">
        <v>5229</v>
      </c>
      <c r="G105" s="122" t="s">
        <v>241</v>
      </c>
      <c r="H105" s="478">
        <v>0</v>
      </c>
      <c r="I105" s="217">
        <v>10</v>
      </c>
      <c r="J105" s="217">
        <v>0</v>
      </c>
      <c r="K105" s="479">
        <v>10</v>
      </c>
      <c r="L105" s="260" t="s">
        <v>251</v>
      </c>
    </row>
    <row r="106" spans="1:12" ht="15">
      <c r="A106" s="508"/>
      <c r="B106" s="194" t="s">
        <v>12</v>
      </c>
      <c r="C106" s="476" t="s">
        <v>242</v>
      </c>
      <c r="D106" s="322" t="s">
        <v>14</v>
      </c>
      <c r="E106" s="477">
        <v>2143</v>
      </c>
      <c r="F106" s="477">
        <v>5321</v>
      </c>
      <c r="G106" s="122" t="s">
        <v>243</v>
      </c>
      <c r="H106" s="478">
        <v>0</v>
      </c>
      <c r="I106" s="217">
        <v>10</v>
      </c>
      <c r="J106" s="217">
        <v>0</v>
      </c>
      <c r="K106" s="479">
        <v>10</v>
      </c>
      <c r="L106" s="260" t="s">
        <v>251</v>
      </c>
    </row>
    <row r="107" spans="1:12" ht="15">
      <c r="A107" s="508"/>
      <c r="B107" s="194" t="s">
        <v>12</v>
      </c>
      <c r="C107" s="476" t="s">
        <v>244</v>
      </c>
      <c r="D107" s="322" t="s">
        <v>14</v>
      </c>
      <c r="E107" s="477">
        <v>3639</v>
      </c>
      <c r="F107" s="477">
        <v>5229</v>
      </c>
      <c r="G107" s="122" t="s">
        <v>245</v>
      </c>
      <c r="H107" s="478">
        <v>0</v>
      </c>
      <c r="I107" s="217">
        <v>5</v>
      </c>
      <c r="J107" s="217">
        <v>0</v>
      </c>
      <c r="K107" s="479">
        <v>5</v>
      </c>
      <c r="L107" s="260" t="s">
        <v>251</v>
      </c>
    </row>
    <row r="108" spans="1:12" ht="15">
      <c r="A108" s="508"/>
      <c r="B108" s="194" t="s">
        <v>12</v>
      </c>
      <c r="C108" s="469" t="s">
        <v>246</v>
      </c>
      <c r="D108" s="470" t="s">
        <v>14</v>
      </c>
      <c r="E108" s="471">
        <v>3317</v>
      </c>
      <c r="F108" s="471">
        <v>5213</v>
      </c>
      <c r="G108" s="472" t="s">
        <v>247</v>
      </c>
      <c r="H108" s="473">
        <v>0</v>
      </c>
      <c r="I108" s="474">
        <v>10</v>
      </c>
      <c r="J108" s="474">
        <v>0</v>
      </c>
      <c r="K108" s="475">
        <v>10</v>
      </c>
      <c r="L108" s="260" t="s">
        <v>251</v>
      </c>
    </row>
    <row r="109" spans="1:12" ht="15.75" thickBot="1">
      <c r="A109" s="464"/>
      <c r="B109" s="500" t="s">
        <v>12</v>
      </c>
      <c r="C109" s="447" t="s">
        <v>253</v>
      </c>
      <c r="D109" s="448" t="s">
        <v>14</v>
      </c>
      <c r="E109" s="249">
        <v>3639</v>
      </c>
      <c r="F109" s="249">
        <v>5321</v>
      </c>
      <c r="G109" s="250" t="s">
        <v>254</v>
      </c>
      <c r="H109" s="251">
        <v>0</v>
      </c>
      <c r="I109" s="252">
        <v>0</v>
      </c>
      <c r="J109" s="252">
        <v>100</v>
      </c>
      <c r="K109" s="253">
        <v>100</v>
      </c>
      <c r="L109" s="260" t="s">
        <v>255</v>
      </c>
    </row>
    <row r="110" spans="1:11" ht="15">
      <c r="A110" s="502"/>
      <c r="B110" s="81" t="s">
        <v>10</v>
      </c>
      <c r="C110" s="82" t="s">
        <v>8</v>
      </c>
      <c r="D110" s="83" t="s">
        <v>8</v>
      </c>
      <c r="E110" s="84">
        <v>6113</v>
      </c>
      <c r="F110" s="85">
        <v>5194</v>
      </c>
      <c r="G110" s="86" t="s">
        <v>82</v>
      </c>
      <c r="H110" s="87">
        <f>SUM(H111:H121)</f>
        <v>200</v>
      </c>
      <c r="I110" s="87">
        <f>SUM(I111:I121)</f>
        <v>200</v>
      </c>
      <c r="J110" s="210">
        <v>0</v>
      </c>
      <c r="K110" s="87">
        <f>SUM(K111:K121)</f>
        <v>200</v>
      </c>
    </row>
    <row r="111" spans="1:11" ht="15">
      <c r="A111" s="502"/>
      <c r="B111" s="88" t="s">
        <v>12</v>
      </c>
      <c r="C111" s="89" t="s">
        <v>13</v>
      </c>
      <c r="D111" s="90" t="s">
        <v>14</v>
      </c>
      <c r="E111" s="91" t="s">
        <v>83</v>
      </c>
      <c r="F111" s="92">
        <v>5194</v>
      </c>
      <c r="G111" s="22" t="s">
        <v>15</v>
      </c>
      <c r="H111" s="73">
        <v>30</v>
      </c>
      <c r="I111" s="73">
        <v>30</v>
      </c>
      <c r="J111" s="211">
        <v>0</v>
      </c>
      <c r="K111" s="73">
        <v>30</v>
      </c>
    </row>
    <row r="112" spans="1:11" ht="15">
      <c r="A112" s="502"/>
      <c r="B112" s="88" t="s">
        <v>12</v>
      </c>
      <c r="C112" s="93" t="s">
        <v>16</v>
      </c>
      <c r="D112" s="90" t="s">
        <v>14</v>
      </c>
      <c r="E112" s="94" t="s">
        <v>83</v>
      </c>
      <c r="F112" s="71">
        <v>5194</v>
      </c>
      <c r="G112" s="28" t="s">
        <v>17</v>
      </c>
      <c r="H112" s="73">
        <v>15</v>
      </c>
      <c r="I112" s="73">
        <v>15</v>
      </c>
      <c r="J112" s="211">
        <v>0</v>
      </c>
      <c r="K112" s="73">
        <v>15</v>
      </c>
    </row>
    <row r="113" spans="1:11" ht="15">
      <c r="A113" s="502"/>
      <c r="B113" s="88" t="s">
        <v>12</v>
      </c>
      <c r="C113" s="93" t="s">
        <v>18</v>
      </c>
      <c r="D113" s="90" t="s">
        <v>14</v>
      </c>
      <c r="E113" s="94" t="s">
        <v>83</v>
      </c>
      <c r="F113" s="71">
        <v>5194</v>
      </c>
      <c r="G113" s="28" t="s">
        <v>19</v>
      </c>
      <c r="H113" s="73">
        <v>15</v>
      </c>
      <c r="I113" s="73">
        <v>15</v>
      </c>
      <c r="J113" s="211">
        <v>0</v>
      </c>
      <c r="K113" s="73">
        <v>15</v>
      </c>
    </row>
    <row r="114" spans="1:11" ht="15.75" customHeight="1">
      <c r="A114" s="502"/>
      <c r="B114" s="88" t="s">
        <v>12</v>
      </c>
      <c r="C114" s="93" t="s">
        <v>20</v>
      </c>
      <c r="D114" s="90" t="s">
        <v>14</v>
      </c>
      <c r="E114" s="94" t="s">
        <v>83</v>
      </c>
      <c r="F114" s="71">
        <v>5194</v>
      </c>
      <c r="G114" s="28" t="s">
        <v>21</v>
      </c>
      <c r="H114" s="73">
        <v>15</v>
      </c>
      <c r="I114" s="73">
        <v>15</v>
      </c>
      <c r="J114" s="211">
        <v>0</v>
      </c>
      <c r="K114" s="73">
        <v>15</v>
      </c>
    </row>
    <row r="115" spans="1:11" ht="15">
      <c r="A115" s="502"/>
      <c r="B115" s="88" t="s">
        <v>12</v>
      </c>
      <c r="C115" s="93" t="s">
        <v>22</v>
      </c>
      <c r="D115" s="90" t="s">
        <v>14</v>
      </c>
      <c r="E115" s="94" t="s">
        <v>83</v>
      </c>
      <c r="F115" s="71">
        <v>5194</v>
      </c>
      <c r="G115" s="30" t="s">
        <v>23</v>
      </c>
      <c r="H115" s="73">
        <v>15</v>
      </c>
      <c r="I115" s="73">
        <v>15</v>
      </c>
      <c r="J115" s="211">
        <v>0</v>
      </c>
      <c r="K115" s="73">
        <v>15</v>
      </c>
    </row>
    <row r="116" spans="1:11" ht="15">
      <c r="A116" s="502"/>
      <c r="B116" s="88" t="s">
        <v>12</v>
      </c>
      <c r="C116" s="93" t="s">
        <v>24</v>
      </c>
      <c r="D116" s="90" t="s">
        <v>14</v>
      </c>
      <c r="E116" s="94" t="s">
        <v>83</v>
      </c>
      <c r="F116" s="71">
        <v>5194</v>
      </c>
      <c r="G116" s="30" t="s">
        <v>25</v>
      </c>
      <c r="H116" s="73">
        <v>15</v>
      </c>
      <c r="I116" s="73">
        <v>15</v>
      </c>
      <c r="J116" s="211">
        <v>0</v>
      </c>
      <c r="K116" s="73">
        <v>15</v>
      </c>
    </row>
    <row r="117" spans="1:11" ht="15">
      <c r="A117" s="502"/>
      <c r="B117" s="88" t="s">
        <v>12</v>
      </c>
      <c r="C117" s="93" t="s">
        <v>26</v>
      </c>
      <c r="D117" s="90" t="s">
        <v>14</v>
      </c>
      <c r="E117" s="94" t="s">
        <v>83</v>
      </c>
      <c r="F117" s="71">
        <v>5194</v>
      </c>
      <c r="G117" s="30" t="s">
        <v>27</v>
      </c>
      <c r="H117" s="73">
        <v>15</v>
      </c>
      <c r="I117" s="73">
        <v>15</v>
      </c>
      <c r="J117" s="211">
        <v>0</v>
      </c>
      <c r="K117" s="73">
        <v>15</v>
      </c>
    </row>
    <row r="118" spans="1:11" ht="15">
      <c r="A118" s="502"/>
      <c r="B118" s="88" t="s">
        <v>12</v>
      </c>
      <c r="C118" s="93" t="s">
        <v>28</v>
      </c>
      <c r="D118" s="90" t="s">
        <v>14</v>
      </c>
      <c r="E118" s="94" t="s">
        <v>83</v>
      </c>
      <c r="F118" s="71">
        <v>5194</v>
      </c>
      <c r="G118" s="32" t="s">
        <v>29</v>
      </c>
      <c r="H118" s="73">
        <v>15</v>
      </c>
      <c r="I118" s="73">
        <v>15</v>
      </c>
      <c r="J118" s="211">
        <v>0</v>
      </c>
      <c r="K118" s="73">
        <v>15</v>
      </c>
    </row>
    <row r="119" spans="1:11" ht="15">
      <c r="A119" s="502"/>
      <c r="B119" s="88" t="s">
        <v>12</v>
      </c>
      <c r="C119" s="93" t="s">
        <v>30</v>
      </c>
      <c r="D119" s="90" t="s">
        <v>14</v>
      </c>
      <c r="E119" s="94" t="s">
        <v>83</v>
      </c>
      <c r="F119" s="71">
        <v>5194</v>
      </c>
      <c r="G119" s="30" t="s">
        <v>31</v>
      </c>
      <c r="H119" s="73">
        <v>15</v>
      </c>
      <c r="I119" s="73">
        <v>15</v>
      </c>
      <c r="J119" s="211">
        <v>0</v>
      </c>
      <c r="K119" s="73">
        <v>15</v>
      </c>
    </row>
    <row r="120" spans="1:11" ht="15">
      <c r="A120" s="502"/>
      <c r="B120" s="88" t="s">
        <v>12</v>
      </c>
      <c r="C120" s="93" t="s">
        <v>84</v>
      </c>
      <c r="D120" s="90" t="s">
        <v>14</v>
      </c>
      <c r="E120" s="94" t="s">
        <v>83</v>
      </c>
      <c r="F120" s="71">
        <v>5194</v>
      </c>
      <c r="G120" s="95" t="s">
        <v>85</v>
      </c>
      <c r="H120" s="73">
        <v>30</v>
      </c>
      <c r="I120" s="73">
        <v>30</v>
      </c>
      <c r="J120" s="211">
        <v>0</v>
      </c>
      <c r="K120" s="73">
        <v>30</v>
      </c>
    </row>
    <row r="121" spans="1:11" ht="15.75" thickBot="1">
      <c r="A121" s="502"/>
      <c r="B121" s="190" t="s">
        <v>12</v>
      </c>
      <c r="C121" s="136" t="s">
        <v>86</v>
      </c>
      <c r="D121" s="191" t="s">
        <v>14</v>
      </c>
      <c r="E121" s="108" t="s">
        <v>83</v>
      </c>
      <c r="F121" s="109">
        <v>5194</v>
      </c>
      <c r="G121" s="110" t="s">
        <v>87</v>
      </c>
      <c r="H121" s="187">
        <v>20</v>
      </c>
      <c r="I121" s="187">
        <v>20</v>
      </c>
      <c r="J121" s="212">
        <v>0</v>
      </c>
      <c r="K121" s="187">
        <v>20</v>
      </c>
    </row>
    <row r="122" spans="1:11" ht="15">
      <c r="A122" s="502"/>
      <c r="B122" s="192" t="s">
        <v>10</v>
      </c>
      <c r="C122" s="58" t="s">
        <v>8</v>
      </c>
      <c r="D122" s="99" t="s">
        <v>8</v>
      </c>
      <c r="E122" s="100" t="s">
        <v>8</v>
      </c>
      <c r="F122" s="101" t="s">
        <v>8</v>
      </c>
      <c r="G122" s="102" t="s">
        <v>88</v>
      </c>
      <c r="H122" s="103">
        <f>H123+H125+H132+H135+H137+H143</f>
        <v>1500</v>
      </c>
      <c r="I122" s="103">
        <v>1500</v>
      </c>
      <c r="J122" s="218">
        <v>0</v>
      </c>
      <c r="K122" s="219">
        <v>1500</v>
      </c>
    </row>
    <row r="123" spans="1:11" ht="15">
      <c r="A123" s="502"/>
      <c r="B123" s="61" t="s">
        <v>12</v>
      </c>
      <c r="C123" s="104" t="s">
        <v>89</v>
      </c>
      <c r="D123" s="105" t="s">
        <v>14</v>
      </c>
      <c r="E123" s="76" t="s">
        <v>8</v>
      </c>
      <c r="F123" s="65" t="s">
        <v>8</v>
      </c>
      <c r="G123" s="106" t="s">
        <v>90</v>
      </c>
      <c r="H123" s="107">
        <f>H124</f>
        <v>250</v>
      </c>
      <c r="I123" s="107">
        <f>I124</f>
        <v>250</v>
      </c>
      <c r="J123" s="43">
        <v>0</v>
      </c>
      <c r="K123" s="220">
        <f>K124</f>
        <v>250</v>
      </c>
    </row>
    <row r="124" spans="1:11" ht="15">
      <c r="A124" s="502"/>
      <c r="B124" s="510" t="s">
        <v>91</v>
      </c>
      <c r="C124" s="511"/>
      <c r="D124" s="512"/>
      <c r="E124" s="108" t="s">
        <v>83</v>
      </c>
      <c r="F124" s="109">
        <v>5173</v>
      </c>
      <c r="G124" s="110" t="s">
        <v>92</v>
      </c>
      <c r="H124" s="111">
        <v>250</v>
      </c>
      <c r="I124" s="111">
        <v>250</v>
      </c>
      <c r="J124" s="43">
        <v>0</v>
      </c>
      <c r="K124" s="221">
        <v>250</v>
      </c>
    </row>
    <row r="125" spans="1:11" ht="15">
      <c r="A125" s="502"/>
      <c r="B125" s="112" t="s">
        <v>12</v>
      </c>
      <c r="C125" s="113" t="s">
        <v>93</v>
      </c>
      <c r="D125" s="63" t="s">
        <v>14</v>
      </c>
      <c r="E125" s="114" t="s">
        <v>8</v>
      </c>
      <c r="F125" s="115" t="s">
        <v>8</v>
      </c>
      <c r="G125" s="116" t="s">
        <v>94</v>
      </c>
      <c r="H125" s="117">
        <f>SUM(H126:H131)</f>
        <v>600</v>
      </c>
      <c r="I125" s="117">
        <f>SUM(I126:I131)</f>
        <v>600</v>
      </c>
      <c r="J125" s="216">
        <v>0</v>
      </c>
      <c r="K125" s="222">
        <f>SUM(K126:K131)</f>
        <v>600</v>
      </c>
    </row>
    <row r="126" spans="1:11" ht="15">
      <c r="A126" s="502"/>
      <c r="B126" s="193"/>
      <c r="C126" s="118"/>
      <c r="D126" s="26"/>
      <c r="E126" s="24">
        <v>6113</v>
      </c>
      <c r="F126" s="119">
        <v>5021</v>
      </c>
      <c r="G126" s="120" t="s">
        <v>95</v>
      </c>
      <c r="H126" s="121">
        <v>70</v>
      </c>
      <c r="I126" s="121">
        <v>70</v>
      </c>
      <c r="J126" s="216">
        <v>0</v>
      </c>
      <c r="K126" s="223">
        <v>70</v>
      </c>
    </row>
    <row r="127" spans="1:13" ht="15">
      <c r="A127" s="502"/>
      <c r="B127" s="193"/>
      <c r="C127" s="118"/>
      <c r="D127" s="26"/>
      <c r="E127" s="24">
        <v>6113</v>
      </c>
      <c r="F127" s="119">
        <v>5139</v>
      </c>
      <c r="G127" s="120" t="s">
        <v>115</v>
      </c>
      <c r="H127" s="121">
        <v>0</v>
      </c>
      <c r="I127" s="121">
        <v>39.5</v>
      </c>
      <c r="J127" s="216">
        <v>0</v>
      </c>
      <c r="K127" s="223">
        <v>39.5</v>
      </c>
      <c r="M127" s="183"/>
    </row>
    <row r="128" spans="1:11" ht="15">
      <c r="A128" s="502"/>
      <c r="B128" s="193"/>
      <c r="C128" s="118"/>
      <c r="D128" s="26"/>
      <c r="E128" s="24">
        <v>6113</v>
      </c>
      <c r="F128" s="119">
        <v>5192</v>
      </c>
      <c r="G128" s="120" t="s">
        <v>129</v>
      </c>
      <c r="H128" s="121">
        <v>0</v>
      </c>
      <c r="I128" s="121">
        <v>10.5</v>
      </c>
      <c r="J128" s="216">
        <v>0</v>
      </c>
      <c r="K128" s="223">
        <v>10.5</v>
      </c>
    </row>
    <row r="129" spans="1:11" ht="15">
      <c r="A129" s="502"/>
      <c r="B129" s="193"/>
      <c r="C129" s="118"/>
      <c r="D129" s="26"/>
      <c r="E129" s="24">
        <v>6113</v>
      </c>
      <c r="F129" s="27">
        <v>5164</v>
      </c>
      <c r="G129" s="122" t="s">
        <v>96</v>
      </c>
      <c r="H129" s="73">
        <v>30</v>
      </c>
      <c r="I129" s="73">
        <v>30</v>
      </c>
      <c r="J129" s="217">
        <v>0</v>
      </c>
      <c r="K129" s="224">
        <v>30</v>
      </c>
    </row>
    <row r="130" spans="1:11" ht="15">
      <c r="A130" s="502"/>
      <c r="B130" s="194"/>
      <c r="C130" s="123"/>
      <c r="D130" s="26"/>
      <c r="E130" s="24">
        <v>6113</v>
      </c>
      <c r="F130" s="27">
        <v>5166</v>
      </c>
      <c r="G130" s="122" t="s">
        <v>70</v>
      </c>
      <c r="H130" s="73">
        <v>400</v>
      </c>
      <c r="I130" s="73">
        <v>350</v>
      </c>
      <c r="J130" s="217">
        <v>0</v>
      </c>
      <c r="K130" s="224">
        <v>350</v>
      </c>
    </row>
    <row r="131" spans="1:11" ht="15">
      <c r="A131" s="502"/>
      <c r="B131" s="195"/>
      <c r="C131" s="124"/>
      <c r="D131" s="33"/>
      <c r="E131" s="125">
        <v>6113</v>
      </c>
      <c r="F131" s="126">
        <v>5169</v>
      </c>
      <c r="G131" s="127" t="s">
        <v>69</v>
      </c>
      <c r="H131" s="73">
        <v>100</v>
      </c>
      <c r="I131" s="73">
        <v>100</v>
      </c>
      <c r="J131" s="217">
        <v>0</v>
      </c>
      <c r="K131" s="224">
        <v>100</v>
      </c>
    </row>
    <row r="132" spans="1:11" ht="15">
      <c r="A132" s="502"/>
      <c r="B132" s="196" t="s">
        <v>12</v>
      </c>
      <c r="C132" s="128" t="s">
        <v>97</v>
      </c>
      <c r="D132" s="105" t="s">
        <v>14</v>
      </c>
      <c r="E132" s="129" t="s">
        <v>8</v>
      </c>
      <c r="F132" s="130" t="s">
        <v>8</v>
      </c>
      <c r="G132" s="131" t="s">
        <v>98</v>
      </c>
      <c r="H132" s="132">
        <f>H133+H134</f>
        <v>100</v>
      </c>
      <c r="I132" s="132">
        <f>I133+I134</f>
        <v>100</v>
      </c>
      <c r="J132" s="43">
        <v>0</v>
      </c>
      <c r="K132" s="225">
        <f>K133+K134</f>
        <v>100</v>
      </c>
    </row>
    <row r="133" spans="1:11" ht="15">
      <c r="A133" s="502"/>
      <c r="B133" s="197"/>
      <c r="C133" s="133"/>
      <c r="D133" s="134"/>
      <c r="E133" s="108" t="s">
        <v>83</v>
      </c>
      <c r="F133" s="109">
        <v>5173</v>
      </c>
      <c r="G133" s="110" t="s">
        <v>99</v>
      </c>
      <c r="H133" s="111">
        <v>50</v>
      </c>
      <c r="I133" s="111">
        <v>50</v>
      </c>
      <c r="J133" s="43">
        <v>0</v>
      </c>
      <c r="K133" s="221">
        <v>50</v>
      </c>
    </row>
    <row r="134" spans="1:11" ht="15">
      <c r="A134" s="502"/>
      <c r="B134" s="198"/>
      <c r="C134" s="135"/>
      <c r="D134" s="134"/>
      <c r="E134" s="77">
        <v>6113</v>
      </c>
      <c r="F134" s="71">
        <v>5169</v>
      </c>
      <c r="G134" s="95" t="s">
        <v>69</v>
      </c>
      <c r="H134" s="79">
        <v>50</v>
      </c>
      <c r="I134" s="79">
        <v>50</v>
      </c>
      <c r="J134" s="43">
        <v>0</v>
      </c>
      <c r="K134" s="224">
        <v>50</v>
      </c>
    </row>
    <row r="135" spans="1:11" ht="15">
      <c r="A135" s="502"/>
      <c r="B135" s="199" t="s">
        <v>12</v>
      </c>
      <c r="C135" s="104" t="s">
        <v>100</v>
      </c>
      <c r="D135" s="105" t="s">
        <v>14</v>
      </c>
      <c r="E135" s="76" t="s">
        <v>8</v>
      </c>
      <c r="F135" s="65" t="s">
        <v>8</v>
      </c>
      <c r="G135" s="106" t="s">
        <v>101</v>
      </c>
      <c r="H135" s="107">
        <f>H136</f>
        <v>200</v>
      </c>
      <c r="I135" s="107">
        <f>I136</f>
        <v>200</v>
      </c>
      <c r="J135" s="43">
        <v>0</v>
      </c>
      <c r="K135" s="220">
        <f>K136</f>
        <v>200</v>
      </c>
    </row>
    <row r="136" spans="1:11" ht="15">
      <c r="A136" s="502"/>
      <c r="B136" s="200"/>
      <c r="C136" s="136"/>
      <c r="D136" s="137"/>
      <c r="E136" s="138">
        <v>6113</v>
      </c>
      <c r="F136" s="109">
        <v>5169</v>
      </c>
      <c r="G136" s="110" t="s">
        <v>69</v>
      </c>
      <c r="H136" s="111">
        <v>200</v>
      </c>
      <c r="I136" s="111">
        <v>200</v>
      </c>
      <c r="J136" s="43">
        <v>0</v>
      </c>
      <c r="K136" s="221">
        <v>200</v>
      </c>
    </row>
    <row r="137" spans="1:11" ht="15">
      <c r="A137" s="502"/>
      <c r="B137" s="199" t="s">
        <v>12</v>
      </c>
      <c r="C137" s="104" t="s">
        <v>102</v>
      </c>
      <c r="D137" s="105" t="s">
        <v>14</v>
      </c>
      <c r="E137" s="76" t="s">
        <v>8</v>
      </c>
      <c r="F137" s="65" t="s">
        <v>8</v>
      </c>
      <c r="G137" s="106" t="s">
        <v>103</v>
      </c>
      <c r="H137" s="107">
        <f>H138</f>
        <v>250</v>
      </c>
      <c r="I137" s="67">
        <v>170</v>
      </c>
      <c r="J137" s="43">
        <v>0</v>
      </c>
      <c r="K137" s="245">
        <v>170</v>
      </c>
    </row>
    <row r="138" spans="1:11" ht="15">
      <c r="A138" s="502"/>
      <c r="B138" s="198"/>
      <c r="C138" s="93"/>
      <c r="D138" s="246"/>
      <c r="E138" s="77">
        <v>6113</v>
      </c>
      <c r="F138" s="71">
        <v>5139</v>
      </c>
      <c r="G138" s="95" t="s">
        <v>66</v>
      </c>
      <c r="H138" s="79">
        <v>250</v>
      </c>
      <c r="I138" s="73">
        <v>170</v>
      </c>
      <c r="J138" s="43">
        <v>0</v>
      </c>
      <c r="K138" s="245">
        <v>170</v>
      </c>
    </row>
    <row r="139" spans="1:11" ht="15">
      <c r="A139" s="502"/>
      <c r="B139" s="198" t="s">
        <v>122</v>
      </c>
      <c r="C139" s="93" t="s">
        <v>123</v>
      </c>
      <c r="D139" s="247" t="s">
        <v>14</v>
      </c>
      <c r="E139" s="77" t="s">
        <v>8</v>
      </c>
      <c r="F139" s="71" t="s">
        <v>8</v>
      </c>
      <c r="G139" s="106" t="s">
        <v>124</v>
      </c>
      <c r="H139" s="79">
        <v>0</v>
      </c>
      <c r="I139" s="43">
        <v>50</v>
      </c>
      <c r="J139" s="43">
        <v>0</v>
      </c>
      <c r="K139" s="245">
        <v>50</v>
      </c>
    </row>
    <row r="140" spans="1:11" ht="15">
      <c r="A140" s="502"/>
      <c r="B140" s="198"/>
      <c r="C140" s="93"/>
      <c r="D140" s="247"/>
      <c r="E140" s="77">
        <v>6113</v>
      </c>
      <c r="F140" s="71">
        <v>5169</v>
      </c>
      <c r="G140" s="95" t="s">
        <v>69</v>
      </c>
      <c r="H140" s="79">
        <v>0</v>
      </c>
      <c r="I140" s="43">
        <v>50</v>
      </c>
      <c r="J140" s="43">
        <v>0</v>
      </c>
      <c r="K140" s="245">
        <v>50</v>
      </c>
    </row>
    <row r="141" spans="1:11" ht="15">
      <c r="A141" s="502"/>
      <c r="B141" s="198" t="s">
        <v>122</v>
      </c>
      <c r="C141" s="93" t="s">
        <v>125</v>
      </c>
      <c r="D141" s="247" t="s">
        <v>14</v>
      </c>
      <c r="E141" s="77" t="s">
        <v>8</v>
      </c>
      <c r="F141" s="71" t="s">
        <v>8</v>
      </c>
      <c r="G141" s="106" t="s">
        <v>126</v>
      </c>
      <c r="H141" s="79">
        <v>0</v>
      </c>
      <c r="I141" s="43">
        <v>30</v>
      </c>
      <c r="J141" s="43">
        <v>0</v>
      </c>
      <c r="K141" s="245">
        <v>30</v>
      </c>
    </row>
    <row r="142" spans="1:11" ht="15">
      <c r="A142" s="502"/>
      <c r="B142" s="198"/>
      <c r="C142" s="93"/>
      <c r="D142" s="247"/>
      <c r="E142" s="77">
        <v>6113</v>
      </c>
      <c r="F142" s="71">
        <v>5139</v>
      </c>
      <c r="G142" s="95" t="s">
        <v>115</v>
      </c>
      <c r="H142" s="79">
        <v>0</v>
      </c>
      <c r="I142" s="43">
        <v>30</v>
      </c>
      <c r="J142" s="43">
        <v>0</v>
      </c>
      <c r="K142" s="245">
        <v>30</v>
      </c>
    </row>
    <row r="143" spans="1:11" ht="15">
      <c r="A143" s="502"/>
      <c r="B143" s="199" t="s">
        <v>12</v>
      </c>
      <c r="C143" s="104" t="s">
        <v>104</v>
      </c>
      <c r="D143" s="105" t="s">
        <v>14</v>
      </c>
      <c r="E143" s="76" t="s">
        <v>8</v>
      </c>
      <c r="F143" s="65" t="s">
        <v>8</v>
      </c>
      <c r="G143" s="106" t="s">
        <v>105</v>
      </c>
      <c r="H143" s="107">
        <f>H144</f>
        <v>100</v>
      </c>
      <c r="I143" s="67">
        <v>100</v>
      </c>
      <c r="J143" s="43">
        <v>0</v>
      </c>
      <c r="K143" s="214">
        <v>100</v>
      </c>
    </row>
    <row r="144" spans="1:11" ht="15.75" thickBot="1">
      <c r="A144" s="503"/>
      <c r="B144" s="201"/>
      <c r="C144" s="139"/>
      <c r="D144" s="140"/>
      <c r="E144" s="141">
        <v>6113</v>
      </c>
      <c r="F144" s="78">
        <v>5173</v>
      </c>
      <c r="G144" s="96" t="s">
        <v>99</v>
      </c>
      <c r="H144" s="98">
        <v>100</v>
      </c>
      <c r="I144" s="97">
        <v>100</v>
      </c>
      <c r="J144" s="226">
        <v>0</v>
      </c>
      <c r="K144" s="215">
        <v>100</v>
      </c>
    </row>
    <row r="145" spans="8:9" ht="15">
      <c r="H145" s="242"/>
      <c r="I145" s="241"/>
    </row>
    <row r="146" spans="8:11" s="254" customFormat="1" ht="15">
      <c r="H146" s="255"/>
      <c r="J146" s="256"/>
      <c r="K146" s="257"/>
    </row>
    <row r="147" spans="3:9" ht="15">
      <c r="C147" s="244"/>
      <c r="D147" s="243"/>
      <c r="E147" s="243"/>
      <c r="F147" s="243"/>
      <c r="G147" s="243"/>
      <c r="H147" s="243"/>
      <c r="I147" s="244"/>
    </row>
    <row r="148" spans="3:9" ht="15">
      <c r="C148" s="243"/>
      <c r="D148" s="243"/>
      <c r="E148" s="243"/>
      <c r="F148" s="243"/>
      <c r="G148" s="243"/>
      <c r="H148" s="243"/>
      <c r="I148" s="243"/>
    </row>
    <row r="149" spans="3:9" ht="15">
      <c r="C149" s="243"/>
      <c r="D149" s="243"/>
      <c r="E149" s="243"/>
      <c r="F149" s="243"/>
      <c r="G149" s="243"/>
      <c r="H149" s="243"/>
      <c r="I149" s="244"/>
    </row>
    <row r="150" spans="3:9" ht="15">
      <c r="C150" s="243"/>
      <c r="D150" s="243"/>
      <c r="E150" s="243"/>
      <c r="F150" s="243"/>
      <c r="G150" s="243"/>
      <c r="H150" s="243"/>
      <c r="I150" s="244"/>
    </row>
    <row r="151" spans="3:9" ht="15">
      <c r="C151" s="244"/>
      <c r="D151" s="243"/>
      <c r="E151" s="243"/>
      <c r="F151" s="243"/>
      <c r="G151" s="243"/>
      <c r="H151" s="243"/>
      <c r="I151" s="244"/>
    </row>
    <row r="152" spans="3:9" ht="15">
      <c r="C152" s="243"/>
      <c r="D152" s="243"/>
      <c r="E152" s="243"/>
      <c r="F152" s="243"/>
      <c r="G152" s="243"/>
      <c r="H152" s="243"/>
      <c r="I152" s="243"/>
    </row>
    <row r="153" spans="3:9" ht="15">
      <c r="C153" s="243"/>
      <c r="D153" s="243"/>
      <c r="E153" s="243"/>
      <c r="F153" s="243"/>
      <c r="G153" s="243"/>
      <c r="H153" s="243"/>
      <c r="I153" s="244"/>
    </row>
    <row r="154" spans="3:9" ht="15">
      <c r="C154" s="244"/>
      <c r="D154" s="243"/>
      <c r="E154" s="243"/>
      <c r="F154" s="243"/>
      <c r="G154" s="243"/>
      <c r="H154" s="243"/>
      <c r="I154" s="244"/>
    </row>
    <row r="155" spans="3:9" ht="15">
      <c r="C155" s="243"/>
      <c r="D155" s="243"/>
      <c r="E155" s="243"/>
      <c r="F155" s="243"/>
      <c r="G155" s="243"/>
      <c r="H155" s="243"/>
      <c r="I155" s="243"/>
    </row>
    <row r="156" spans="3:9" ht="15">
      <c r="C156" s="243"/>
      <c r="D156" s="243"/>
      <c r="E156" s="243"/>
      <c r="F156" s="243"/>
      <c r="G156" s="243"/>
      <c r="H156" s="243"/>
      <c r="I156" s="244"/>
    </row>
    <row r="157" spans="3:9" ht="15">
      <c r="C157" s="243"/>
      <c r="D157" s="243"/>
      <c r="E157" s="243"/>
      <c r="F157" s="243"/>
      <c r="G157" s="243"/>
      <c r="H157" s="243"/>
      <c r="I157" s="243"/>
    </row>
    <row r="158" spans="3:9" ht="15">
      <c r="C158" s="244"/>
      <c r="D158" s="243"/>
      <c r="E158" s="243"/>
      <c r="F158" s="243"/>
      <c r="G158" s="243"/>
      <c r="H158" s="243"/>
      <c r="I158" s="244"/>
    </row>
    <row r="159" spans="3:9" ht="15">
      <c r="C159" s="243"/>
      <c r="D159" s="243"/>
      <c r="E159" s="243"/>
      <c r="F159" s="243"/>
      <c r="G159" s="243"/>
      <c r="H159" s="243"/>
      <c r="I159" s="243"/>
    </row>
    <row r="160" spans="3:9" ht="15">
      <c r="C160" s="243"/>
      <c r="D160" s="243"/>
      <c r="E160" s="243"/>
      <c r="F160" s="243"/>
      <c r="G160" s="243"/>
      <c r="H160" s="243"/>
      <c r="I160" s="244"/>
    </row>
  </sheetData>
  <sheetProtection/>
  <mergeCells count="7">
    <mergeCell ref="A5:A41"/>
    <mergeCell ref="C5:D5"/>
    <mergeCell ref="C6:D6"/>
    <mergeCell ref="A42:A108"/>
    <mergeCell ref="A1:J4"/>
    <mergeCell ref="A110:A144"/>
    <mergeCell ref="B124:D124"/>
  </mergeCells>
  <printOptions/>
  <pageMargins left="0.7" right="0.7" top="0.787401575" bottom="0.787401575" header="0.3" footer="0.3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P16" sqref="P16"/>
    </sheetView>
  </sheetViews>
  <sheetFormatPr defaultColWidth="9.140625" defaultRowHeight="15"/>
  <cols>
    <col min="1" max="1" width="4.57421875" style="0" customWidth="1"/>
    <col min="2" max="2" width="3.421875" style="0" bestFit="1" customWidth="1"/>
    <col min="3" max="3" width="9.57421875" style="0" bestFit="1" customWidth="1"/>
    <col min="7" max="7" width="34.57421875" style="0" bestFit="1" customWidth="1"/>
  </cols>
  <sheetData>
    <row r="1" spans="1:10" ht="15">
      <c r="A1" s="516" t="s">
        <v>118</v>
      </c>
      <c r="B1" s="516"/>
      <c r="C1" s="516"/>
      <c r="D1" s="516"/>
      <c r="E1" s="516"/>
      <c r="F1" s="516"/>
      <c r="G1" s="516"/>
      <c r="H1" s="516"/>
      <c r="I1" s="516"/>
      <c r="J1" s="516"/>
    </row>
    <row r="2" spans="1:10" ht="15">
      <c r="A2" s="516"/>
      <c r="B2" s="516"/>
      <c r="C2" s="516"/>
      <c r="D2" s="516"/>
      <c r="E2" s="516"/>
      <c r="F2" s="516"/>
      <c r="G2" s="516"/>
      <c r="H2" s="516"/>
      <c r="I2" s="516"/>
      <c r="J2" s="516"/>
    </row>
    <row r="3" spans="1:10" ht="15">
      <c r="A3" s="516"/>
      <c r="B3" s="516"/>
      <c r="C3" s="516"/>
      <c r="D3" s="516"/>
      <c r="E3" s="516"/>
      <c r="F3" s="516"/>
      <c r="G3" s="516"/>
      <c r="H3" s="516"/>
      <c r="I3" s="516"/>
      <c r="J3" s="516"/>
    </row>
    <row r="4" spans="1:10" ht="15.75" thickBot="1">
      <c r="A4" s="516"/>
      <c r="B4" s="516"/>
      <c r="C4" s="516"/>
      <c r="D4" s="516"/>
      <c r="E4" s="516"/>
      <c r="F4" s="516"/>
      <c r="G4" s="516"/>
      <c r="H4" s="516"/>
      <c r="I4" s="516"/>
      <c r="J4" s="516"/>
    </row>
    <row r="5" spans="1:11" ht="15.75" thickBot="1">
      <c r="A5" s="513" t="s">
        <v>106</v>
      </c>
      <c r="B5" s="143" t="s">
        <v>1</v>
      </c>
      <c r="C5" s="144" t="s">
        <v>2</v>
      </c>
      <c r="D5" s="145" t="s">
        <v>3</v>
      </c>
      <c r="E5" s="146" t="s">
        <v>4</v>
      </c>
      <c r="F5" s="147" t="s">
        <v>107</v>
      </c>
      <c r="G5" s="145" t="s">
        <v>108</v>
      </c>
      <c r="H5" s="5" t="s">
        <v>6</v>
      </c>
      <c r="I5" s="6" t="s">
        <v>119</v>
      </c>
      <c r="J5" s="178" t="s">
        <v>120</v>
      </c>
      <c r="K5" s="179" t="s">
        <v>121</v>
      </c>
    </row>
    <row r="6" spans="1:11" ht="15.75" thickBot="1">
      <c r="A6" s="514"/>
      <c r="B6" s="148" t="s">
        <v>7</v>
      </c>
      <c r="C6" s="149" t="s">
        <v>8</v>
      </c>
      <c r="D6" s="150" t="s">
        <v>8</v>
      </c>
      <c r="E6" s="149" t="s">
        <v>8</v>
      </c>
      <c r="F6" s="149" t="s">
        <v>8</v>
      </c>
      <c r="G6" s="151" t="s">
        <v>109</v>
      </c>
      <c r="H6" s="152">
        <f>H7</f>
        <v>1500</v>
      </c>
      <c r="I6" s="153"/>
      <c r="J6" s="152"/>
      <c r="K6" s="180"/>
    </row>
    <row r="7" spans="1:11" ht="15.75" thickBot="1">
      <c r="A7" s="514"/>
      <c r="B7" s="148" t="s">
        <v>8</v>
      </c>
      <c r="C7" s="154" t="s">
        <v>8</v>
      </c>
      <c r="D7" s="150" t="s">
        <v>8</v>
      </c>
      <c r="E7" s="150" t="s">
        <v>8</v>
      </c>
      <c r="F7" s="149" t="s">
        <v>8</v>
      </c>
      <c r="G7" s="151" t="s">
        <v>110</v>
      </c>
      <c r="H7" s="152">
        <f>+H8</f>
        <v>1500</v>
      </c>
      <c r="I7" s="153"/>
      <c r="J7" s="152"/>
      <c r="K7" s="180"/>
    </row>
    <row r="8" spans="1:11" ht="22.5">
      <c r="A8" s="514"/>
      <c r="B8" s="155" t="s">
        <v>7</v>
      </c>
      <c r="C8" s="156" t="s">
        <v>111</v>
      </c>
      <c r="D8" s="157" t="s">
        <v>8</v>
      </c>
      <c r="E8" s="157" t="s">
        <v>8</v>
      </c>
      <c r="F8" s="158" t="s">
        <v>8</v>
      </c>
      <c r="G8" s="159" t="s">
        <v>112</v>
      </c>
      <c r="H8" s="160">
        <v>1500</v>
      </c>
      <c r="I8" s="161"/>
      <c r="J8" s="160"/>
      <c r="K8" s="180"/>
    </row>
    <row r="9" spans="1:11" ht="15">
      <c r="A9" s="514"/>
      <c r="B9" s="162"/>
      <c r="C9" s="163"/>
      <c r="D9" s="164">
        <v>5279</v>
      </c>
      <c r="E9" s="164">
        <v>5901</v>
      </c>
      <c r="F9" s="165" t="s">
        <v>113</v>
      </c>
      <c r="G9" s="166" t="s">
        <v>114</v>
      </c>
      <c r="H9" s="167">
        <v>1300</v>
      </c>
      <c r="I9" s="168"/>
      <c r="J9" s="167"/>
      <c r="K9" s="180"/>
    </row>
    <row r="10" spans="1:11" ht="15">
      <c r="A10" s="514"/>
      <c r="B10" s="162"/>
      <c r="C10" s="163"/>
      <c r="D10" s="164">
        <v>5279</v>
      </c>
      <c r="E10" s="164">
        <v>5139</v>
      </c>
      <c r="F10" s="165" t="s">
        <v>113</v>
      </c>
      <c r="G10" s="166" t="s">
        <v>115</v>
      </c>
      <c r="H10" s="169">
        <v>50</v>
      </c>
      <c r="I10" s="168"/>
      <c r="J10" s="167"/>
      <c r="K10" s="180"/>
    </row>
    <row r="11" spans="1:11" ht="15">
      <c r="A11" s="514"/>
      <c r="B11" s="162"/>
      <c r="C11" s="163"/>
      <c r="D11" s="164">
        <v>5279</v>
      </c>
      <c r="E11" s="164">
        <v>5169</v>
      </c>
      <c r="F11" s="165" t="s">
        <v>113</v>
      </c>
      <c r="G11" s="166" t="s">
        <v>116</v>
      </c>
      <c r="H11" s="170">
        <v>50</v>
      </c>
      <c r="I11" s="168"/>
      <c r="J11" s="167"/>
      <c r="K11" s="180"/>
    </row>
    <row r="12" spans="1:11" ht="15.75" thickBot="1">
      <c r="A12" s="515"/>
      <c r="B12" s="171"/>
      <c r="C12" s="172"/>
      <c r="D12" s="173">
        <v>5279</v>
      </c>
      <c r="E12" s="173">
        <v>5175</v>
      </c>
      <c r="F12" s="174" t="s">
        <v>113</v>
      </c>
      <c r="G12" s="175" t="s">
        <v>117</v>
      </c>
      <c r="H12" s="176">
        <v>100</v>
      </c>
      <c r="I12" s="177"/>
      <c r="J12" s="182"/>
      <c r="K12" s="181"/>
    </row>
  </sheetData>
  <sheetProtection/>
  <mergeCells count="2">
    <mergeCell ref="A5:A12"/>
    <mergeCell ref="A1:J4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tabSelected="1" zoomScalePageLayoutView="0" workbookViewId="0" topLeftCell="A94">
      <selection activeCell="A103" sqref="A103:M130"/>
    </sheetView>
  </sheetViews>
  <sheetFormatPr defaultColWidth="9.140625" defaultRowHeight="15"/>
  <cols>
    <col min="1" max="1" width="4.8515625" style="0" customWidth="1"/>
    <col min="2" max="2" width="5.8515625" style="0" customWidth="1"/>
    <col min="3" max="3" width="6.140625" style="0" customWidth="1"/>
    <col min="4" max="4" width="5.57421875" style="0" customWidth="1"/>
    <col min="5" max="5" width="5.7109375" style="0" customWidth="1"/>
    <col min="6" max="6" width="5.421875" style="0" customWidth="1"/>
    <col min="7" max="7" width="43.7109375" style="0" bestFit="1" customWidth="1"/>
    <col min="10" max="10" width="7.00390625" style="0" customWidth="1"/>
  </cols>
  <sheetData>
    <row r="1" spans="1:11" ht="15">
      <c r="A1" s="516" t="s">
        <v>252</v>
      </c>
      <c r="B1" s="516"/>
      <c r="C1" s="516"/>
      <c r="D1" s="516"/>
      <c r="E1" s="516"/>
      <c r="F1" s="516"/>
      <c r="G1" s="516"/>
      <c r="H1" s="516"/>
      <c r="I1" s="516"/>
      <c r="J1" s="516"/>
      <c r="K1" s="261"/>
    </row>
    <row r="2" spans="1:11" ht="15">
      <c r="A2" s="516"/>
      <c r="B2" s="516"/>
      <c r="C2" s="516"/>
      <c r="D2" s="516"/>
      <c r="E2" s="516"/>
      <c r="F2" s="516"/>
      <c r="G2" s="516"/>
      <c r="H2" s="516"/>
      <c r="I2" s="516"/>
      <c r="J2" s="516"/>
      <c r="K2" s="261"/>
    </row>
    <row r="3" spans="1:11" ht="15">
      <c r="A3" s="516"/>
      <c r="B3" s="516"/>
      <c r="C3" s="516"/>
      <c r="D3" s="516"/>
      <c r="E3" s="516"/>
      <c r="F3" s="516"/>
      <c r="G3" s="516"/>
      <c r="H3" s="516"/>
      <c r="I3" s="516"/>
      <c r="J3" s="516"/>
      <c r="K3" s="261"/>
    </row>
    <row r="4" spans="1:11" ht="15">
      <c r="A4" s="516"/>
      <c r="B4" s="516"/>
      <c r="C4" s="516"/>
      <c r="D4" s="516"/>
      <c r="E4" s="516"/>
      <c r="F4" s="516"/>
      <c r="G4" s="516"/>
      <c r="H4" s="516"/>
      <c r="I4" s="516"/>
      <c r="J4" s="516"/>
      <c r="K4" s="261"/>
    </row>
    <row r="5" spans="1:11" ht="15.75" thickBot="1">
      <c r="A5" s="241"/>
      <c r="B5" s="241"/>
      <c r="C5" s="241"/>
      <c r="D5" s="241"/>
      <c r="E5" s="241"/>
      <c r="F5" s="241"/>
      <c r="G5" s="241"/>
      <c r="H5" s="241"/>
      <c r="I5" s="241"/>
      <c r="J5" s="262"/>
      <c r="K5" s="261"/>
    </row>
    <row r="6" spans="1:11" ht="15.75" thickBot="1">
      <c r="A6" s="501" t="s">
        <v>132</v>
      </c>
      <c r="B6" s="1" t="s">
        <v>1</v>
      </c>
      <c r="C6" s="504" t="s">
        <v>2</v>
      </c>
      <c r="D6" s="505"/>
      <c r="E6" s="3" t="s">
        <v>3</v>
      </c>
      <c r="F6" s="2" t="s">
        <v>4</v>
      </c>
      <c r="G6" s="4" t="s">
        <v>133</v>
      </c>
      <c r="H6" s="5" t="s">
        <v>6</v>
      </c>
      <c r="I6" s="6" t="s">
        <v>119</v>
      </c>
      <c r="J6" s="263" t="s">
        <v>120</v>
      </c>
      <c r="K6" s="264" t="s">
        <v>121</v>
      </c>
    </row>
    <row r="7" spans="1:11" ht="15.75" thickBot="1">
      <c r="A7" s="502"/>
      <c r="B7" s="265" t="s">
        <v>7</v>
      </c>
      <c r="C7" s="517" t="s">
        <v>8</v>
      </c>
      <c r="D7" s="518"/>
      <c r="E7" s="8" t="s">
        <v>8</v>
      </c>
      <c r="F7" s="9" t="s">
        <v>8</v>
      </c>
      <c r="G7" s="266" t="s">
        <v>9</v>
      </c>
      <c r="H7" s="267">
        <f>SUM(H8+H15+H50)</f>
        <v>14462</v>
      </c>
      <c r="I7" s="465">
        <f>SUM(I8+I15+I49+I50)</f>
        <v>17368.7</v>
      </c>
      <c r="J7" s="466">
        <v>-100</v>
      </c>
      <c r="K7" s="465">
        <f>SUM(K8+K15+K49+K50)</f>
        <v>17268.7</v>
      </c>
    </row>
    <row r="8" spans="1:11" ht="15">
      <c r="A8" s="502"/>
      <c r="B8" s="268" t="s">
        <v>10</v>
      </c>
      <c r="C8" s="269" t="s">
        <v>8</v>
      </c>
      <c r="D8" s="269" t="s">
        <v>8</v>
      </c>
      <c r="E8" s="270" t="s">
        <v>8</v>
      </c>
      <c r="F8" s="271" t="s">
        <v>8</v>
      </c>
      <c r="G8" s="272" t="s">
        <v>134</v>
      </c>
      <c r="H8" s="273">
        <f>H9+H11+H13</f>
        <v>1400</v>
      </c>
      <c r="I8" s="273">
        <f>I9+I11+I13</f>
        <v>1400</v>
      </c>
      <c r="J8" s="274">
        <v>0</v>
      </c>
      <c r="K8" s="275">
        <f>K9+K11+K13</f>
        <v>1400</v>
      </c>
    </row>
    <row r="9" spans="1:11" ht="15">
      <c r="A9" s="502"/>
      <c r="B9" s="276" t="s">
        <v>7</v>
      </c>
      <c r="C9" s="277" t="s">
        <v>135</v>
      </c>
      <c r="D9" s="277" t="s">
        <v>14</v>
      </c>
      <c r="E9" s="278" t="s">
        <v>8</v>
      </c>
      <c r="F9" s="279" t="s">
        <v>8</v>
      </c>
      <c r="G9" s="280" t="s">
        <v>136</v>
      </c>
      <c r="H9" s="281">
        <f>H10</f>
        <v>700</v>
      </c>
      <c r="I9" s="281">
        <f>I10</f>
        <v>700</v>
      </c>
      <c r="J9" s="282">
        <v>0</v>
      </c>
      <c r="K9" s="283">
        <f>K10</f>
        <v>700</v>
      </c>
    </row>
    <row r="10" spans="1:11" ht="15">
      <c r="A10" s="502"/>
      <c r="B10" s="284"/>
      <c r="C10" s="285"/>
      <c r="D10" s="285"/>
      <c r="E10" s="286">
        <v>6172</v>
      </c>
      <c r="F10" s="287">
        <v>5229</v>
      </c>
      <c r="G10" s="288" t="s">
        <v>137</v>
      </c>
      <c r="H10" s="289">
        <v>700</v>
      </c>
      <c r="I10" s="289">
        <v>700</v>
      </c>
      <c r="J10" s="290">
        <v>0</v>
      </c>
      <c r="K10" s="291">
        <v>700</v>
      </c>
    </row>
    <row r="11" spans="1:11" ht="15">
      <c r="A11" s="502"/>
      <c r="B11" s="292" t="s">
        <v>7</v>
      </c>
      <c r="C11" s="293" t="s">
        <v>138</v>
      </c>
      <c r="D11" s="293" t="s">
        <v>14</v>
      </c>
      <c r="E11" s="294" t="s">
        <v>8</v>
      </c>
      <c r="F11" s="295" t="s">
        <v>8</v>
      </c>
      <c r="G11" s="296" t="s">
        <v>139</v>
      </c>
      <c r="H11" s="281">
        <f>H12</f>
        <v>300</v>
      </c>
      <c r="I11" s="281">
        <f>I12</f>
        <v>300</v>
      </c>
      <c r="J11" s="290">
        <v>0</v>
      </c>
      <c r="K11" s="283">
        <f>K12</f>
        <v>300</v>
      </c>
    </row>
    <row r="12" spans="1:11" ht="15">
      <c r="A12" s="502"/>
      <c r="B12" s="284"/>
      <c r="C12" s="297"/>
      <c r="D12" s="297"/>
      <c r="E12" s="298">
        <v>6172</v>
      </c>
      <c r="F12" s="299">
        <v>5229</v>
      </c>
      <c r="G12" s="300" t="s">
        <v>137</v>
      </c>
      <c r="H12" s="289">
        <v>300</v>
      </c>
      <c r="I12" s="289">
        <v>300</v>
      </c>
      <c r="J12" s="290">
        <v>0</v>
      </c>
      <c r="K12" s="291">
        <v>300</v>
      </c>
    </row>
    <row r="13" spans="1:11" ht="15">
      <c r="A13" s="502"/>
      <c r="B13" s="292" t="s">
        <v>7</v>
      </c>
      <c r="C13" s="301" t="s">
        <v>140</v>
      </c>
      <c r="D13" s="301" t="s">
        <v>14</v>
      </c>
      <c r="E13" s="302" t="s">
        <v>8</v>
      </c>
      <c r="F13" s="303" t="s">
        <v>8</v>
      </c>
      <c r="G13" s="304" t="s">
        <v>141</v>
      </c>
      <c r="H13" s="281">
        <f>H14</f>
        <v>400</v>
      </c>
      <c r="I13" s="281">
        <f>I14</f>
        <v>400</v>
      </c>
      <c r="J13" s="290">
        <v>0</v>
      </c>
      <c r="K13" s="283">
        <f>K14</f>
        <v>400</v>
      </c>
    </row>
    <row r="14" spans="1:11" ht="15.75" thickBot="1">
      <c r="A14" s="502"/>
      <c r="B14" s="305"/>
      <c r="C14" s="306"/>
      <c r="D14" s="306"/>
      <c r="E14" s="307">
        <v>6172</v>
      </c>
      <c r="F14" s="308">
        <v>5229</v>
      </c>
      <c r="G14" s="309" t="s">
        <v>137</v>
      </c>
      <c r="H14" s="310">
        <v>400</v>
      </c>
      <c r="I14" s="310">
        <v>400</v>
      </c>
      <c r="J14" s="311">
        <v>0</v>
      </c>
      <c r="K14" s="312">
        <v>400</v>
      </c>
    </row>
    <row r="15" spans="1:11" ht="15">
      <c r="A15" s="502"/>
      <c r="B15" s="268" t="s">
        <v>10</v>
      </c>
      <c r="C15" s="313" t="s">
        <v>8</v>
      </c>
      <c r="D15" s="313" t="s">
        <v>8</v>
      </c>
      <c r="E15" s="270" t="s">
        <v>8</v>
      </c>
      <c r="F15" s="270" t="s">
        <v>8</v>
      </c>
      <c r="G15" s="314" t="s">
        <v>142</v>
      </c>
      <c r="H15" s="315">
        <f>SUM(H16+H22+H33+H38+H40+H45+H47)</f>
        <v>2204</v>
      </c>
      <c r="I15" s="273">
        <f>SUM(I16+I22+I33+I38+I40+I45+I47)</f>
        <v>2216</v>
      </c>
      <c r="J15" s="316">
        <f>SUM(J16+J22+J33+J38+J40+J45+J47)</f>
        <v>0</v>
      </c>
      <c r="K15" s="317">
        <f>SUM(K16+K22+K33+K38+K40+K45+K47)</f>
        <v>2216</v>
      </c>
    </row>
    <row r="16" spans="1:11" ht="15">
      <c r="A16" s="502"/>
      <c r="B16" s="318" t="s">
        <v>12</v>
      </c>
      <c r="C16" s="319" t="s">
        <v>143</v>
      </c>
      <c r="D16" s="319" t="s">
        <v>14</v>
      </c>
      <c r="E16" s="302" t="s">
        <v>8</v>
      </c>
      <c r="F16" s="302" t="s">
        <v>8</v>
      </c>
      <c r="G16" s="304" t="s">
        <v>144</v>
      </c>
      <c r="H16" s="281">
        <f>H17+H18+H19+H20+H21</f>
        <v>150</v>
      </c>
      <c r="I16" s="281">
        <f>I17+I18+I19+I20+I21</f>
        <v>162</v>
      </c>
      <c r="J16" s="320">
        <v>0</v>
      </c>
      <c r="K16" s="283">
        <f>K17+K18+K19+K20+K21</f>
        <v>162</v>
      </c>
    </row>
    <row r="17" spans="1:11" ht="15">
      <c r="A17" s="502"/>
      <c r="B17" s="321"/>
      <c r="C17" s="322"/>
      <c r="D17" s="322"/>
      <c r="E17" s="286">
        <v>5273</v>
      </c>
      <c r="F17" s="286">
        <v>5136</v>
      </c>
      <c r="G17" s="288" t="s">
        <v>145</v>
      </c>
      <c r="H17" s="289">
        <v>4</v>
      </c>
      <c r="I17" s="289">
        <v>4</v>
      </c>
      <c r="J17" s="320">
        <v>0</v>
      </c>
      <c r="K17" s="291">
        <v>4</v>
      </c>
    </row>
    <row r="18" spans="1:11" ht="15">
      <c r="A18" s="502"/>
      <c r="B18" s="321"/>
      <c r="C18" s="322"/>
      <c r="D18" s="322"/>
      <c r="E18" s="286">
        <v>5273</v>
      </c>
      <c r="F18" s="286">
        <v>5137</v>
      </c>
      <c r="G18" s="288" t="s">
        <v>146</v>
      </c>
      <c r="H18" s="289">
        <v>66</v>
      </c>
      <c r="I18" s="289">
        <v>66</v>
      </c>
      <c r="J18" s="320">
        <v>0</v>
      </c>
      <c r="K18" s="291">
        <v>66</v>
      </c>
    </row>
    <row r="19" spans="1:11" ht="15">
      <c r="A19" s="502"/>
      <c r="B19" s="321"/>
      <c r="C19" s="322"/>
      <c r="D19" s="322"/>
      <c r="E19" s="286">
        <v>5273</v>
      </c>
      <c r="F19" s="286">
        <v>5139</v>
      </c>
      <c r="G19" s="288" t="s">
        <v>66</v>
      </c>
      <c r="H19" s="289">
        <v>40</v>
      </c>
      <c r="I19" s="289">
        <v>40</v>
      </c>
      <c r="J19" s="320">
        <v>0</v>
      </c>
      <c r="K19" s="291">
        <v>40</v>
      </c>
    </row>
    <row r="20" spans="1:11" ht="15">
      <c r="A20" s="502"/>
      <c r="B20" s="321"/>
      <c r="C20" s="322"/>
      <c r="D20" s="322"/>
      <c r="E20" s="286">
        <v>5273</v>
      </c>
      <c r="F20" s="286">
        <v>5169</v>
      </c>
      <c r="G20" s="288" t="s">
        <v>69</v>
      </c>
      <c r="H20" s="289">
        <v>30</v>
      </c>
      <c r="I20" s="289">
        <v>42</v>
      </c>
      <c r="J20" s="320">
        <v>0</v>
      </c>
      <c r="K20" s="291">
        <v>42</v>
      </c>
    </row>
    <row r="21" spans="1:11" ht="15.75" thickBot="1">
      <c r="A21" s="502"/>
      <c r="B21" s="323"/>
      <c r="C21" s="248"/>
      <c r="D21" s="248"/>
      <c r="E21" s="307">
        <v>5273</v>
      </c>
      <c r="F21" s="307">
        <v>5171</v>
      </c>
      <c r="G21" s="309" t="s">
        <v>147</v>
      </c>
      <c r="H21" s="310">
        <v>10</v>
      </c>
      <c r="I21" s="310">
        <v>10</v>
      </c>
      <c r="J21" s="324">
        <v>0</v>
      </c>
      <c r="K21" s="312">
        <v>10</v>
      </c>
    </row>
    <row r="22" spans="1:11" ht="15">
      <c r="A22" s="502"/>
      <c r="B22" s="325" t="s">
        <v>12</v>
      </c>
      <c r="C22" s="326" t="s">
        <v>148</v>
      </c>
      <c r="D22" s="326" t="s">
        <v>14</v>
      </c>
      <c r="E22" s="327" t="s">
        <v>8</v>
      </c>
      <c r="F22" s="328" t="s">
        <v>8</v>
      </c>
      <c r="G22" s="329" t="s">
        <v>149</v>
      </c>
      <c r="H22" s="281">
        <f>SUM(H23:H32)</f>
        <v>120</v>
      </c>
      <c r="I22" s="281">
        <f>SUM(I23:I32)</f>
        <v>120</v>
      </c>
      <c r="J22" s="330">
        <v>0</v>
      </c>
      <c r="K22" s="283">
        <f>SUM(K23:K32)</f>
        <v>120</v>
      </c>
    </row>
    <row r="23" spans="1:11" ht="15">
      <c r="A23" s="502"/>
      <c r="B23" s="321"/>
      <c r="C23" s="285"/>
      <c r="D23" s="285"/>
      <c r="E23" s="286">
        <v>5273</v>
      </c>
      <c r="F23" s="331">
        <v>5021</v>
      </c>
      <c r="G23" s="332" t="s">
        <v>95</v>
      </c>
      <c r="H23" s="289">
        <v>50</v>
      </c>
      <c r="I23" s="289">
        <v>50</v>
      </c>
      <c r="J23" s="333">
        <v>0</v>
      </c>
      <c r="K23" s="291">
        <v>50</v>
      </c>
    </row>
    <row r="24" spans="1:11" ht="15">
      <c r="A24" s="502"/>
      <c r="B24" s="321"/>
      <c r="C24" s="334"/>
      <c r="D24" s="334"/>
      <c r="E24" s="286">
        <v>5273</v>
      </c>
      <c r="F24" s="335">
        <v>5031</v>
      </c>
      <c r="G24" s="332" t="s">
        <v>150</v>
      </c>
      <c r="H24" s="289">
        <v>12.5</v>
      </c>
      <c r="I24" s="289">
        <v>12.5</v>
      </c>
      <c r="J24" s="333">
        <v>0</v>
      </c>
      <c r="K24" s="291">
        <v>12.5</v>
      </c>
    </row>
    <row r="25" spans="1:11" ht="15">
      <c r="A25" s="502"/>
      <c r="B25" s="321"/>
      <c r="C25" s="285"/>
      <c r="D25" s="285"/>
      <c r="E25" s="286">
        <v>5273</v>
      </c>
      <c r="F25" s="287">
        <v>5032</v>
      </c>
      <c r="G25" s="332" t="s">
        <v>151</v>
      </c>
      <c r="H25" s="289">
        <v>4.5</v>
      </c>
      <c r="I25" s="289">
        <v>4.5</v>
      </c>
      <c r="J25" s="333">
        <v>0</v>
      </c>
      <c r="K25" s="291">
        <v>4.5</v>
      </c>
    </row>
    <row r="26" spans="1:11" ht="15">
      <c r="A26" s="502"/>
      <c r="B26" s="336"/>
      <c r="C26" s="337"/>
      <c r="D26" s="337"/>
      <c r="E26" s="338">
        <v>5273</v>
      </c>
      <c r="F26" s="339">
        <v>5137</v>
      </c>
      <c r="G26" s="340" t="s">
        <v>146</v>
      </c>
      <c r="H26" s="289">
        <v>5</v>
      </c>
      <c r="I26" s="289">
        <v>5</v>
      </c>
      <c r="J26" s="330">
        <v>0</v>
      </c>
      <c r="K26" s="291">
        <v>5</v>
      </c>
    </row>
    <row r="27" spans="1:11" ht="15">
      <c r="A27" s="502"/>
      <c r="B27" s="321"/>
      <c r="C27" s="285"/>
      <c r="D27" s="285"/>
      <c r="E27" s="286">
        <v>5273</v>
      </c>
      <c r="F27" s="331">
        <v>5139</v>
      </c>
      <c r="G27" s="340" t="s">
        <v>66</v>
      </c>
      <c r="H27" s="289">
        <v>5</v>
      </c>
      <c r="I27" s="289">
        <v>5</v>
      </c>
      <c r="J27" s="333">
        <v>0</v>
      </c>
      <c r="K27" s="291">
        <v>5</v>
      </c>
    </row>
    <row r="28" spans="1:11" ht="15">
      <c r="A28" s="502"/>
      <c r="B28" s="321"/>
      <c r="C28" s="337"/>
      <c r="D28" s="337"/>
      <c r="E28" s="286">
        <v>5273</v>
      </c>
      <c r="F28" s="331">
        <v>5169</v>
      </c>
      <c r="G28" s="340" t="s">
        <v>69</v>
      </c>
      <c r="H28" s="289">
        <v>5</v>
      </c>
      <c r="I28" s="289">
        <v>5</v>
      </c>
      <c r="J28" s="333">
        <v>0</v>
      </c>
      <c r="K28" s="291">
        <v>5</v>
      </c>
    </row>
    <row r="29" spans="1:11" ht="15">
      <c r="A29" s="502"/>
      <c r="B29" s="321"/>
      <c r="C29" s="285"/>
      <c r="D29" s="285"/>
      <c r="E29" s="286">
        <v>5273</v>
      </c>
      <c r="F29" s="331">
        <v>5154</v>
      </c>
      <c r="G29" s="332" t="s">
        <v>152</v>
      </c>
      <c r="H29" s="289">
        <v>10</v>
      </c>
      <c r="I29" s="289">
        <v>10</v>
      </c>
      <c r="J29" s="333">
        <v>0</v>
      </c>
      <c r="K29" s="291">
        <v>10</v>
      </c>
    </row>
    <row r="30" spans="1:11" ht="15">
      <c r="A30" s="502"/>
      <c r="B30" s="321"/>
      <c r="C30" s="337"/>
      <c r="D30" s="337"/>
      <c r="E30" s="286">
        <v>5273</v>
      </c>
      <c r="F30" s="331">
        <v>5151</v>
      </c>
      <c r="G30" s="332" t="s">
        <v>153</v>
      </c>
      <c r="H30" s="289">
        <v>1</v>
      </c>
      <c r="I30" s="289">
        <v>1</v>
      </c>
      <c r="J30" s="341">
        <v>0</v>
      </c>
      <c r="K30" s="291">
        <v>1</v>
      </c>
    </row>
    <row r="31" spans="1:11" ht="15">
      <c r="A31" s="502"/>
      <c r="B31" s="321"/>
      <c r="C31" s="285"/>
      <c r="D31" s="285"/>
      <c r="E31" s="286">
        <v>5273</v>
      </c>
      <c r="F31" s="331">
        <v>5156</v>
      </c>
      <c r="G31" s="332" t="s">
        <v>154</v>
      </c>
      <c r="H31" s="289">
        <v>4</v>
      </c>
      <c r="I31" s="289">
        <v>4</v>
      </c>
      <c r="J31" s="342">
        <v>0</v>
      </c>
      <c r="K31" s="291">
        <v>4</v>
      </c>
    </row>
    <row r="32" spans="1:11" ht="15">
      <c r="A32" s="502"/>
      <c r="B32" s="321"/>
      <c r="C32" s="337"/>
      <c r="D32" s="337"/>
      <c r="E32" s="286">
        <v>5273</v>
      </c>
      <c r="F32" s="331">
        <v>5171</v>
      </c>
      <c r="G32" s="332" t="s">
        <v>147</v>
      </c>
      <c r="H32" s="289">
        <v>23</v>
      </c>
      <c r="I32" s="289">
        <v>23</v>
      </c>
      <c r="J32" s="342">
        <v>0</v>
      </c>
      <c r="K32" s="291">
        <v>23</v>
      </c>
    </row>
    <row r="33" spans="1:11" ht="15">
      <c r="A33" s="502"/>
      <c r="B33" s="318" t="s">
        <v>12</v>
      </c>
      <c r="C33" s="301" t="s">
        <v>155</v>
      </c>
      <c r="D33" s="301" t="s">
        <v>14</v>
      </c>
      <c r="E33" s="302" t="s">
        <v>8</v>
      </c>
      <c r="F33" s="343" t="s">
        <v>8</v>
      </c>
      <c r="G33" s="344" t="s">
        <v>156</v>
      </c>
      <c r="H33" s="281">
        <f>SUM(H34:H37)</f>
        <v>120</v>
      </c>
      <c r="I33" s="281">
        <f>SUM(I34:I37)</f>
        <v>120</v>
      </c>
      <c r="J33" s="345">
        <v>0</v>
      </c>
      <c r="K33" s="283">
        <f>SUM(K34:K37)</f>
        <v>120</v>
      </c>
    </row>
    <row r="34" spans="1:11" ht="15">
      <c r="A34" s="502"/>
      <c r="B34" s="321"/>
      <c r="C34" s="346"/>
      <c r="D34" s="26"/>
      <c r="E34" s="286">
        <v>5273</v>
      </c>
      <c r="F34" s="339">
        <v>5169</v>
      </c>
      <c r="G34" s="340" t="s">
        <v>69</v>
      </c>
      <c r="H34" s="289">
        <v>25</v>
      </c>
      <c r="I34" s="289">
        <v>25</v>
      </c>
      <c r="J34" s="342">
        <v>0</v>
      </c>
      <c r="K34" s="291">
        <v>25</v>
      </c>
    </row>
    <row r="35" spans="1:11" ht="15">
      <c r="A35" s="502"/>
      <c r="B35" s="321"/>
      <c r="C35" s="337"/>
      <c r="D35" s="337"/>
      <c r="E35" s="286">
        <v>5273</v>
      </c>
      <c r="F35" s="339">
        <v>5167</v>
      </c>
      <c r="G35" s="340" t="s">
        <v>157</v>
      </c>
      <c r="H35" s="289">
        <v>30</v>
      </c>
      <c r="I35" s="289">
        <v>30</v>
      </c>
      <c r="J35" s="342">
        <v>0</v>
      </c>
      <c r="K35" s="291">
        <v>30</v>
      </c>
    </row>
    <row r="36" spans="1:11" ht="15">
      <c r="A36" s="502"/>
      <c r="B36" s="321"/>
      <c r="C36" s="285"/>
      <c r="D36" s="285"/>
      <c r="E36" s="286">
        <v>5273</v>
      </c>
      <c r="F36" s="339">
        <v>5175</v>
      </c>
      <c r="G36" s="340" t="s">
        <v>67</v>
      </c>
      <c r="H36" s="289">
        <v>55</v>
      </c>
      <c r="I36" s="289">
        <v>55</v>
      </c>
      <c r="J36" s="342">
        <v>0</v>
      </c>
      <c r="K36" s="291">
        <v>55</v>
      </c>
    </row>
    <row r="37" spans="1:11" ht="15">
      <c r="A37" s="502"/>
      <c r="B37" s="321"/>
      <c r="C37" s="334"/>
      <c r="D37" s="334"/>
      <c r="E37" s="286">
        <v>5273</v>
      </c>
      <c r="F37" s="335">
        <v>5164</v>
      </c>
      <c r="G37" s="347" t="s">
        <v>96</v>
      </c>
      <c r="H37" s="289">
        <v>10</v>
      </c>
      <c r="I37" s="289">
        <v>10</v>
      </c>
      <c r="J37" s="342">
        <v>0</v>
      </c>
      <c r="K37" s="291">
        <v>10</v>
      </c>
    </row>
    <row r="38" spans="1:11" ht="15">
      <c r="A38" s="502"/>
      <c r="B38" s="325" t="s">
        <v>12</v>
      </c>
      <c r="C38" s="348" t="s">
        <v>158</v>
      </c>
      <c r="D38" s="349" t="s">
        <v>14</v>
      </c>
      <c r="E38" s="327" t="s">
        <v>8</v>
      </c>
      <c r="F38" s="350" t="s">
        <v>8</v>
      </c>
      <c r="G38" s="351" t="s">
        <v>159</v>
      </c>
      <c r="H38" s="352">
        <f>H39</f>
        <v>500</v>
      </c>
      <c r="I38" s="352">
        <f>I39</f>
        <v>500</v>
      </c>
      <c r="J38" s="353">
        <v>0</v>
      </c>
      <c r="K38" s="354">
        <f>K39</f>
        <v>500</v>
      </c>
    </row>
    <row r="39" spans="1:11" ht="15">
      <c r="A39" s="502"/>
      <c r="B39" s="321"/>
      <c r="C39" s="285"/>
      <c r="D39" s="285"/>
      <c r="E39" s="286">
        <v>5512</v>
      </c>
      <c r="F39" s="287">
        <v>5222</v>
      </c>
      <c r="G39" s="355" t="s">
        <v>160</v>
      </c>
      <c r="H39" s="356">
        <v>500</v>
      </c>
      <c r="I39" s="356">
        <v>500</v>
      </c>
      <c r="J39" s="357">
        <v>0</v>
      </c>
      <c r="K39" s="358">
        <v>500</v>
      </c>
    </row>
    <row r="40" spans="1:11" ht="15">
      <c r="A40" s="502"/>
      <c r="B40" s="325" t="s">
        <v>12</v>
      </c>
      <c r="C40" s="348" t="s">
        <v>161</v>
      </c>
      <c r="D40" s="349" t="s">
        <v>14</v>
      </c>
      <c r="E40" s="327" t="s">
        <v>8</v>
      </c>
      <c r="F40" s="350" t="s">
        <v>8</v>
      </c>
      <c r="G40" s="351" t="s">
        <v>162</v>
      </c>
      <c r="H40" s="352">
        <f>SUM(H41:H44)</f>
        <v>110</v>
      </c>
      <c r="I40" s="352">
        <f>SUM(I41:I44)</f>
        <v>110</v>
      </c>
      <c r="J40" s="353">
        <v>0</v>
      </c>
      <c r="K40" s="354">
        <f>SUM(K41:K44)</f>
        <v>110</v>
      </c>
    </row>
    <row r="41" spans="1:11" ht="15">
      <c r="A41" s="502"/>
      <c r="B41" s="321"/>
      <c r="C41" s="285"/>
      <c r="D41" s="285"/>
      <c r="E41" s="286">
        <v>4349</v>
      </c>
      <c r="F41" s="331">
        <v>5136</v>
      </c>
      <c r="G41" s="340" t="s">
        <v>145</v>
      </c>
      <c r="H41" s="356">
        <v>10</v>
      </c>
      <c r="I41" s="356">
        <v>10</v>
      </c>
      <c r="J41" s="357">
        <v>0</v>
      </c>
      <c r="K41" s="358">
        <v>10</v>
      </c>
    </row>
    <row r="42" spans="1:11" ht="15">
      <c r="A42" s="502"/>
      <c r="B42" s="336"/>
      <c r="C42" s="334"/>
      <c r="D42" s="334"/>
      <c r="E42" s="286">
        <v>4349</v>
      </c>
      <c r="F42" s="331">
        <v>5139</v>
      </c>
      <c r="G42" s="340" t="s">
        <v>66</v>
      </c>
      <c r="H42" s="356">
        <v>30</v>
      </c>
      <c r="I42" s="356">
        <v>30</v>
      </c>
      <c r="J42" s="359">
        <v>0</v>
      </c>
      <c r="K42" s="358">
        <v>30</v>
      </c>
    </row>
    <row r="43" spans="1:11" ht="15">
      <c r="A43" s="502"/>
      <c r="B43" s="336"/>
      <c r="C43" s="334"/>
      <c r="D43" s="334"/>
      <c r="E43" s="338">
        <v>4349</v>
      </c>
      <c r="F43" s="339">
        <v>5169</v>
      </c>
      <c r="G43" s="340" t="s">
        <v>69</v>
      </c>
      <c r="H43" s="356">
        <v>50</v>
      </c>
      <c r="I43" s="356">
        <v>50</v>
      </c>
      <c r="J43" s="359">
        <v>0</v>
      </c>
      <c r="K43" s="358">
        <v>50</v>
      </c>
    </row>
    <row r="44" spans="1:11" ht="15">
      <c r="A44" s="502"/>
      <c r="B44" s="336"/>
      <c r="C44" s="334"/>
      <c r="D44" s="334"/>
      <c r="E44" s="338">
        <v>4349</v>
      </c>
      <c r="F44" s="339">
        <v>5175</v>
      </c>
      <c r="G44" s="340" t="s">
        <v>67</v>
      </c>
      <c r="H44" s="356">
        <v>20</v>
      </c>
      <c r="I44" s="356">
        <v>20</v>
      </c>
      <c r="J44" s="359">
        <v>0</v>
      </c>
      <c r="K44" s="358">
        <v>20</v>
      </c>
    </row>
    <row r="45" spans="1:11" ht="15">
      <c r="A45" s="502"/>
      <c r="B45" s="325" t="s">
        <v>12</v>
      </c>
      <c r="C45" s="360" t="s">
        <v>163</v>
      </c>
      <c r="D45" s="360" t="s">
        <v>14</v>
      </c>
      <c r="E45" s="327" t="s">
        <v>8</v>
      </c>
      <c r="F45" s="328" t="s">
        <v>8</v>
      </c>
      <c r="G45" s="329" t="s">
        <v>164</v>
      </c>
      <c r="H45" s="281">
        <f>H46</f>
        <v>450</v>
      </c>
      <c r="I45" s="281">
        <f>I46</f>
        <v>450</v>
      </c>
      <c r="J45" s="361">
        <v>0</v>
      </c>
      <c r="K45" s="283">
        <f>K46</f>
        <v>450</v>
      </c>
    </row>
    <row r="46" spans="1:11" ht="15">
      <c r="A46" s="502"/>
      <c r="B46" s="321"/>
      <c r="C46" s="337"/>
      <c r="D46" s="337"/>
      <c r="E46" s="286">
        <v>5273</v>
      </c>
      <c r="F46" s="331">
        <v>5169</v>
      </c>
      <c r="G46" s="340" t="s">
        <v>69</v>
      </c>
      <c r="H46" s="289">
        <v>450</v>
      </c>
      <c r="I46" s="289">
        <v>450</v>
      </c>
      <c r="J46" s="342">
        <v>0</v>
      </c>
      <c r="K46" s="291">
        <v>450</v>
      </c>
    </row>
    <row r="47" spans="1:11" ht="15">
      <c r="A47" s="502"/>
      <c r="B47" s="318" t="s">
        <v>12</v>
      </c>
      <c r="C47" s="301" t="s">
        <v>165</v>
      </c>
      <c r="D47" s="301" t="s">
        <v>14</v>
      </c>
      <c r="E47" s="302" t="s">
        <v>8</v>
      </c>
      <c r="F47" s="362" t="s">
        <v>8</v>
      </c>
      <c r="G47" s="363" t="s">
        <v>166</v>
      </c>
      <c r="H47" s="281">
        <f>H48</f>
        <v>754</v>
      </c>
      <c r="I47" s="281">
        <f>I48</f>
        <v>754</v>
      </c>
      <c r="J47" s="345">
        <v>0</v>
      </c>
      <c r="K47" s="283">
        <f>K48</f>
        <v>754</v>
      </c>
    </row>
    <row r="48" spans="1:11" ht="15.75" thickBot="1">
      <c r="A48" s="502"/>
      <c r="B48" s="323"/>
      <c r="C48" s="364"/>
      <c r="D48" s="364"/>
      <c r="E48" s="307">
        <v>5521</v>
      </c>
      <c r="F48" s="365">
        <v>5169</v>
      </c>
      <c r="G48" s="366" t="s">
        <v>69</v>
      </c>
      <c r="H48" s="310">
        <v>754</v>
      </c>
      <c r="I48" s="310">
        <v>754</v>
      </c>
      <c r="J48" s="367">
        <v>0</v>
      </c>
      <c r="K48" s="312">
        <v>754</v>
      </c>
    </row>
    <row r="49" spans="1:11" s="241" customFormat="1" ht="15.75" thickBot="1">
      <c r="A49" s="502"/>
      <c r="B49" s="456" t="s">
        <v>10</v>
      </c>
      <c r="C49" s="457" t="s">
        <v>249</v>
      </c>
      <c r="D49" s="457" t="s">
        <v>8</v>
      </c>
      <c r="E49" s="458">
        <v>5512</v>
      </c>
      <c r="F49" s="459">
        <v>5321</v>
      </c>
      <c r="G49" s="460" t="s">
        <v>250</v>
      </c>
      <c r="H49" s="461">
        <v>0</v>
      </c>
      <c r="I49" s="461">
        <v>2718</v>
      </c>
      <c r="J49" s="462">
        <v>0</v>
      </c>
      <c r="K49" s="463">
        <v>2718</v>
      </c>
    </row>
    <row r="50" spans="1:13" ht="15">
      <c r="A50" s="502"/>
      <c r="B50" s="368" t="s">
        <v>10</v>
      </c>
      <c r="C50" s="369" t="s">
        <v>8</v>
      </c>
      <c r="D50" s="369" t="s">
        <v>8</v>
      </c>
      <c r="E50" s="369" t="s">
        <v>8</v>
      </c>
      <c r="F50" s="370" t="s">
        <v>8</v>
      </c>
      <c r="G50" s="371" t="s">
        <v>167</v>
      </c>
      <c r="H50" s="372">
        <f>SUM(H51+H53+H56+H58+H60+H62+H64+H67+H74+H84+H87+H89+H98+H100)</f>
        <v>10858</v>
      </c>
      <c r="I50" s="372">
        <f>SUM(I51+I53+I56+I58+I60+I62+I64+I67+I74+I76+I78+I80+I82+I84+I87+I89+I91+I95+I98+I100)</f>
        <v>11034.7</v>
      </c>
      <c r="J50" s="373">
        <v>0</v>
      </c>
      <c r="K50" s="374">
        <f>SUM(K51+K53+K56+K58+K60+K62+K64+K67+K74+K76+K78+K80+K82+K84+K87+K89+K91+K95+K98+K100)</f>
        <v>10934.7</v>
      </c>
      <c r="M50" s="183"/>
    </row>
    <row r="51" spans="1:11" ht="15">
      <c r="A51" s="502"/>
      <c r="B51" s="64" t="s">
        <v>12</v>
      </c>
      <c r="C51" s="375" t="s">
        <v>168</v>
      </c>
      <c r="D51" s="375" t="s">
        <v>14</v>
      </c>
      <c r="E51" s="375" t="s">
        <v>8</v>
      </c>
      <c r="F51" s="76" t="s">
        <v>8</v>
      </c>
      <c r="G51" s="106" t="s">
        <v>169</v>
      </c>
      <c r="H51" s="376">
        <f>H52</f>
        <v>1440</v>
      </c>
      <c r="I51" s="376">
        <f>I52</f>
        <v>1440</v>
      </c>
      <c r="J51" s="377">
        <v>0</v>
      </c>
      <c r="K51" s="378">
        <f>K52</f>
        <v>1440</v>
      </c>
    </row>
    <row r="52" spans="1:11" ht="15">
      <c r="A52" s="502"/>
      <c r="B52" s="70"/>
      <c r="C52" s="94"/>
      <c r="D52" s="94"/>
      <c r="E52" s="77">
        <v>6172</v>
      </c>
      <c r="F52" s="77">
        <v>5139</v>
      </c>
      <c r="G52" s="95" t="s">
        <v>66</v>
      </c>
      <c r="H52" s="379">
        <v>1440</v>
      </c>
      <c r="I52" s="379">
        <v>1440</v>
      </c>
      <c r="J52" s="380">
        <v>0</v>
      </c>
      <c r="K52" s="381">
        <v>1440</v>
      </c>
    </row>
    <row r="53" spans="1:11" ht="15">
      <c r="A53" s="502"/>
      <c r="B53" s="64" t="s">
        <v>12</v>
      </c>
      <c r="C53" s="375" t="s">
        <v>170</v>
      </c>
      <c r="D53" s="375" t="s">
        <v>14</v>
      </c>
      <c r="E53" s="375" t="s">
        <v>8</v>
      </c>
      <c r="F53" s="76" t="s">
        <v>8</v>
      </c>
      <c r="G53" s="106" t="s">
        <v>171</v>
      </c>
      <c r="H53" s="376">
        <f>H54+H55</f>
        <v>420</v>
      </c>
      <c r="I53" s="376">
        <v>820</v>
      </c>
      <c r="J53" s="377">
        <v>0</v>
      </c>
      <c r="K53" s="378">
        <v>820</v>
      </c>
    </row>
    <row r="54" spans="1:11" ht="15">
      <c r="A54" s="502"/>
      <c r="B54" s="70"/>
      <c r="C54" s="94"/>
      <c r="D54" s="94"/>
      <c r="E54" s="94" t="s">
        <v>172</v>
      </c>
      <c r="F54" s="77">
        <v>5139</v>
      </c>
      <c r="G54" s="95" t="s">
        <v>66</v>
      </c>
      <c r="H54" s="43">
        <v>20</v>
      </c>
      <c r="I54" s="43">
        <v>20</v>
      </c>
      <c r="J54" s="380">
        <v>0</v>
      </c>
      <c r="K54" s="416">
        <v>20</v>
      </c>
    </row>
    <row r="55" spans="1:11" ht="15">
      <c r="A55" s="502"/>
      <c r="B55" s="70"/>
      <c r="C55" s="94"/>
      <c r="D55" s="94"/>
      <c r="E55" s="94" t="s">
        <v>172</v>
      </c>
      <c r="F55" s="77">
        <v>5169</v>
      </c>
      <c r="G55" s="95" t="s">
        <v>69</v>
      </c>
      <c r="H55" s="43">
        <v>400</v>
      </c>
      <c r="I55" s="43">
        <v>800</v>
      </c>
      <c r="J55" s="380">
        <v>0</v>
      </c>
      <c r="K55" s="416">
        <v>800</v>
      </c>
    </row>
    <row r="56" spans="1:11" ht="15">
      <c r="A56" s="502"/>
      <c r="B56" s="64" t="s">
        <v>12</v>
      </c>
      <c r="C56" s="375" t="s">
        <v>173</v>
      </c>
      <c r="D56" s="375" t="s">
        <v>14</v>
      </c>
      <c r="E56" s="76" t="s">
        <v>8</v>
      </c>
      <c r="F56" s="76" t="s">
        <v>8</v>
      </c>
      <c r="G56" s="106" t="s">
        <v>174</v>
      </c>
      <c r="H56" s="67">
        <f>H57</f>
        <v>450</v>
      </c>
      <c r="I56" s="67">
        <v>50</v>
      </c>
      <c r="J56" s="377">
        <v>0</v>
      </c>
      <c r="K56" s="386">
        <v>50</v>
      </c>
    </row>
    <row r="57" spans="1:11" ht="15">
      <c r="A57" s="502"/>
      <c r="B57" s="383"/>
      <c r="C57" s="384"/>
      <c r="D57" s="384"/>
      <c r="E57" s="77">
        <v>6172</v>
      </c>
      <c r="F57" s="77">
        <v>5169</v>
      </c>
      <c r="G57" s="417" t="s">
        <v>69</v>
      </c>
      <c r="H57" s="73">
        <v>450</v>
      </c>
      <c r="I57" s="73">
        <v>50</v>
      </c>
      <c r="J57" s="377">
        <v>0</v>
      </c>
      <c r="K57" s="142">
        <v>50</v>
      </c>
    </row>
    <row r="58" spans="1:11" ht="15">
      <c r="A58" s="502"/>
      <c r="B58" s="64" t="s">
        <v>12</v>
      </c>
      <c r="C58" s="375" t="s">
        <v>175</v>
      </c>
      <c r="D58" s="375" t="s">
        <v>14</v>
      </c>
      <c r="E58" s="76" t="s">
        <v>8</v>
      </c>
      <c r="F58" s="76" t="s">
        <v>8</v>
      </c>
      <c r="G58" s="106" t="s">
        <v>176</v>
      </c>
      <c r="H58" s="67">
        <f>H59</f>
        <v>100</v>
      </c>
      <c r="I58" s="382">
        <v>250</v>
      </c>
      <c r="J58" s="380">
        <v>0</v>
      </c>
      <c r="K58" s="382">
        <v>250</v>
      </c>
    </row>
    <row r="59" spans="1:11" ht="15">
      <c r="A59" s="502"/>
      <c r="B59" s="383"/>
      <c r="C59" s="384"/>
      <c r="D59" s="384"/>
      <c r="E59" s="77">
        <v>6172</v>
      </c>
      <c r="F59" s="77">
        <v>5169</v>
      </c>
      <c r="G59" s="95" t="s">
        <v>69</v>
      </c>
      <c r="H59" s="73">
        <v>100</v>
      </c>
      <c r="I59" s="385">
        <v>250</v>
      </c>
      <c r="J59" s="380">
        <v>0</v>
      </c>
      <c r="K59" s="385">
        <v>250</v>
      </c>
    </row>
    <row r="60" spans="1:11" ht="15">
      <c r="A60" s="502"/>
      <c r="B60" s="64" t="s">
        <v>12</v>
      </c>
      <c r="C60" s="375" t="s">
        <v>177</v>
      </c>
      <c r="D60" s="375" t="s">
        <v>14</v>
      </c>
      <c r="E60" s="76" t="s">
        <v>8</v>
      </c>
      <c r="F60" s="76" t="s">
        <v>8</v>
      </c>
      <c r="G60" s="106" t="s">
        <v>178</v>
      </c>
      <c r="H60" s="67">
        <f>H61</f>
        <v>200</v>
      </c>
      <c r="I60" s="67">
        <f>I61</f>
        <v>200</v>
      </c>
      <c r="J60" s="377">
        <v>0</v>
      </c>
      <c r="K60" s="386">
        <f>K61</f>
        <v>200</v>
      </c>
    </row>
    <row r="61" spans="1:11" ht="15">
      <c r="A61" s="502"/>
      <c r="B61" s="383"/>
      <c r="C61" s="384"/>
      <c r="D61" s="384"/>
      <c r="E61" s="77">
        <v>6172</v>
      </c>
      <c r="F61" s="77">
        <v>5169</v>
      </c>
      <c r="G61" s="95" t="s">
        <v>69</v>
      </c>
      <c r="H61" s="73">
        <v>200</v>
      </c>
      <c r="I61" s="73">
        <v>200</v>
      </c>
      <c r="J61" s="377">
        <v>0</v>
      </c>
      <c r="K61" s="142">
        <v>200</v>
      </c>
    </row>
    <row r="62" spans="1:11" ht="15">
      <c r="A62" s="502"/>
      <c r="B62" s="387" t="s">
        <v>12</v>
      </c>
      <c r="C62" s="375" t="s">
        <v>179</v>
      </c>
      <c r="D62" s="375" t="s">
        <v>14</v>
      </c>
      <c r="E62" s="76" t="s">
        <v>8</v>
      </c>
      <c r="F62" s="76" t="s">
        <v>8</v>
      </c>
      <c r="G62" s="106" t="s">
        <v>180</v>
      </c>
      <c r="H62" s="67">
        <f>H63</f>
        <v>300</v>
      </c>
      <c r="I62" s="67">
        <v>260</v>
      </c>
      <c r="J62" s="377">
        <v>0</v>
      </c>
      <c r="K62" s="386">
        <v>260</v>
      </c>
    </row>
    <row r="63" spans="1:11" ht="15">
      <c r="A63" s="502"/>
      <c r="B63" s="383"/>
      <c r="C63" s="388"/>
      <c r="D63" s="388"/>
      <c r="E63" s="77">
        <v>6172</v>
      </c>
      <c r="F63" s="77">
        <v>5139</v>
      </c>
      <c r="G63" s="95" t="s">
        <v>66</v>
      </c>
      <c r="H63" s="73">
        <v>300</v>
      </c>
      <c r="I63" s="73">
        <v>260</v>
      </c>
      <c r="J63" s="380">
        <v>0</v>
      </c>
      <c r="K63" s="142">
        <v>260</v>
      </c>
    </row>
    <row r="64" spans="1:11" ht="15">
      <c r="A64" s="502"/>
      <c r="B64" s="64" t="s">
        <v>12</v>
      </c>
      <c r="C64" s="375" t="s">
        <v>181</v>
      </c>
      <c r="D64" s="375" t="s">
        <v>14</v>
      </c>
      <c r="E64" s="375" t="s">
        <v>8</v>
      </c>
      <c r="F64" s="76" t="s">
        <v>8</v>
      </c>
      <c r="G64" s="106" t="s">
        <v>182</v>
      </c>
      <c r="H64" s="376">
        <f>H65+H66</f>
        <v>4200</v>
      </c>
      <c r="I64" s="376">
        <v>4530</v>
      </c>
      <c r="J64" s="377">
        <v>0</v>
      </c>
      <c r="K64" s="378">
        <f>SUM(I64:J64)</f>
        <v>4530</v>
      </c>
    </row>
    <row r="65" spans="1:11" ht="15">
      <c r="A65" s="502"/>
      <c r="B65" s="70"/>
      <c r="C65" s="94"/>
      <c r="D65" s="94"/>
      <c r="E65" s="94" t="s">
        <v>172</v>
      </c>
      <c r="F65" s="77">
        <v>5136</v>
      </c>
      <c r="G65" s="95" t="s">
        <v>145</v>
      </c>
      <c r="H65" s="43">
        <v>3480</v>
      </c>
      <c r="I65" s="43">
        <v>3810</v>
      </c>
      <c r="J65" s="380">
        <v>0</v>
      </c>
      <c r="K65" s="416">
        <f>SUM(I65:J65)</f>
        <v>3810</v>
      </c>
    </row>
    <row r="66" spans="1:11" ht="15">
      <c r="A66" s="502"/>
      <c r="B66" s="70"/>
      <c r="C66" s="94"/>
      <c r="D66" s="94"/>
      <c r="E66" s="77">
        <v>6172</v>
      </c>
      <c r="F66" s="77">
        <v>5169</v>
      </c>
      <c r="G66" s="95" t="s">
        <v>69</v>
      </c>
      <c r="H66" s="379">
        <v>720</v>
      </c>
      <c r="I66" s="379">
        <v>720</v>
      </c>
      <c r="J66" s="380">
        <v>0</v>
      </c>
      <c r="K66" s="381">
        <v>720</v>
      </c>
    </row>
    <row r="67" spans="1:11" ht="15">
      <c r="A67" s="502"/>
      <c r="B67" s="387" t="s">
        <v>12</v>
      </c>
      <c r="C67" s="375" t="s">
        <v>183</v>
      </c>
      <c r="D67" s="375" t="s">
        <v>14</v>
      </c>
      <c r="E67" s="76" t="s">
        <v>8</v>
      </c>
      <c r="F67" s="76" t="s">
        <v>8</v>
      </c>
      <c r="G67" s="106" t="s">
        <v>184</v>
      </c>
      <c r="H67" s="389">
        <f>H69</f>
        <v>200</v>
      </c>
      <c r="I67" s="390">
        <v>376.7</v>
      </c>
      <c r="J67" s="377">
        <v>0</v>
      </c>
      <c r="K67" s="390">
        <f>SUM(I67:J67)</f>
        <v>376.7</v>
      </c>
    </row>
    <row r="68" spans="1:11" ht="15">
      <c r="A68" s="502"/>
      <c r="B68" s="387"/>
      <c r="C68" s="375"/>
      <c r="D68" s="391"/>
      <c r="E68" s="77">
        <v>6172</v>
      </c>
      <c r="F68" s="77">
        <v>5139</v>
      </c>
      <c r="G68" s="95" t="s">
        <v>115</v>
      </c>
      <c r="H68" s="394">
        <v>0</v>
      </c>
      <c r="I68" s="395">
        <v>47.1</v>
      </c>
      <c r="J68" s="380">
        <v>0</v>
      </c>
      <c r="K68" s="395">
        <f>SUM(I68:J68)</f>
        <v>47.1</v>
      </c>
    </row>
    <row r="69" spans="1:11" ht="15">
      <c r="A69" s="502"/>
      <c r="B69" s="392"/>
      <c r="C69" s="94"/>
      <c r="D69" s="391"/>
      <c r="E69" s="77">
        <v>6172</v>
      </c>
      <c r="F69" s="77">
        <v>5169</v>
      </c>
      <c r="G69" s="95" t="s">
        <v>69</v>
      </c>
      <c r="H69" s="394">
        <v>200</v>
      </c>
      <c r="I69" s="395">
        <v>152.9</v>
      </c>
      <c r="J69" s="380">
        <v>0</v>
      </c>
      <c r="K69" s="395">
        <f>SUM(I69:J69)</f>
        <v>152.9</v>
      </c>
    </row>
    <row r="70" spans="1:11" ht="15">
      <c r="A70" s="502"/>
      <c r="B70" s="392"/>
      <c r="C70" s="94"/>
      <c r="D70" s="94"/>
      <c r="E70" s="77">
        <v>4356</v>
      </c>
      <c r="F70" s="77">
        <v>5229</v>
      </c>
      <c r="G70" s="393" t="s">
        <v>185</v>
      </c>
      <c r="H70" s="394">
        <v>0</v>
      </c>
      <c r="I70" s="395">
        <v>50</v>
      </c>
      <c r="J70" s="380">
        <v>0</v>
      </c>
      <c r="K70" s="395">
        <v>50</v>
      </c>
    </row>
    <row r="71" spans="1:11" ht="15">
      <c r="A71" s="502"/>
      <c r="B71" s="392"/>
      <c r="C71" s="94"/>
      <c r="D71" s="94"/>
      <c r="E71" s="77">
        <v>4351</v>
      </c>
      <c r="F71" s="77">
        <v>5221</v>
      </c>
      <c r="G71" s="393" t="s">
        <v>186</v>
      </c>
      <c r="H71" s="394">
        <v>0</v>
      </c>
      <c r="I71" s="395">
        <v>50</v>
      </c>
      <c r="J71" s="380">
        <v>0</v>
      </c>
      <c r="K71" s="395">
        <v>50</v>
      </c>
    </row>
    <row r="72" spans="1:11" ht="15">
      <c r="A72" s="502"/>
      <c r="B72" s="392"/>
      <c r="C72" s="94"/>
      <c r="D72" s="94"/>
      <c r="E72" s="77">
        <v>4371</v>
      </c>
      <c r="F72" s="77">
        <v>5221</v>
      </c>
      <c r="G72" s="393" t="s">
        <v>187</v>
      </c>
      <c r="H72" s="394">
        <v>0</v>
      </c>
      <c r="I72" s="395">
        <v>50</v>
      </c>
      <c r="J72" s="380">
        <v>0</v>
      </c>
      <c r="K72" s="395">
        <v>50</v>
      </c>
    </row>
    <row r="73" spans="1:11" ht="15">
      <c r="A73" s="502"/>
      <c r="B73" s="392"/>
      <c r="C73" s="94"/>
      <c r="D73" s="94"/>
      <c r="E73" s="77">
        <v>4344</v>
      </c>
      <c r="F73" s="77">
        <v>5221</v>
      </c>
      <c r="G73" s="393" t="s">
        <v>188</v>
      </c>
      <c r="H73" s="394">
        <v>0</v>
      </c>
      <c r="I73" s="395">
        <v>26.7</v>
      </c>
      <c r="J73" s="380">
        <v>0</v>
      </c>
      <c r="K73" s="395">
        <v>26.7</v>
      </c>
    </row>
    <row r="74" spans="1:11" ht="15">
      <c r="A74" s="502"/>
      <c r="B74" s="387" t="s">
        <v>12</v>
      </c>
      <c r="C74" s="375" t="s">
        <v>189</v>
      </c>
      <c r="D74" s="375" t="s">
        <v>14</v>
      </c>
      <c r="E74" s="76" t="s">
        <v>8</v>
      </c>
      <c r="F74" s="76" t="s">
        <v>8</v>
      </c>
      <c r="G74" s="106" t="s">
        <v>190</v>
      </c>
      <c r="H74" s="389">
        <f>H75</f>
        <v>400</v>
      </c>
      <c r="I74" s="389">
        <f>I75</f>
        <v>400</v>
      </c>
      <c r="J74" s="377">
        <v>0</v>
      </c>
      <c r="K74" s="390">
        <f>K75</f>
        <v>400</v>
      </c>
    </row>
    <row r="75" spans="1:11" ht="15.75" thickBot="1">
      <c r="A75" s="502"/>
      <c r="B75" s="396"/>
      <c r="C75" s="397"/>
      <c r="D75" s="397"/>
      <c r="E75" s="141">
        <v>6172</v>
      </c>
      <c r="F75" s="141">
        <v>5169</v>
      </c>
      <c r="G75" s="96" t="s">
        <v>69</v>
      </c>
      <c r="H75" s="398">
        <v>400</v>
      </c>
      <c r="I75" s="398">
        <v>400</v>
      </c>
      <c r="J75" s="399">
        <v>0</v>
      </c>
      <c r="K75" s="418">
        <v>400</v>
      </c>
    </row>
    <row r="76" spans="1:11" ht="15">
      <c r="A76" s="258"/>
      <c r="B76" s="419" t="s">
        <v>12</v>
      </c>
      <c r="C76" s="128" t="s">
        <v>191</v>
      </c>
      <c r="D76" s="420" t="s">
        <v>14</v>
      </c>
      <c r="E76" s="421" t="s">
        <v>8</v>
      </c>
      <c r="F76" s="421" t="s">
        <v>8</v>
      </c>
      <c r="G76" s="131" t="s">
        <v>192</v>
      </c>
      <c r="H76" s="422">
        <v>0</v>
      </c>
      <c r="I76" s="423">
        <v>30</v>
      </c>
      <c r="J76" s="424">
        <v>0</v>
      </c>
      <c r="K76" s="389">
        <v>30</v>
      </c>
    </row>
    <row r="77" spans="1:11" ht="15">
      <c r="A77" s="258"/>
      <c r="B77" s="400"/>
      <c r="C77" s="136"/>
      <c r="D77" s="259"/>
      <c r="E77" s="138">
        <v>6172</v>
      </c>
      <c r="F77" s="138">
        <v>5139</v>
      </c>
      <c r="G77" s="110" t="s">
        <v>66</v>
      </c>
      <c r="H77" s="425">
        <v>0</v>
      </c>
      <c r="I77" s="426">
        <v>30</v>
      </c>
      <c r="J77" s="427">
        <v>0</v>
      </c>
      <c r="K77" s="394">
        <v>30</v>
      </c>
    </row>
    <row r="78" spans="1:11" ht="15">
      <c r="A78" s="258"/>
      <c r="B78" s="419" t="s">
        <v>12</v>
      </c>
      <c r="C78" s="128" t="s">
        <v>193</v>
      </c>
      <c r="D78" s="420" t="s">
        <v>14</v>
      </c>
      <c r="E78" s="421" t="s">
        <v>8</v>
      </c>
      <c r="F78" s="421" t="s">
        <v>8</v>
      </c>
      <c r="G78" s="131" t="s">
        <v>194</v>
      </c>
      <c r="H78" s="422">
        <v>0</v>
      </c>
      <c r="I78" s="423">
        <v>0</v>
      </c>
      <c r="J78" s="424">
        <v>0</v>
      </c>
      <c r="K78" s="389">
        <v>0</v>
      </c>
    </row>
    <row r="79" spans="1:11" ht="15">
      <c r="A79" s="258"/>
      <c r="B79" s="400"/>
      <c r="C79" s="136"/>
      <c r="D79" s="259"/>
      <c r="E79" s="138">
        <v>6172</v>
      </c>
      <c r="F79" s="138">
        <v>5169</v>
      </c>
      <c r="G79" s="110" t="s">
        <v>116</v>
      </c>
      <c r="H79" s="425">
        <v>0</v>
      </c>
      <c r="I79" s="426">
        <v>0</v>
      </c>
      <c r="J79" s="427">
        <v>0</v>
      </c>
      <c r="K79" s="394">
        <v>0</v>
      </c>
    </row>
    <row r="80" spans="1:11" s="241" customFormat="1" ht="15">
      <c r="A80" s="258"/>
      <c r="B80" s="419" t="s">
        <v>122</v>
      </c>
      <c r="C80" s="128" t="s">
        <v>210</v>
      </c>
      <c r="D80" s="420" t="s">
        <v>14</v>
      </c>
      <c r="E80" s="421" t="s">
        <v>8</v>
      </c>
      <c r="F80" s="421" t="s">
        <v>8</v>
      </c>
      <c r="G80" s="131" t="s">
        <v>211</v>
      </c>
      <c r="H80" s="389">
        <v>0</v>
      </c>
      <c r="I80" s="389">
        <v>75</v>
      </c>
      <c r="J80" s="377">
        <v>0</v>
      </c>
      <c r="K80" s="389">
        <v>75</v>
      </c>
    </row>
    <row r="81" spans="1:11" s="241" customFormat="1" ht="15">
      <c r="A81" s="258"/>
      <c r="B81" s="400"/>
      <c r="C81" s="136"/>
      <c r="D81" s="259"/>
      <c r="E81" s="138">
        <v>6172</v>
      </c>
      <c r="F81" s="138">
        <v>5169</v>
      </c>
      <c r="G81" s="110" t="s">
        <v>116</v>
      </c>
      <c r="H81" s="394">
        <v>0</v>
      </c>
      <c r="I81" s="394">
        <v>75</v>
      </c>
      <c r="J81" s="380">
        <v>0</v>
      </c>
      <c r="K81" s="394">
        <v>75</v>
      </c>
    </row>
    <row r="82" spans="1:11" s="241" customFormat="1" ht="15">
      <c r="A82" s="258"/>
      <c r="B82" s="419" t="s">
        <v>122</v>
      </c>
      <c r="C82" s="128" t="s">
        <v>212</v>
      </c>
      <c r="D82" s="420" t="s">
        <v>213</v>
      </c>
      <c r="E82" s="421" t="s">
        <v>8</v>
      </c>
      <c r="F82" s="421" t="s">
        <v>8</v>
      </c>
      <c r="G82" s="131" t="s">
        <v>214</v>
      </c>
      <c r="H82" s="389">
        <v>0</v>
      </c>
      <c r="I82" s="389">
        <v>200</v>
      </c>
      <c r="J82" s="377">
        <v>0</v>
      </c>
      <c r="K82" s="389">
        <v>200</v>
      </c>
    </row>
    <row r="83" spans="1:11" s="241" customFormat="1" ht="15">
      <c r="A83" s="258"/>
      <c r="B83" s="400"/>
      <c r="C83" s="136"/>
      <c r="D83" s="259"/>
      <c r="E83" s="138">
        <v>6172</v>
      </c>
      <c r="F83" s="138">
        <v>5169</v>
      </c>
      <c r="G83" s="110" t="s">
        <v>116</v>
      </c>
      <c r="H83" s="394">
        <v>0</v>
      </c>
      <c r="I83" s="394">
        <v>200</v>
      </c>
      <c r="J83" s="380">
        <v>0</v>
      </c>
      <c r="K83" s="394">
        <v>200</v>
      </c>
    </row>
    <row r="84" spans="1:11" ht="15">
      <c r="A84" s="502"/>
      <c r="B84" s="432" t="s">
        <v>12</v>
      </c>
      <c r="C84" s="433" t="s">
        <v>195</v>
      </c>
      <c r="D84" s="434" t="s">
        <v>14</v>
      </c>
      <c r="E84" s="435" t="s">
        <v>8</v>
      </c>
      <c r="F84" s="435" t="s">
        <v>8</v>
      </c>
      <c r="G84" s="436" t="s">
        <v>196</v>
      </c>
      <c r="H84" s="437">
        <f>SUM(H86:H86)</f>
        <v>2808</v>
      </c>
      <c r="I84" s="438">
        <v>1982.5</v>
      </c>
      <c r="J84" s="439">
        <v>-100</v>
      </c>
      <c r="K84" s="438">
        <f>SUM(I84:J84)</f>
        <v>1882.5</v>
      </c>
    </row>
    <row r="85" spans="1:11" ht="15">
      <c r="A85" s="502"/>
      <c r="B85" s="432"/>
      <c r="C85" s="433"/>
      <c r="D85" s="434"/>
      <c r="E85" s="77">
        <v>6172</v>
      </c>
      <c r="F85" s="77">
        <v>5164</v>
      </c>
      <c r="G85" s="95" t="s">
        <v>197</v>
      </c>
      <c r="H85" s="379">
        <v>0</v>
      </c>
      <c r="I85" s="428">
        <v>140</v>
      </c>
      <c r="J85" s="405">
        <v>0</v>
      </c>
      <c r="K85" s="428">
        <v>140</v>
      </c>
    </row>
    <row r="86" spans="1:11" ht="15">
      <c r="A86" s="502"/>
      <c r="B86" s="188"/>
      <c r="C86" s="445"/>
      <c r="D86" s="446"/>
      <c r="E86" s="440">
        <v>6172</v>
      </c>
      <c r="F86" s="440">
        <v>5169</v>
      </c>
      <c r="G86" s="441" t="s">
        <v>69</v>
      </c>
      <c r="H86" s="442">
        <v>2808</v>
      </c>
      <c r="I86" s="443">
        <v>1842.5</v>
      </c>
      <c r="J86" s="444">
        <v>-100</v>
      </c>
      <c r="K86" s="443">
        <f>SUM(I86:J86)</f>
        <v>1742.5</v>
      </c>
    </row>
    <row r="87" spans="1:11" ht="15">
      <c r="A87" s="502"/>
      <c r="B87" s="387" t="s">
        <v>12</v>
      </c>
      <c r="C87" s="104" t="s">
        <v>198</v>
      </c>
      <c r="D87" s="401" t="s">
        <v>14</v>
      </c>
      <c r="E87" s="76" t="s">
        <v>8</v>
      </c>
      <c r="F87" s="76" t="s">
        <v>8</v>
      </c>
      <c r="G87" s="106" t="s">
        <v>199</v>
      </c>
      <c r="H87" s="67">
        <f>H88</f>
        <v>50</v>
      </c>
      <c r="I87" s="67">
        <f>I88</f>
        <v>50</v>
      </c>
      <c r="J87" s="403">
        <v>0</v>
      </c>
      <c r="K87" s="67">
        <f>K88</f>
        <v>50</v>
      </c>
    </row>
    <row r="88" spans="1:11" ht="15">
      <c r="A88" s="502"/>
      <c r="B88" s="392"/>
      <c r="C88" s="404"/>
      <c r="D88" s="70"/>
      <c r="E88" s="77">
        <v>6172</v>
      </c>
      <c r="F88" s="77">
        <v>5169</v>
      </c>
      <c r="G88" s="95" t="s">
        <v>69</v>
      </c>
      <c r="H88" s="73">
        <v>50</v>
      </c>
      <c r="I88" s="73">
        <v>50</v>
      </c>
      <c r="J88" s="405">
        <v>0</v>
      </c>
      <c r="K88" s="73">
        <v>50</v>
      </c>
    </row>
    <row r="89" spans="1:11" ht="15">
      <c r="A89" s="502"/>
      <c r="B89" s="387" t="s">
        <v>12</v>
      </c>
      <c r="C89" s="104" t="s">
        <v>200</v>
      </c>
      <c r="D89" s="401" t="s">
        <v>14</v>
      </c>
      <c r="E89" s="76" t="s">
        <v>8</v>
      </c>
      <c r="F89" s="76" t="s">
        <v>8</v>
      </c>
      <c r="G89" s="106" t="s">
        <v>201</v>
      </c>
      <c r="H89" s="376">
        <f>H90</f>
        <v>50</v>
      </c>
      <c r="I89" s="376">
        <f>I90</f>
        <v>50</v>
      </c>
      <c r="J89" s="403">
        <v>0</v>
      </c>
      <c r="K89" s="376">
        <f>K90</f>
        <v>50</v>
      </c>
    </row>
    <row r="90" spans="1:11" ht="15">
      <c r="A90" s="502"/>
      <c r="B90" s="392"/>
      <c r="C90" s="93"/>
      <c r="D90" s="402"/>
      <c r="E90" s="77">
        <v>6172</v>
      </c>
      <c r="F90" s="77">
        <v>5169</v>
      </c>
      <c r="G90" s="95" t="s">
        <v>69</v>
      </c>
      <c r="H90" s="43">
        <v>50</v>
      </c>
      <c r="I90" s="43">
        <v>50</v>
      </c>
      <c r="J90" s="405">
        <v>0</v>
      </c>
      <c r="K90" s="43">
        <v>50</v>
      </c>
    </row>
    <row r="91" spans="1:11" ht="15">
      <c r="A91" s="502"/>
      <c r="B91" s="387" t="s">
        <v>122</v>
      </c>
      <c r="C91" s="104" t="s">
        <v>202</v>
      </c>
      <c r="D91" s="401" t="s">
        <v>14</v>
      </c>
      <c r="E91" s="76" t="s">
        <v>8</v>
      </c>
      <c r="F91" s="76" t="s">
        <v>8</v>
      </c>
      <c r="G91" s="106" t="s">
        <v>203</v>
      </c>
      <c r="H91" s="376">
        <v>0</v>
      </c>
      <c r="I91" s="376">
        <v>150</v>
      </c>
      <c r="J91" s="403">
        <v>0</v>
      </c>
      <c r="K91" s="376">
        <f>SUM(K92:K94)</f>
        <v>150</v>
      </c>
    </row>
    <row r="92" spans="1:11" s="241" customFormat="1" ht="15">
      <c r="A92" s="502"/>
      <c r="B92" s="387"/>
      <c r="C92" s="104"/>
      <c r="D92" s="401"/>
      <c r="E92" s="77">
        <v>6172</v>
      </c>
      <c r="F92" s="77">
        <v>5164</v>
      </c>
      <c r="G92" s="95" t="s">
        <v>197</v>
      </c>
      <c r="H92" s="43">
        <v>0</v>
      </c>
      <c r="I92" s="43">
        <v>21.5</v>
      </c>
      <c r="J92" s="405">
        <v>0</v>
      </c>
      <c r="K92" s="43">
        <v>21.5</v>
      </c>
    </row>
    <row r="93" spans="1:11" s="241" customFormat="1" ht="15">
      <c r="A93" s="502"/>
      <c r="B93" s="387"/>
      <c r="C93" s="104"/>
      <c r="D93" s="401"/>
      <c r="E93" s="77">
        <v>6172</v>
      </c>
      <c r="F93" s="77">
        <v>5175</v>
      </c>
      <c r="G93" s="95" t="s">
        <v>117</v>
      </c>
      <c r="H93" s="43">
        <v>0</v>
      </c>
      <c r="I93" s="43">
        <v>30</v>
      </c>
      <c r="J93" s="405">
        <v>0</v>
      </c>
      <c r="K93" s="43">
        <v>30</v>
      </c>
    </row>
    <row r="94" spans="1:11" ht="15">
      <c r="A94" s="502"/>
      <c r="B94" s="392"/>
      <c r="C94" s="93"/>
      <c r="D94" s="402"/>
      <c r="E94" s="77">
        <v>6172</v>
      </c>
      <c r="F94" s="77">
        <v>5169</v>
      </c>
      <c r="G94" s="95" t="s">
        <v>69</v>
      </c>
      <c r="H94" s="43">
        <v>0</v>
      </c>
      <c r="I94" s="43">
        <v>98.5</v>
      </c>
      <c r="J94" s="405">
        <v>0</v>
      </c>
      <c r="K94" s="43">
        <f>SUM(I94:J94)</f>
        <v>98.5</v>
      </c>
    </row>
    <row r="95" spans="1:11" ht="15">
      <c r="A95" s="502"/>
      <c r="B95" s="387" t="s">
        <v>122</v>
      </c>
      <c r="C95" s="104" t="s">
        <v>204</v>
      </c>
      <c r="D95" s="401" t="s">
        <v>14</v>
      </c>
      <c r="E95" s="76" t="s">
        <v>8</v>
      </c>
      <c r="F95" s="76" t="s">
        <v>8</v>
      </c>
      <c r="G95" s="106" t="s">
        <v>205</v>
      </c>
      <c r="H95" s="376">
        <v>0</v>
      </c>
      <c r="I95" s="376">
        <v>40</v>
      </c>
      <c r="J95" s="403">
        <v>0</v>
      </c>
      <c r="K95" s="376">
        <v>40</v>
      </c>
    </row>
    <row r="96" spans="1:11" s="241" customFormat="1" ht="15">
      <c r="A96" s="502"/>
      <c r="B96" s="387"/>
      <c r="C96" s="104"/>
      <c r="D96" s="401"/>
      <c r="E96" s="77">
        <v>6172</v>
      </c>
      <c r="F96" s="77">
        <v>5139</v>
      </c>
      <c r="G96" s="95" t="s">
        <v>115</v>
      </c>
      <c r="H96" s="43">
        <v>0</v>
      </c>
      <c r="I96" s="43">
        <v>15</v>
      </c>
      <c r="J96" s="405">
        <v>0</v>
      </c>
      <c r="K96" s="43">
        <v>15</v>
      </c>
    </row>
    <row r="97" spans="1:11" ht="15">
      <c r="A97" s="502"/>
      <c r="B97" s="392"/>
      <c r="C97" s="93"/>
      <c r="D97" s="402"/>
      <c r="E97" s="77">
        <v>6172</v>
      </c>
      <c r="F97" s="77">
        <v>5169</v>
      </c>
      <c r="G97" s="95" t="s">
        <v>116</v>
      </c>
      <c r="H97" s="43">
        <v>0</v>
      </c>
      <c r="I97" s="43">
        <v>25</v>
      </c>
      <c r="J97" s="405">
        <v>0</v>
      </c>
      <c r="K97" s="43">
        <v>25</v>
      </c>
    </row>
    <row r="98" spans="1:11" ht="15">
      <c r="A98" s="502"/>
      <c r="B98" s="387" t="s">
        <v>12</v>
      </c>
      <c r="C98" s="104" t="s">
        <v>206</v>
      </c>
      <c r="D98" s="401" t="s">
        <v>14</v>
      </c>
      <c r="E98" s="76" t="s">
        <v>8</v>
      </c>
      <c r="F98" s="76" t="s">
        <v>8</v>
      </c>
      <c r="G98" s="106" t="s">
        <v>207</v>
      </c>
      <c r="H98" s="67">
        <f>H99</f>
        <v>180</v>
      </c>
      <c r="I98" s="67">
        <v>70</v>
      </c>
      <c r="J98" s="403">
        <v>0</v>
      </c>
      <c r="K98" s="67">
        <v>70</v>
      </c>
    </row>
    <row r="99" spans="1:11" ht="15">
      <c r="A99" s="502"/>
      <c r="B99" s="392"/>
      <c r="C99" s="93"/>
      <c r="D99" s="402"/>
      <c r="E99" s="77">
        <v>6172</v>
      </c>
      <c r="F99" s="77">
        <v>5139</v>
      </c>
      <c r="G99" s="95" t="s">
        <v>66</v>
      </c>
      <c r="H99" s="73">
        <v>180</v>
      </c>
      <c r="I99" s="73">
        <v>70</v>
      </c>
      <c r="J99" s="405">
        <v>0</v>
      </c>
      <c r="K99" s="73">
        <v>70</v>
      </c>
    </row>
    <row r="100" spans="1:11" ht="15">
      <c r="A100" s="502"/>
      <c r="B100" s="387" t="s">
        <v>12</v>
      </c>
      <c r="C100" s="104" t="s">
        <v>208</v>
      </c>
      <c r="D100" s="401" t="s">
        <v>14</v>
      </c>
      <c r="E100" s="76" t="s">
        <v>8</v>
      </c>
      <c r="F100" s="76" t="s">
        <v>8</v>
      </c>
      <c r="G100" s="106" t="s">
        <v>209</v>
      </c>
      <c r="H100" s="67">
        <f>H101</f>
        <v>60</v>
      </c>
      <c r="I100" s="67">
        <v>60.5</v>
      </c>
      <c r="J100" s="403">
        <v>0</v>
      </c>
      <c r="K100" s="67">
        <v>60.5</v>
      </c>
    </row>
    <row r="101" spans="1:11" ht="15.75" thickBot="1">
      <c r="A101" s="503"/>
      <c r="B101" s="396"/>
      <c r="C101" s="429"/>
      <c r="D101" s="430"/>
      <c r="E101" s="141">
        <v>6172</v>
      </c>
      <c r="F101" s="141">
        <v>5169</v>
      </c>
      <c r="G101" s="96" t="s">
        <v>69</v>
      </c>
      <c r="H101" s="97">
        <v>60</v>
      </c>
      <c r="I101" s="97">
        <v>60.5</v>
      </c>
      <c r="J101" s="431">
        <v>0</v>
      </c>
      <c r="K101" s="97">
        <v>60.5</v>
      </c>
    </row>
    <row r="102" spans="1:11" ht="15">
      <c r="A102" s="241"/>
      <c r="B102" s="241"/>
      <c r="C102" s="241"/>
      <c r="D102" s="241"/>
      <c r="E102" s="241"/>
      <c r="F102" s="241"/>
      <c r="G102" s="241"/>
      <c r="H102" s="241"/>
      <c r="I102" s="241"/>
      <c r="J102" s="262"/>
      <c r="K102" s="261"/>
    </row>
    <row r="103" spans="1:11" ht="15">
      <c r="A103" s="241"/>
      <c r="B103" s="241"/>
      <c r="C103" s="241"/>
      <c r="D103" s="241"/>
      <c r="E103" s="241"/>
      <c r="F103" s="241"/>
      <c r="G103" s="241"/>
      <c r="H103" s="241"/>
      <c r="I103" s="241"/>
      <c r="J103" s="406"/>
      <c r="K103" s="407"/>
    </row>
    <row r="104" spans="1:11" ht="15">
      <c r="A104" s="241"/>
      <c r="B104" s="241"/>
      <c r="C104" s="241"/>
      <c r="D104" s="241"/>
      <c r="E104" s="241"/>
      <c r="F104" s="241"/>
      <c r="G104" s="241"/>
      <c r="H104" s="241"/>
      <c r="I104" s="242"/>
      <c r="J104" s="241"/>
      <c r="K104" s="407"/>
    </row>
    <row r="105" spans="1:11" ht="15">
      <c r="A105" s="241"/>
      <c r="B105" s="241"/>
      <c r="C105" s="241"/>
      <c r="D105" s="241"/>
      <c r="E105" s="241"/>
      <c r="F105" s="241"/>
      <c r="G105" s="241"/>
      <c r="H105" s="241"/>
      <c r="I105" s="242"/>
      <c r="J105" s="241"/>
      <c r="K105" s="407"/>
    </row>
    <row r="106" spans="1:11" ht="15">
      <c r="A106" s="241"/>
      <c r="B106" s="241"/>
      <c r="C106" s="241"/>
      <c r="D106" s="241"/>
      <c r="E106" s="241"/>
      <c r="F106" s="408"/>
      <c r="G106" s="408"/>
      <c r="H106" s="409"/>
      <c r="I106" s="409"/>
      <c r="J106" s="408"/>
      <c r="K106" s="407"/>
    </row>
    <row r="107" spans="1:11" ht="15">
      <c r="A107" s="241"/>
      <c r="B107" s="241"/>
      <c r="C107" s="241"/>
      <c r="D107" s="243"/>
      <c r="E107" s="243"/>
      <c r="F107" s="243"/>
      <c r="G107" s="243"/>
      <c r="H107" s="243"/>
      <c r="I107" s="243"/>
      <c r="J107" s="243"/>
      <c r="K107" s="407"/>
    </row>
    <row r="108" spans="1:11" ht="15">
      <c r="A108" s="241"/>
      <c r="B108" s="241"/>
      <c r="C108" s="241"/>
      <c r="D108" s="244"/>
      <c r="E108" s="243"/>
      <c r="F108" s="243"/>
      <c r="G108" s="243"/>
      <c r="H108" s="243"/>
      <c r="I108" s="243"/>
      <c r="J108" s="244"/>
      <c r="K108" s="407"/>
    </row>
    <row r="109" spans="1:11" ht="15">
      <c r="A109" s="241"/>
      <c r="B109" s="241"/>
      <c r="C109" s="241"/>
      <c r="D109" s="243"/>
      <c r="E109" s="243"/>
      <c r="F109" s="243"/>
      <c r="G109" s="243"/>
      <c r="H109" s="243"/>
      <c r="I109" s="243"/>
      <c r="J109" s="243"/>
      <c r="K109" s="407"/>
    </row>
    <row r="110" spans="1:11" ht="15">
      <c r="A110" s="241"/>
      <c r="B110" s="241"/>
      <c r="C110" s="241"/>
      <c r="D110" s="243"/>
      <c r="E110" s="243"/>
      <c r="F110" s="243"/>
      <c r="G110" s="243"/>
      <c r="H110" s="243"/>
      <c r="I110" s="243"/>
      <c r="J110" s="244"/>
      <c r="K110" s="407"/>
    </row>
    <row r="111" spans="1:11" ht="15">
      <c r="A111" s="241"/>
      <c r="B111" s="241"/>
      <c r="C111" s="241"/>
      <c r="D111" s="243"/>
      <c r="E111" s="243"/>
      <c r="F111" s="243"/>
      <c r="G111" s="243"/>
      <c r="H111" s="243"/>
      <c r="I111" s="243"/>
      <c r="J111" s="244"/>
      <c r="K111" s="407"/>
    </row>
    <row r="112" spans="1:11" ht="15">
      <c r="A112" s="241"/>
      <c r="B112" s="241"/>
      <c r="C112" s="241"/>
      <c r="D112" s="243"/>
      <c r="E112" s="243"/>
      <c r="F112" s="243"/>
      <c r="G112" s="243"/>
      <c r="H112" s="243"/>
      <c r="I112" s="243"/>
      <c r="J112" s="243"/>
      <c r="K112" s="407"/>
    </row>
    <row r="113" spans="1:11" ht="15">
      <c r="A113" s="241"/>
      <c r="B113" s="241"/>
      <c r="C113" s="241"/>
      <c r="D113" s="244"/>
      <c r="E113" s="243"/>
      <c r="F113" s="243"/>
      <c r="G113" s="243"/>
      <c r="H113" s="243"/>
      <c r="I113" s="243"/>
      <c r="J113" s="244"/>
      <c r="K113" s="407"/>
    </row>
    <row r="114" spans="1:11" ht="15">
      <c r="A114" s="241"/>
      <c r="B114" s="241"/>
      <c r="C114" s="241"/>
      <c r="D114" s="243"/>
      <c r="E114" s="243"/>
      <c r="F114" s="243"/>
      <c r="G114" s="243"/>
      <c r="H114" s="243"/>
      <c r="I114" s="243"/>
      <c r="J114" s="243"/>
      <c r="K114" s="407"/>
    </row>
    <row r="115" spans="1:11" ht="15">
      <c r="A115" s="241"/>
      <c r="B115" s="241"/>
      <c r="C115" s="241"/>
      <c r="D115" s="243"/>
      <c r="E115" s="243"/>
      <c r="F115" s="243"/>
      <c r="G115" s="243"/>
      <c r="H115" s="243"/>
      <c r="I115" s="243"/>
      <c r="J115" s="244"/>
      <c r="K115" s="407"/>
    </row>
    <row r="116" spans="1:11" ht="15">
      <c r="A116" s="241"/>
      <c r="B116" s="241"/>
      <c r="C116" s="241"/>
      <c r="D116" s="243"/>
      <c r="E116" s="243"/>
      <c r="F116" s="243"/>
      <c r="G116" s="243"/>
      <c r="H116" s="243"/>
      <c r="I116" s="243"/>
      <c r="J116" s="244"/>
      <c r="K116" s="407"/>
    </row>
    <row r="117" spans="1:11" ht="15">
      <c r="A117" s="241"/>
      <c r="B117" s="241"/>
      <c r="C117" s="241"/>
      <c r="D117" s="243"/>
      <c r="E117" s="243"/>
      <c r="F117" s="243"/>
      <c r="G117" s="243"/>
      <c r="H117" s="243"/>
      <c r="I117" s="243"/>
      <c r="J117" s="243"/>
      <c r="K117" s="407"/>
    </row>
    <row r="118" spans="1:11" ht="15">
      <c r="A118" s="241"/>
      <c r="B118" s="241"/>
      <c r="C118" s="241"/>
      <c r="D118" s="244"/>
      <c r="E118" s="243"/>
      <c r="F118" s="243"/>
      <c r="G118" s="243"/>
      <c r="H118" s="243"/>
      <c r="I118" s="243"/>
      <c r="J118" s="244"/>
      <c r="K118" s="407"/>
    </row>
    <row r="119" spans="1:11" ht="15">
      <c r="A119" s="241"/>
      <c r="B119" s="241"/>
      <c r="C119" s="241"/>
      <c r="D119" s="243"/>
      <c r="E119" s="243"/>
      <c r="F119" s="243"/>
      <c r="G119" s="243"/>
      <c r="H119" s="243"/>
      <c r="I119" s="243"/>
      <c r="J119" s="243"/>
      <c r="K119" s="407"/>
    </row>
    <row r="120" spans="1:11" ht="15">
      <c r="A120" s="241"/>
      <c r="B120" s="241"/>
      <c r="C120" s="241"/>
      <c r="D120" s="243"/>
      <c r="E120" s="243"/>
      <c r="F120" s="243"/>
      <c r="G120" s="243"/>
      <c r="H120" s="243"/>
      <c r="I120" s="243"/>
      <c r="J120" s="244"/>
      <c r="K120" s="407"/>
    </row>
    <row r="121" spans="1:11" ht="15">
      <c r="A121" s="241"/>
      <c r="B121" s="241"/>
      <c r="C121" s="241"/>
      <c r="D121" s="243"/>
      <c r="E121" s="243"/>
      <c r="F121" s="243"/>
      <c r="G121" s="243"/>
      <c r="H121" s="243"/>
      <c r="I121" s="243"/>
      <c r="J121" s="244"/>
      <c r="K121" s="407"/>
    </row>
    <row r="122" spans="1:11" ht="15">
      <c r="A122" s="241"/>
      <c r="B122" s="241"/>
      <c r="C122" s="241"/>
      <c r="D122" s="243"/>
      <c r="E122" s="243"/>
      <c r="F122" s="243"/>
      <c r="G122" s="243"/>
      <c r="H122" s="243"/>
      <c r="I122" s="243"/>
      <c r="J122" s="243"/>
      <c r="K122" s="407"/>
    </row>
    <row r="123" spans="1:11" ht="15">
      <c r="A123" s="241"/>
      <c r="B123" s="241"/>
      <c r="C123" s="241"/>
      <c r="D123" s="244"/>
      <c r="E123" s="243"/>
      <c r="F123" s="243"/>
      <c r="G123" s="243"/>
      <c r="H123" s="243"/>
      <c r="I123" s="243"/>
      <c r="J123" s="244"/>
      <c r="K123" s="407"/>
    </row>
    <row r="124" spans="1:11" ht="15">
      <c r="A124" s="241"/>
      <c r="B124" s="241"/>
      <c r="C124" s="241"/>
      <c r="D124" s="243"/>
      <c r="E124" s="243"/>
      <c r="F124" s="243"/>
      <c r="G124" s="243"/>
      <c r="H124" s="243"/>
      <c r="I124" s="243"/>
      <c r="J124" s="243"/>
      <c r="K124" s="407"/>
    </row>
    <row r="125" spans="1:11" ht="15">
      <c r="A125" s="241"/>
      <c r="B125" s="241"/>
      <c r="C125" s="241"/>
      <c r="D125" s="243"/>
      <c r="E125" s="243"/>
      <c r="F125" s="243"/>
      <c r="G125" s="243"/>
      <c r="H125" s="243"/>
      <c r="I125" s="243"/>
      <c r="J125" s="244"/>
      <c r="K125" s="407"/>
    </row>
    <row r="126" spans="1:11" ht="15">
      <c r="A126" s="241"/>
      <c r="B126" s="241"/>
      <c r="C126" s="241"/>
      <c r="D126" s="241"/>
      <c r="E126" s="241"/>
      <c r="F126" s="241"/>
      <c r="G126" s="241"/>
      <c r="H126" s="241"/>
      <c r="I126" s="241"/>
      <c r="J126" s="406"/>
      <c r="K126" s="407"/>
    </row>
    <row r="127" spans="1:11" ht="15">
      <c r="A127" s="241"/>
      <c r="B127" s="241"/>
      <c r="C127" s="241"/>
      <c r="D127" s="241"/>
      <c r="E127" s="241"/>
      <c r="F127" s="241"/>
      <c r="G127" s="241"/>
      <c r="H127" s="241"/>
      <c r="I127" s="241"/>
      <c r="J127" s="406"/>
      <c r="K127" s="407"/>
    </row>
  </sheetData>
  <sheetProtection/>
  <mergeCells count="6">
    <mergeCell ref="A1:J4"/>
    <mergeCell ref="A6:A21"/>
    <mergeCell ref="C6:D6"/>
    <mergeCell ref="C7:D7"/>
    <mergeCell ref="A22:A75"/>
    <mergeCell ref="A84:A101"/>
  </mergeCells>
  <printOptions/>
  <pageMargins left="0.7" right="0.7" top="0.787401575" bottom="0.787401575" header="0.3" footer="0.3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Libereckého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Vejvodova Katerina</dc:creator>
  <cp:keywords/>
  <dc:description/>
  <cp:lastModifiedBy>Tomas Denis</cp:lastModifiedBy>
  <cp:lastPrinted>2013-05-10T06:48:56Z</cp:lastPrinted>
  <dcterms:created xsi:type="dcterms:W3CDTF">2013-02-11T16:01:46Z</dcterms:created>
  <dcterms:modified xsi:type="dcterms:W3CDTF">2013-05-10T06:49:47Z</dcterms:modified>
  <cp:category/>
  <cp:version/>
  <cp:contentType/>
  <cp:contentStatus/>
</cp:coreProperties>
</file>