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15 18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<sst xmlns="http://schemas.openxmlformats.org/spreadsheetml/2006/main" count="143" uniqueCount="94">
  <si>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</si>
  <si>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</si>
  <si>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</si>
  <si>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</si>
  <si>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</si>
  <si>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</si>
  <si>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</si>
  <si>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</si>
  <si>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</si>
  <si>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</si>
  <si>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</si>
  <si>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</si>
  <si>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</si>
  <si>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</si>
  <si>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</si>
  <si>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</si>
  <si>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</si>
  <si>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</si>
  <si>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</si>
  <si>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</si>
  <si>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</si>
  <si>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</si>
  <si>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</si>
  <si>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</si>
  <si>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</si>
  <si>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</si>
  <si>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</si>
  <si>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</si>
  <si>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</si>
  <si>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</si>
  <si>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</si>
  <si>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</si>
  <si>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</si>
  <si>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</si>
  <si>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</si>
  <si>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</si>
  <si>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</si>
  <si>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</si>
  <si>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</si>
  <si>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</si>
  <si>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</si>
  <si>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</si>
  <si>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</si>
  <si>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</si>
  <si>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</si>
  <si>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</si>
  <si>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</si>
  <si>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</si>
  <si>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</si>
  <si>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</si>
  <si>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</si>
  <si>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</si>
  <si>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</si>
  <si>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</si>
  <si>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</si>
  <si>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</si>
  <si>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</si>
  <si>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</si>
  <si>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</si>
  <si>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</si>
  <si>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</si>
  <si>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</si>
  <si>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</si>
  <si>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</si>
  <si>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</si>
  <si>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915 18 - Energie</t>
  </si>
  <si>
    <t>tis.Kč</t>
  </si>
  <si>
    <t>uk.</t>
  </si>
  <si>
    <t>č.a.</t>
  </si>
  <si>
    <t>§</t>
  </si>
  <si>
    <t xml:space="preserve">E N E R G I E </t>
  </si>
  <si>
    <t>SU</t>
  </si>
  <si>
    <t>x</t>
  </si>
  <si>
    <t>Běžné (neinvestiční) výdaje resortu celkem</t>
  </si>
  <si>
    <t>Platby za dodávky energií- VN a SO, VO</t>
  </si>
  <si>
    <t>180001</t>
  </si>
  <si>
    <t>0000</t>
  </si>
  <si>
    <t>plyn</t>
  </si>
  <si>
    <t>180002</t>
  </si>
  <si>
    <t>elektrická energie</t>
  </si>
  <si>
    <t>Zálohové platby za dodávky energií - NN a MO</t>
  </si>
  <si>
    <t>180003</t>
  </si>
  <si>
    <t>180004</t>
  </si>
  <si>
    <t>180006</t>
  </si>
  <si>
    <t>Nákup služeb</t>
  </si>
  <si>
    <t>Realizace centralizovaného nákupu dodávek elektřiny a zemního plynu</t>
  </si>
  <si>
    <t>SR  2013</t>
  </si>
  <si>
    <t>Oddělení sekretariátu ředitele</t>
  </si>
  <si>
    <t>Změna rozpočtu - rozpočtové opatření č. 88/13</t>
  </si>
  <si>
    <t>ZR-RO č. 88/13</t>
  </si>
  <si>
    <t>příloha č. 1 k ZR-RO č. 88/13</t>
  </si>
  <si>
    <t>UR I 2013</t>
  </si>
  <si>
    <t>UR II 2013</t>
  </si>
  <si>
    <t>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</si>
</sst>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24" borderId="0">
      <alignment horizontal="left" vertical="center"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0">
      <alignment/>
      <protection/>
    </xf>
    <xf numFmtId="0" fontId="8" fillId="0" borderId="0" xfId="53">
      <alignment/>
      <protection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54" applyFont="1" applyBorder="1">
      <alignment/>
      <protection/>
    </xf>
    <xf numFmtId="0" fontId="12" fillId="0" borderId="0" xfId="54" applyFont="1">
      <alignment/>
      <protection/>
    </xf>
    <xf numFmtId="0" fontId="11" fillId="0" borderId="10" xfId="55" applyFont="1" applyFill="1" applyBorder="1" applyAlignment="1">
      <alignment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4" fontId="11" fillId="0" borderId="13" xfId="51" applyNumberFormat="1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1" applyFont="1" applyBorder="1" applyAlignment="1">
      <alignment horizontal="center" vertical="center"/>
      <protection/>
    </xf>
    <xf numFmtId="0" fontId="13" fillId="0" borderId="16" xfId="55" applyFont="1" applyFill="1" applyBorder="1" applyAlignment="1">
      <alignment horizontal="center"/>
      <protection/>
    </xf>
    <xf numFmtId="0" fontId="13" fillId="0" borderId="11" xfId="55" applyFont="1" applyFill="1" applyBorder="1" applyAlignment="1">
      <alignment horizontal="center"/>
      <protection/>
    </xf>
    <xf numFmtId="0" fontId="13" fillId="0" borderId="12" xfId="55" applyFont="1" applyFill="1" applyBorder="1" applyAlignment="1">
      <alignment horizontal="center"/>
      <protection/>
    </xf>
    <xf numFmtId="0" fontId="13" fillId="0" borderId="11" xfId="55" applyFont="1" applyFill="1" applyBorder="1" applyAlignment="1">
      <alignment horizontal="left"/>
      <protection/>
    </xf>
    <xf numFmtId="4" fontId="13" fillId="0" borderId="14" xfId="55" applyNumberFormat="1" applyFont="1" applyFill="1" applyBorder="1">
      <alignment/>
      <protection/>
    </xf>
    <xf numFmtId="0" fontId="14" fillId="0" borderId="17" xfId="55" applyFont="1" applyFill="1" applyBorder="1" applyAlignment="1">
      <alignment horizontal="center"/>
      <protection/>
    </xf>
    <xf numFmtId="49" fontId="14" fillId="0" borderId="18" xfId="55" applyNumberFormat="1" applyFont="1" applyFill="1" applyBorder="1" applyAlignment="1">
      <alignment horizontal="center"/>
      <protection/>
    </xf>
    <xf numFmtId="49" fontId="14" fillId="0" borderId="19" xfId="55" applyNumberFormat="1" applyFont="1" applyFill="1" applyBorder="1" applyAlignment="1">
      <alignment horizontal="center"/>
      <protection/>
    </xf>
    <xf numFmtId="49" fontId="14" fillId="0" borderId="20" xfId="55" applyNumberFormat="1" applyFont="1" applyFill="1" applyBorder="1" applyAlignment="1">
      <alignment horizontal="center"/>
      <protection/>
    </xf>
    <xf numFmtId="0" fontId="14" fillId="0" borderId="21" xfId="55" applyFont="1" applyFill="1" applyBorder="1" applyAlignment="1">
      <alignment horizontal="center"/>
      <protection/>
    </xf>
    <xf numFmtId="0" fontId="14" fillId="0" borderId="20" xfId="55" applyFont="1" applyFill="1" applyBorder="1">
      <alignment/>
      <protection/>
    </xf>
    <xf numFmtId="4" fontId="14" fillId="0" borderId="20" xfId="55" applyNumberFormat="1" applyFont="1" applyFill="1" applyBorder="1" applyAlignment="1">
      <alignment horizontal="right"/>
      <protection/>
    </xf>
    <xf numFmtId="49" fontId="15" fillId="0" borderId="22" xfId="55" applyNumberFormat="1" applyFont="1" applyFill="1" applyBorder="1" applyAlignment="1">
      <alignment horizontal="center"/>
      <protection/>
    </xf>
    <xf numFmtId="49" fontId="15" fillId="0" borderId="23" xfId="55" applyNumberFormat="1" applyFont="1" applyFill="1" applyBorder="1" applyAlignment="1">
      <alignment horizontal="center"/>
      <protection/>
    </xf>
    <xf numFmtId="49" fontId="15" fillId="0" borderId="24" xfId="55" applyNumberFormat="1" applyFont="1" applyFill="1" applyBorder="1" applyAlignment="1">
      <alignment horizontal="center"/>
      <protection/>
    </xf>
    <xf numFmtId="0" fontId="15" fillId="0" borderId="25" xfId="55" applyFont="1" applyFill="1" applyBorder="1" applyAlignment="1">
      <alignment horizontal="center"/>
      <protection/>
    </xf>
    <xf numFmtId="0" fontId="15" fillId="0" borderId="26" xfId="55" applyFont="1" applyFill="1" applyBorder="1" applyAlignment="1">
      <alignment horizontal="center"/>
      <protection/>
    </xf>
    <xf numFmtId="0" fontId="15" fillId="0" borderId="25" xfId="55" applyFont="1" applyFill="1" applyBorder="1">
      <alignment/>
      <protection/>
    </xf>
    <xf numFmtId="4" fontId="15" fillId="0" borderId="27" xfId="55" applyNumberFormat="1" applyFont="1" applyFill="1" applyBorder="1">
      <alignment/>
      <protection/>
    </xf>
    <xf numFmtId="49" fontId="15" fillId="0" borderId="28" xfId="55" applyNumberFormat="1" applyFont="1" applyFill="1" applyBorder="1" applyAlignment="1">
      <alignment horizontal="center"/>
      <protection/>
    </xf>
    <xf numFmtId="49" fontId="15" fillId="0" borderId="26" xfId="55" applyNumberFormat="1" applyFont="1" applyFill="1" applyBorder="1" applyAlignment="1">
      <alignment horizontal="center"/>
      <protection/>
    </xf>
    <xf numFmtId="49" fontId="15" fillId="0" borderId="27" xfId="55" applyNumberFormat="1" applyFont="1" applyFill="1" applyBorder="1" applyAlignment="1">
      <alignment horizontal="center"/>
      <protection/>
    </xf>
    <xf numFmtId="0" fontId="15" fillId="0" borderId="25" xfId="55" applyFont="1" applyFill="1" applyBorder="1" applyAlignment="1">
      <alignment horizontal="center" vertical="center"/>
      <protection/>
    </xf>
    <xf numFmtId="0" fontId="15" fillId="0" borderId="26" xfId="55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left" vertical="center"/>
      <protection/>
    </xf>
    <xf numFmtId="49" fontId="15" fillId="0" borderId="29" xfId="55" applyNumberFormat="1" applyFont="1" applyFill="1" applyBorder="1" applyAlignment="1">
      <alignment horizontal="center"/>
      <protection/>
    </xf>
    <xf numFmtId="49" fontId="15" fillId="0" borderId="30" xfId="55" applyNumberFormat="1" applyFont="1" applyFill="1" applyBorder="1" applyAlignment="1">
      <alignment horizontal="center"/>
      <protection/>
    </xf>
    <xf numFmtId="0" fontId="15" fillId="0" borderId="31" xfId="55" applyFont="1" applyFill="1" applyBorder="1" applyAlignment="1">
      <alignment horizontal="center" vertical="center"/>
      <protection/>
    </xf>
    <xf numFmtId="0" fontId="15" fillId="0" borderId="29" xfId="55" applyFont="1" applyFill="1" applyBorder="1" applyAlignment="1">
      <alignment horizontal="center" vertical="center"/>
      <protection/>
    </xf>
    <xf numFmtId="0" fontId="15" fillId="0" borderId="31" xfId="55" applyFont="1" applyFill="1" applyBorder="1" applyAlignment="1">
      <alignment horizontal="left" vertical="center"/>
      <protection/>
    </xf>
    <xf numFmtId="4" fontId="15" fillId="0" borderId="30" xfId="55" applyNumberFormat="1" applyFont="1" applyFill="1" applyBorder="1">
      <alignment/>
      <protection/>
    </xf>
    <xf numFmtId="4" fontId="14" fillId="0" borderId="20" xfId="55" applyNumberFormat="1" applyFont="1" applyFill="1" applyBorder="1">
      <alignment/>
      <protection/>
    </xf>
    <xf numFmtId="0" fontId="14" fillId="0" borderId="32" xfId="55" applyFont="1" applyFill="1" applyBorder="1" applyAlignment="1">
      <alignment horizontal="center"/>
      <protection/>
    </xf>
    <xf numFmtId="0" fontId="14" fillId="0" borderId="33" xfId="55" applyFont="1" applyFill="1" applyBorder="1" applyAlignment="1">
      <alignment horizontal="center"/>
      <protection/>
    </xf>
    <xf numFmtId="0" fontId="14" fillId="0" borderId="17" xfId="55" applyFont="1" applyFill="1" applyBorder="1" applyAlignment="1">
      <alignment horizontal="center" vertical="center"/>
      <protection/>
    </xf>
    <xf numFmtId="49" fontId="14" fillId="0" borderId="20" xfId="55" applyNumberFormat="1" applyFont="1" applyFill="1" applyBorder="1" applyAlignment="1">
      <alignment horizontal="center" vertical="center"/>
      <protection/>
    </xf>
    <xf numFmtId="0" fontId="14" fillId="0" borderId="21" xfId="55" applyFont="1" applyFill="1" applyBorder="1" applyAlignment="1">
      <alignment horizontal="center" vertical="center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4" fontId="14" fillId="0" borderId="20" xfId="55" applyNumberFormat="1" applyFont="1" applyFill="1" applyBorder="1" applyAlignment="1">
      <alignment vertical="center"/>
      <protection/>
    </xf>
    <xf numFmtId="4" fontId="15" fillId="0" borderId="34" xfId="55" applyNumberFormat="1" applyFont="1" applyFill="1" applyBorder="1">
      <alignment/>
      <protection/>
    </xf>
    <xf numFmtId="0" fontId="12" fillId="0" borderId="0" xfId="54" applyFont="1" applyFill="1" applyAlignment="1">
      <alignment horizontal="center"/>
      <protection/>
    </xf>
    <xf numFmtId="0" fontId="11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0" xfId="54" applyBorder="1">
      <alignment/>
      <protection/>
    </xf>
    <xf numFmtId="165" fontId="0" fillId="0" borderId="0" xfId="54" applyNumberFormat="1" applyBorder="1">
      <alignment/>
      <protection/>
    </xf>
    <xf numFmtId="0" fontId="14" fillId="0" borderId="35" xfId="55" applyFont="1" applyFill="1" applyBorder="1" applyAlignment="1">
      <alignment horizontal="center"/>
      <protection/>
    </xf>
    <xf numFmtId="4" fontId="15" fillId="0" borderId="25" xfId="55" applyNumberFormat="1" applyFont="1" applyFill="1" applyBorder="1">
      <alignment/>
      <protection/>
    </xf>
    <xf numFmtId="4" fontId="15" fillId="0" borderId="36" xfId="55" applyNumberFormat="1" applyFont="1" applyFill="1" applyBorder="1">
      <alignment/>
      <protection/>
    </xf>
    <xf numFmtId="4" fontId="15" fillId="0" borderId="31" xfId="55" applyNumberFormat="1" applyFont="1" applyFill="1" applyBorder="1">
      <alignment/>
      <protection/>
    </xf>
    <xf numFmtId="4" fontId="15" fillId="0" borderId="37" xfId="55" applyNumberFormat="1" applyFont="1" applyFill="1" applyBorder="1">
      <alignment/>
      <protection/>
    </xf>
    <xf numFmtId="4" fontId="14" fillId="0" borderId="38" xfId="55" applyNumberFormat="1" applyFont="1" applyFill="1" applyBorder="1">
      <alignment/>
      <protection/>
    </xf>
    <xf numFmtId="4" fontId="14" fillId="0" borderId="38" xfId="55" applyNumberFormat="1" applyFont="1" applyFill="1" applyBorder="1" applyAlignment="1">
      <alignment vertical="center"/>
      <protection/>
    </xf>
    <xf numFmtId="0" fontId="14" fillId="0" borderId="18" xfId="55" applyFont="1" applyFill="1" applyBorder="1" applyAlignment="1">
      <alignment horizontal="left" vertical="center" wrapText="1"/>
      <protection/>
    </xf>
    <xf numFmtId="4" fontId="13" fillId="0" borderId="15" xfId="55" applyNumberFormat="1" applyFont="1" applyFill="1" applyBorder="1">
      <alignment/>
      <protection/>
    </xf>
    <xf numFmtId="4" fontId="14" fillId="0" borderId="38" xfId="55" applyNumberFormat="1" applyFont="1" applyFill="1" applyBorder="1" applyAlignment="1">
      <alignment horizontal="right"/>
      <protection/>
    </xf>
    <xf numFmtId="0" fontId="12" fillId="0" borderId="0" xfId="55" applyFont="1" applyFill="1" applyAlignment="1">
      <alignment horizontal="center" vertical="top" wrapText="1"/>
      <protection/>
    </xf>
    <xf numFmtId="0" fontId="11" fillId="0" borderId="0" xfId="55" applyFont="1" applyFill="1" applyAlignment="1">
      <alignment horizontal="center" vertical="top" wrapText="1"/>
      <protection/>
    </xf>
    <xf numFmtId="0" fontId="12" fillId="0" borderId="0" xfId="54" applyFont="1" applyAlignment="1">
      <alignment vertical="top" wrapText="1"/>
      <protection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 horizontal="right"/>
      <protection/>
    </xf>
    <xf numFmtId="0" fontId="5" fillId="34" borderId="39" xfId="50" applyFont="1" applyFill="1" applyBorder="1" applyAlignment="1">
      <alignment horizontal="center" vertical="center" wrapText="1"/>
      <protection/>
    </xf>
    <xf numFmtId="0" fontId="5" fillId="34" borderId="14" xfId="50" applyFont="1" applyFill="1" applyBorder="1" applyAlignment="1">
      <alignment horizontal="center" vertical="center" wrapText="1"/>
      <protection/>
    </xf>
    <xf numFmtId="0" fontId="5" fillId="34" borderId="15" xfId="50" applyFont="1" applyFill="1" applyBorder="1" applyAlignment="1">
      <alignment horizontal="center" vertical="center" wrapText="1"/>
      <protection/>
    </xf>
    <xf numFmtId="0" fontId="3" fillId="0" borderId="32" xfId="50" applyFont="1" applyBorder="1" applyAlignment="1">
      <alignment vertical="center" wrapText="1"/>
      <protection/>
    </xf>
    <xf numFmtId="0" fontId="3" fillId="0" borderId="40" xfId="50" applyFont="1" applyBorder="1" applyAlignment="1">
      <alignment horizontal="right" vertical="center" wrapText="1"/>
      <protection/>
    </xf>
    <xf numFmtId="4" fontId="3" fillId="0" borderId="40" xfId="50" applyNumberFormat="1" applyFont="1" applyBorder="1" applyAlignment="1">
      <alignment horizontal="right" vertical="center" wrapText="1"/>
      <protection/>
    </xf>
    <xf numFmtId="4" fontId="3" fillId="0" borderId="41" xfId="50" applyNumberFormat="1" applyFont="1" applyBorder="1" applyAlignment="1">
      <alignment horizontal="right" vertical="center" wrapText="1"/>
      <protection/>
    </xf>
    <xf numFmtId="0" fontId="4" fillId="0" borderId="42" xfId="50" applyFont="1" applyBorder="1" applyAlignment="1">
      <alignment vertical="center" wrapText="1"/>
      <protection/>
    </xf>
    <xf numFmtId="0" fontId="4" fillId="0" borderId="25" xfId="50" applyFont="1" applyBorder="1" applyAlignment="1">
      <alignment horizontal="right" vertical="center" wrapText="1"/>
      <protection/>
    </xf>
    <xf numFmtId="4" fontId="4" fillId="0" borderId="25" xfId="50" applyNumberFormat="1" applyFont="1" applyBorder="1" applyAlignment="1">
      <alignment horizontal="right" vertical="center" wrapText="1"/>
      <protection/>
    </xf>
    <xf numFmtId="4" fontId="4" fillId="0" borderId="25" xfId="50" applyNumberFormat="1" applyFont="1" applyBorder="1" applyAlignment="1">
      <alignment vertical="center"/>
      <protection/>
    </xf>
    <xf numFmtId="4" fontId="4" fillId="0" borderId="36" xfId="50" applyNumberFormat="1" applyFont="1" applyBorder="1" applyAlignment="1">
      <alignment vertical="center"/>
      <protection/>
    </xf>
    <xf numFmtId="4" fontId="0" fillId="0" borderId="0" xfId="50" applyNumberFormat="1">
      <alignment/>
      <protection/>
    </xf>
    <xf numFmtId="4" fontId="4" fillId="0" borderId="40" xfId="50" applyNumberFormat="1" applyFont="1" applyBorder="1" applyAlignment="1">
      <alignment horizontal="right" vertical="center" wrapText="1"/>
      <protection/>
    </xf>
    <xf numFmtId="0" fontId="3" fillId="0" borderId="42" xfId="50" applyFont="1" applyBorder="1" applyAlignment="1">
      <alignment vertical="center" wrapText="1"/>
      <protection/>
    </xf>
    <xf numFmtId="4" fontId="3" fillId="0" borderId="25" xfId="50" applyNumberFormat="1" applyFont="1" applyBorder="1" applyAlignment="1">
      <alignment horizontal="right" vertical="center" wrapText="1"/>
      <protection/>
    </xf>
    <xf numFmtId="4" fontId="3" fillId="0" borderId="36" xfId="50" applyNumberFormat="1" applyFont="1" applyBorder="1" applyAlignment="1">
      <alignment horizontal="right" vertical="center" wrapText="1"/>
      <protection/>
    </xf>
    <xf numFmtId="4" fontId="4" fillId="0" borderId="36" xfId="50" applyNumberFormat="1" applyFont="1" applyBorder="1" applyAlignment="1">
      <alignment horizontal="right" vertical="center" wrapText="1"/>
      <protection/>
    </xf>
    <xf numFmtId="0" fontId="3" fillId="0" borderId="25" xfId="50" applyFont="1" applyBorder="1" applyAlignment="1">
      <alignment horizontal="right" vertical="center" wrapText="1"/>
      <protection/>
    </xf>
    <xf numFmtId="0" fontId="4" fillId="0" borderId="43" xfId="50" applyFont="1" applyBorder="1" applyAlignment="1">
      <alignment vertical="center" wrapText="1"/>
      <protection/>
    </xf>
    <xf numFmtId="0" fontId="4" fillId="0" borderId="44" xfId="50" applyFont="1" applyBorder="1" applyAlignment="1">
      <alignment horizontal="right" vertical="center" wrapText="1"/>
      <protection/>
    </xf>
    <xf numFmtId="4" fontId="4" fillId="0" borderId="44" xfId="50" applyNumberFormat="1" applyFont="1" applyBorder="1" applyAlignment="1">
      <alignment horizontal="right" vertical="center" wrapText="1"/>
      <protection/>
    </xf>
    <xf numFmtId="4" fontId="4" fillId="0" borderId="45" xfId="50" applyNumberFormat="1" applyFont="1" applyBorder="1" applyAlignment="1">
      <alignment horizontal="right" vertical="center" wrapText="1"/>
      <protection/>
    </xf>
    <xf numFmtId="0" fontId="3" fillId="0" borderId="39" xfId="50" applyFont="1" applyBorder="1" applyAlignment="1">
      <alignment vertical="center" wrapText="1"/>
      <protection/>
    </xf>
    <xf numFmtId="0" fontId="3" fillId="0" borderId="14" xfId="50" applyFont="1" applyBorder="1" applyAlignment="1">
      <alignment horizontal="right" vertical="center" wrapText="1"/>
      <protection/>
    </xf>
    <xf numFmtId="4" fontId="3" fillId="0" borderId="14" xfId="50" applyNumberFormat="1" applyFont="1" applyBorder="1" applyAlignment="1">
      <alignment horizontal="right" vertical="center" wrapText="1"/>
      <protection/>
    </xf>
    <xf numFmtId="4" fontId="3" fillId="0" borderId="15" xfId="50" applyNumberFormat="1" applyFont="1" applyBorder="1" applyAlignment="1">
      <alignment horizontal="right" vertical="center" wrapText="1"/>
      <protection/>
    </xf>
    <xf numFmtId="0" fontId="7" fillId="0" borderId="0" xfId="50" applyFont="1" applyFill="1" applyBorder="1">
      <alignment/>
      <protection/>
    </xf>
    <xf numFmtId="164" fontId="7" fillId="0" borderId="34" xfId="50" applyNumberFormat="1" applyFont="1" applyFill="1" applyBorder="1" applyAlignment="1">
      <alignment horizontal="right"/>
      <protection/>
    </xf>
    <xf numFmtId="0" fontId="4" fillId="0" borderId="32" xfId="50" applyFont="1" applyBorder="1" applyAlignment="1">
      <alignment horizontal="left" vertical="center" wrapText="1"/>
      <protection/>
    </xf>
    <xf numFmtId="0" fontId="4" fillId="0" borderId="40" xfId="50" applyFont="1" applyBorder="1" applyAlignment="1">
      <alignment horizontal="right" vertical="center" wrapText="1"/>
      <protection/>
    </xf>
    <xf numFmtId="4" fontId="4" fillId="0" borderId="41" xfId="50" applyNumberFormat="1" applyFont="1" applyBorder="1" applyAlignment="1">
      <alignment horizontal="right" vertical="center" wrapText="1"/>
      <protection/>
    </xf>
    <xf numFmtId="0" fontId="4" fillId="0" borderId="42" xfId="50" applyFont="1" applyBorder="1" applyAlignment="1">
      <alignment horizontal="left" vertical="center" wrapText="1"/>
      <protection/>
    </xf>
    <xf numFmtId="0" fontId="4" fillId="0" borderId="43" xfId="50" applyFont="1" applyBorder="1" applyAlignment="1">
      <alignment horizontal="left" vertical="center" wrapText="1"/>
      <protection/>
    </xf>
    <xf numFmtId="4" fontId="4" fillId="0" borderId="46" xfId="50" applyNumberFormat="1" applyFont="1" applyBorder="1" applyAlignment="1">
      <alignment horizontal="right" vertical="center" wrapText="1"/>
      <protection/>
    </xf>
    <xf numFmtId="4" fontId="4" fillId="0" borderId="47" xfId="50" applyNumberFormat="1" applyFont="1" applyBorder="1" applyAlignment="1">
      <alignment horizontal="right" vertical="center" wrapText="1"/>
      <protection/>
    </xf>
    <xf numFmtId="0" fontId="3" fillId="0" borderId="39" xfId="50" applyFont="1" applyBorder="1" applyAlignment="1">
      <alignment horizontal="left" vertical="center" wrapText="1"/>
      <protection/>
    </xf>
    <xf numFmtId="0" fontId="14" fillId="0" borderId="19" xfId="55" applyFont="1" applyFill="1" applyBorder="1" applyAlignment="1">
      <alignment horizontal="left" vertical="center" wrapText="1"/>
      <protection/>
    </xf>
    <xf numFmtId="0" fontId="6" fillId="34" borderId="34" xfId="50" applyFont="1" applyFill="1" applyBorder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13" xfId="55" applyFont="1" applyFill="1" applyBorder="1" applyAlignment="1">
      <alignment horizontal="center" vertical="center"/>
      <protection/>
    </xf>
    <xf numFmtId="0" fontId="11" fillId="0" borderId="48" xfId="55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/>
      <protection/>
    </xf>
    <xf numFmtId="0" fontId="13" fillId="0" borderId="48" xfId="55" applyFont="1" applyFill="1" applyBorder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02 - ORREP" xfId="51"/>
    <cellStyle name="normální_04 - OSMTVS" xfId="52"/>
    <cellStyle name="normální_2. Rozpočet 2007 - tabulky" xfId="53"/>
    <cellStyle name="normální_Rozpis výdajů 03 bez PO 3" xfId="54"/>
    <cellStyle name="normální_Rozpis výdajů 03 bez PO_14 - OISNM" xfId="55"/>
    <cellStyle name="Followed Hyperlink" xfId="56"/>
    <cellStyle name="Poznámka" xfId="57"/>
    <cellStyle name="Percent" xfId="58"/>
    <cellStyle name="Propojená buňka" xfId="59"/>
    <cellStyle name="S8M1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682240.159</v>
          </cell>
          <cell r="F119">
            <v>141400</v>
          </cell>
          <cell r="G119">
            <v>3399378.83799</v>
          </cell>
          <cell r="H119">
            <v>114540.90847999998</v>
          </cell>
          <cell r="I119">
            <v>294011.257</v>
          </cell>
          <cell r="K119">
            <v>768895.67348</v>
          </cell>
          <cell r="L119">
            <v>277790.91000000003</v>
          </cell>
          <cell r="M119">
            <v>5445.58863</v>
          </cell>
          <cell r="N119">
            <v>3</v>
          </cell>
          <cell r="O119">
            <v>68585.66752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7">
      <selection activeCell="I7" sqref="I7"/>
    </sheetView>
  </sheetViews>
  <sheetFormatPr defaultColWidth="9.140625" defaultRowHeight="12.75"/>
  <cols>
    <col min="1" max="1" width="36.57421875" style="2" bestFit="1" customWidth="1"/>
    <col min="2" max="2" width="7.28125" style="2" customWidth="1"/>
    <col min="3" max="3" width="13.8515625" style="2" customWidth="1"/>
    <col min="4" max="4" width="10.140625" style="2" bestFit="1" customWidth="1"/>
    <col min="5" max="5" width="14.140625" style="2" customWidth="1"/>
    <col min="6" max="9" width="9.140625" style="2" customWidth="1"/>
    <col min="10" max="10" width="11.7109375" style="2" bestFit="1" customWidth="1"/>
    <col min="11" max="16384" width="9.140625" style="2" customWidth="1"/>
  </cols>
  <sheetData>
    <row r="1" spans="1:5" ht="13.5" thickBot="1">
      <c r="A1" s="114" t="s">
        <v>58</v>
      </c>
      <c r="B1" s="114"/>
      <c r="C1" s="74"/>
      <c r="D1" s="74"/>
      <c r="E1" s="75" t="s">
        <v>0</v>
      </c>
    </row>
    <row r="2" spans="1:5" ht="24.75" thickBot="1">
      <c r="A2" s="76" t="s">
        <v>1</v>
      </c>
      <c r="B2" s="77" t="s">
        <v>2</v>
      </c>
      <c r="C2" s="78" t="s">
        <v>60</v>
      </c>
      <c r="D2" s="78" t="s">
        <v>89</v>
      </c>
      <c r="E2" s="78" t="s">
        <v>61</v>
      </c>
    </row>
    <row r="3" spans="1:5" ht="15" customHeight="1">
      <c r="A3" s="79" t="s">
        <v>3</v>
      </c>
      <c r="B3" s="80" t="s">
        <v>41</v>
      </c>
      <c r="C3" s="81">
        <f>C4+C5+C6</f>
        <v>2313982.867</v>
      </c>
      <c r="D3" s="81">
        <f>D4+D5+D6</f>
        <v>0</v>
      </c>
      <c r="E3" s="82">
        <f aca="true" t="shared" si="0" ref="E3:E24">C3+D3</f>
        <v>2313982.867</v>
      </c>
    </row>
    <row r="4" spans="1:10" ht="15" customHeight="1">
      <c r="A4" s="83" t="s">
        <v>4</v>
      </c>
      <c r="B4" s="84" t="s">
        <v>5</v>
      </c>
      <c r="C4" s="85">
        <f>'[1]příjmy'!$C$119</f>
        <v>2101000</v>
      </c>
      <c r="D4" s="86">
        <f>'[2]příjmy'!$C$31</f>
        <v>0</v>
      </c>
      <c r="E4" s="87">
        <f t="shared" si="0"/>
        <v>2101000</v>
      </c>
      <c r="J4" s="88"/>
    </row>
    <row r="5" spans="1:5" ht="15" customHeight="1">
      <c r="A5" s="83" t="s">
        <v>6</v>
      </c>
      <c r="B5" s="84" t="s">
        <v>7</v>
      </c>
      <c r="C5" s="85">
        <f>'[1]příjmy'!$D$119</f>
        <v>212982.867</v>
      </c>
      <c r="D5" s="89">
        <v>0</v>
      </c>
      <c r="E5" s="87">
        <f t="shared" si="0"/>
        <v>212982.867</v>
      </c>
    </row>
    <row r="6" spans="1:5" ht="15" customHeight="1">
      <c r="A6" s="83" t="s">
        <v>8</v>
      </c>
      <c r="B6" s="84" t="s">
        <v>9</v>
      </c>
      <c r="C6" s="85">
        <f>'[1]příjmy'!$E$119</f>
        <v>0</v>
      </c>
      <c r="D6" s="85">
        <f>'[2]příjmy'!$E$31</f>
        <v>0</v>
      </c>
      <c r="E6" s="87">
        <f t="shared" si="0"/>
        <v>0</v>
      </c>
    </row>
    <row r="7" spans="1:5" ht="15" customHeight="1">
      <c r="A7" s="90" t="s">
        <v>44</v>
      </c>
      <c r="B7" s="84" t="s">
        <v>10</v>
      </c>
      <c r="C7" s="91">
        <f>C8+C13</f>
        <v>3505925.91</v>
      </c>
      <c r="D7" s="91">
        <f>D8+D13</f>
        <v>0</v>
      </c>
      <c r="E7" s="92">
        <f t="shared" si="0"/>
        <v>3505925.91</v>
      </c>
    </row>
    <row r="8" spans="1:5" ht="15" customHeight="1">
      <c r="A8" s="83" t="s">
        <v>50</v>
      </c>
      <c r="B8" s="84" t="s">
        <v>11</v>
      </c>
      <c r="C8" s="85">
        <f>C9+C10+C11+C12</f>
        <v>3505925.91</v>
      </c>
      <c r="D8" s="85">
        <f>D9+D10+D11+D12</f>
        <v>0</v>
      </c>
      <c r="E8" s="93">
        <f t="shared" si="0"/>
        <v>3505925.91</v>
      </c>
    </row>
    <row r="9" spans="1:5" ht="15" customHeight="1">
      <c r="A9" s="83" t="s">
        <v>45</v>
      </c>
      <c r="B9" s="84" t="s">
        <v>12</v>
      </c>
      <c r="C9" s="85">
        <f>'[1]příjmy'!$M$4</f>
        <v>60887</v>
      </c>
      <c r="D9" s="85">
        <f>'[2]příjmy'!$I$16</f>
        <v>0</v>
      </c>
      <c r="E9" s="93">
        <f t="shared" si="0"/>
        <v>60887</v>
      </c>
    </row>
    <row r="10" spans="1:5" ht="15" customHeight="1">
      <c r="A10" s="83" t="s">
        <v>57</v>
      </c>
      <c r="B10" s="84" t="s">
        <v>11</v>
      </c>
      <c r="C10" s="85">
        <v>3420860.73</v>
      </c>
      <c r="D10" s="85">
        <v>0</v>
      </c>
      <c r="E10" s="93">
        <f t="shared" si="0"/>
        <v>3420860.73</v>
      </c>
    </row>
    <row r="11" spans="1:5" ht="15" customHeight="1">
      <c r="A11" s="83" t="s">
        <v>46</v>
      </c>
      <c r="B11" s="84" t="s">
        <v>49</v>
      </c>
      <c r="C11" s="85">
        <f>'[1]příjmy'!$I$119</f>
        <v>178.18</v>
      </c>
      <c r="D11" s="85">
        <v>0</v>
      </c>
      <c r="E11" s="93">
        <f>SUM(C11:D11)</f>
        <v>178.18</v>
      </c>
    </row>
    <row r="12" spans="1:5" ht="15" customHeight="1">
      <c r="A12" s="83" t="s">
        <v>51</v>
      </c>
      <c r="B12" s="84">
        <v>4121</v>
      </c>
      <c r="C12" s="85">
        <f>'[1]příjmy'!$F$119</f>
        <v>24000</v>
      </c>
      <c r="D12" s="85">
        <v>0</v>
      </c>
      <c r="E12" s="93">
        <f>SUM(C12:D12)</f>
        <v>24000</v>
      </c>
    </row>
    <row r="13" spans="1:5" ht="15" customHeight="1">
      <c r="A13" s="83" t="s">
        <v>52</v>
      </c>
      <c r="B13" s="84" t="s">
        <v>13</v>
      </c>
      <c r="C13" s="85">
        <f>C14+C15+C16</f>
        <v>0</v>
      </c>
      <c r="D13" s="85">
        <f>D14+D15+D16</f>
        <v>0</v>
      </c>
      <c r="E13" s="93">
        <f t="shared" si="0"/>
        <v>0</v>
      </c>
    </row>
    <row r="14" spans="1:5" ht="15" customHeight="1">
      <c r="A14" s="83" t="s">
        <v>47</v>
      </c>
      <c r="B14" s="84" t="s">
        <v>13</v>
      </c>
      <c r="C14" s="85">
        <f>'[1]příjmy'!$J$119+'[1]příjmy'!$N$119</f>
        <v>0</v>
      </c>
      <c r="D14" s="85">
        <f>'[2]příjmy'!$H$16</f>
        <v>0</v>
      </c>
      <c r="E14" s="93">
        <f t="shared" si="0"/>
        <v>0</v>
      </c>
    </row>
    <row r="15" spans="1:5" ht="15" customHeight="1">
      <c r="A15" s="83" t="s">
        <v>53</v>
      </c>
      <c r="B15" s="84">
        <v>4221</v>
      </c>
      <c r="C15" s="85">
        <f>'[1]příjmy'!$L$119</f>
        <v>0</v>
      </c>
      <c r="D15" s="85">
        <v>0</v>
      </c>
      <c r="E15" s="93">
        <f>SUM(C15:D15)</f>
        <v>0</v>
      </c>
    </row>
    <row r="16" spans="1:5" ht="15" customHeight="1">
      <c r="A16" s="83" t="s">
        <v>54</v>
      </c>
      <c r="B16" s="84">
        <v>4232</v>
      </c>
      <c r="C16" s="85">
        <f>'[1]příjmy'!$K$119</f>
        <v>0</v>
      </c>
      <c r="D16" s="85">
        <v>0</v>
      </c>
      <c r="E16" s="93">
        <f>SUM(C16:D16)</f>
        <v>0</v>
      </c>
    </row>
    <row r="17" spans="1:5" ht="15" customHeight="1">
      <c r="A17" s="90" t="s">
        <v>14</v>
      </c>
      <c r="B17" s="94" t="s">
        <v>42</v>
      </c>
      <c r="C17" s="91">
        <f>C3+C7</f>
        <v>5819908.777000001</v>
      </c>
      <c r="D17" s="91">
        <f>D3+D7</f>
        <v>0</v>
      </c>
      <c r="E17" s="92">
        <f t="shared" si="0"/>
        <v>5819908.777000001</v>
      </c>
    </row>
    <row r="18" spans="1:5" ht="15" customHeight="1">
      <c r="A18" s="90" t="s">
        <v>15</v>
      </c>
      <c r="B18" s="94" t="s">
        <v>16</v>
      </c>
      <c r="C18" s="91">
        <f>SUM(C19:C23)</f>
        <v>1023096.744</v>
      </c>
      <c r="D18" s="91">
        <f>SUM(D19:D23)</f>
        <v>10920</v>
      </c>
      <c r="E18" s="92">
        <f t="shared" si="0"/>
        <v>1034016.744</v>
      </c>
    </row>
    <row r="19" spans="1:5" ht="15" customHeight="1">
      <c r="A19" s="83" t="s">
        <v>62</v>
      </c>
      <c r="B19" s="84" t="s">
        <v>17</v>
      </c>
      <c r="C19" s="85">
        <f>'[1]příjmy'!$O$119</f>
        <v>79520.92</v>
      </c>
      <c r="D19" s="85">
        <v>0</v>
      </c>
      <c r="E19" s="93">
        <f t="shared" si="0"/>
        <v>79520.92</v>
      </c>
    </row>
    <row r="20" spans="1:5" ht="15" customHeight="1">
      <c r="A20" s="83" t="s">
        <v>63</v>
      </c>
      <c r="B20" s="84">
        <v>8115</v>
      </c>
      <c r="C20" s="85">
        <f>'[1]příjmy'!$P$119</f>
        <v>253299.98</v>
      </c>
      <c r="D20" s="85">
        <v>0</v>
      </c>
      <c r="E20" s="93">
        <f>SUM(C20:D20)</f>
        <v>253299.98</v>
      </c>
    </row>
    <row r="21" spans="1:5" ht="15" customHeight="1">
      <c r="A21" s="83" t="s">
        <v>64</v>
      </c>
      <c r="B21" s="84" t="s">
        <v>17</v>
      </c>
      <c r="C21" s="85">
        <f>'[1]příjmy'!$Q$119</f>
        <v>505954.93399999995</v>
      </c>
      <c r="D21" s="85">
        <v>10920</v>
      </c>
      <c r="E21" s="93">
        <f t="shared" si="0"/>
        <v>516874.93399999995</v>
      </c>
    </row>
    <row r="22" spans="1:5" ht="15" customHeight="1">
      <c r="A22" s="83" t="s">
        <v>55</v>
      </c>
      <c r="B22" s="84">
        <v>8123</v>
      </c>
      <c r="C22" s="85">
        <f>'[1]příjmy'!$S$119</f>
        <v>231195.91</v>
      </c>
      <c r="D22" s="85">
        <f>'[2]příjmy'!$T$31</f>
        <v>0</v>
      </c>
      <c r="E22" s="93">
        <f>C22+D22</f>
        <v>231195.91</v>
      </c>
    </row>
    <row r="23" spans="1:5" ht="15" customHeight="1" thickBot="1">
      <c r="A23" s="95" t="s">
        <v>56</v>
      </c>
      <c r="B23" s="96">
        <v>-8124</v>
      </c>
      <c r="C23" s="97">
        <f>'[1]příjmy'!$T$119</f>
        <v>-46875</v>
      </c>
      <c r="D23" s="97">
        <f>'[2]příjmy'!$O$16</f>
        <v>0</v>
      </c>
      <c r="E23" s="98">
        <f>C23+D23</f>
        <v>-46875</v>
      </c>
    </row>
    <row r="24" spans="1:5" ht="15" customHeight="1" thickBot="1">
      <c r="A24" s="99" t="s">
        <v>28</v>
      </c>
      <c r="B24" s="100"/>
      <c r="C24" s="101">
        <f>C3+C7+C18</f>
        <v>6843005.521000001</v>
      </c>
      <c r="D24" s="101">
        <f>D17+D18</f>
        <v>10920</v>
      </c>
      <c r="E24" s="102">
        <f t="shared" si="0"/>
        <v>6853925.521000001</v>
      </c>
    </row>
    <row r="25" spans="1:5" ht="13.5" thickBot="1">
      <c r="A25" s="114" t="s">
        <v>59</v>
      </c>
      <c r="B25" s="114"/>
      <c r="C25" s="103"/>
      <c r="D25" s="103"/>
      <c r="E25" s="104" t="s">
        <v>0</v>
      </c>
    </row>
    <row r="26" spans="1:5" ht="24.75" thickBot="1">
      <c r="A26" s="76" t="s">
        <v>18</v>
      </c>
      <c r="B26" s="77" t="s">
        <v>19</v>
      </c>
      <c r="C26" s="78" t="s">
        <v>60</v>
      </c>
      <c r="D26" s="78" t="s">
        <v>89</v>
      </c>
      <c r="E26" s="78" t="s">
        <v>61</v>
      </c>
    </row>
    <row r="27" spans="1:5" ht="15" customHeight="1">
      <c r="A27" s="105" t="s">
        <v>27</v>
      </c>
      <c r="B27" s="106" t="s">
        <v>20</v>
      </c>
      <c r="C27" s="89">
        <f>'[1]výdaje'!$B$119</f>
        <v>31605.08</v>
      </c>
      <c r="D27" s="89">
        <v>0</v>
      </c>
      <c r="E27" s="107">
        <f>C27+D27</f>
        <v>31605.08</v>
      </c>
    </row>
    <row r="28" spans="1:5" ht="15" customHeight="1">
      <c r="A28" s="108" t="s">
        <v>21</v>
      </c>
      <c r="B28" s="84" t="s">
        <v>20</v>
      </c>
      <c r="C28" s="85">
        <f>'[1]výdaje'!$C$119</f>
        <v>211626.27000000002</v>
      </c>
      <c r="D28" s="89">
        <v>0</v>
      </c>
      <c r="E28" s="107">
        <f aca="true" t="shared" si="1" ref="E28:E44">C28+D28</f>
        <v>211626.27000000002</v>
      </c>
    </row>
    <row r="29" spans="1:5" ht="15" customHeight="1">
      <c r="A29" s="108" t="s">
        <v>29</v>
      </c>
      <c r="B29" s="84" t="s">
        <v>20</v>
      </c>
      <c r="C29" s="85">
        <f>'[1]výdaje'!$D$119</f>
        <v>835393</v>
      </c>
      <c r="D29" s="89">
        <v>0</v>
      </c>
      <c r="E29" s="107">
        <f t="shared" si="1"/>
        <v>835393</v>
      </c>
    </row>
    <row r="30" spans="1:5" ht="15" customHeight="1">
      <c r="A30" s="108" t="s">
        <v>22</v>
      </c>
      <c r="B30" s="84" t="s">
        <v>20</v>
      </c>
      <c r="C30" s="85">
        <f>'[1]výdaje'!$E$119</f>
        <v>682240.159</v>
      </c>
      <c r="D30" s="89">
        <v>0</v>
      </c>
      <c r="E30" s="107">
        <f t="shared" si="1"/>
        <v>682240.159</v>
      </c>
    </row>
    <row r="31" spans="1:5" ht="15" customHeight="1">
      <c r="A31" s="108" t="s">
        <v>48</v>
      </c>
      <c r="B31" s="84" t="s">
        <v>20</v>
      </c>
      <c r="C31" s="85">
        <f>'[1]výdaje'!$F$119</f>
        <v>141400</v>
      </c>
      <c r="D31" s="89">
        <v>10920</v>
      </c>
      <c r="E31" s="107">
        <f>C31+D31</f>
        <v>152320</v>
      </c>
    </row>
    <row r="32" spans="1:5" ht="15" customHeight="1">
      <c r="A32" s="108" t="s">
        <v>43</v>
      </c>
      <c r="B32" s="84" t="s">
        <v>20</v>
      </c>
      <c r="C32" s="85">
        <f>'[1]výdaje'!$G$119</f>
        <v>3399378.83799</v>
      </c>
      <c r="D32" s="89">
        <v>0</v>
      </c>
      <c r="E32" s="107">
        <f t="shared" si="1"/>
        <v>3399378.83799</v>
      </c>
    </row>
    <row r="33" spans="1:5" ht="15" customHeight="1">
      <c r="A33" s="108" t="s">
        <v>23</v>
      </c>
      <c r="B33" s="84" t="s">
        <v>20</v>
      </c>
      <c r="C33" s="85">
        <f>'[1]výdaje'!$H$119</f>
        <v>114540.90847999998</v>
      </c>
      <c r="D33" s="89">
        <f>'[2]výdaje'!$G$16</f>
        <v>0</v>
      </c>
      <c r="E33" s="107">
        <f t="shared" si="1"/>
        <v>114540.90847999998</v>
      </c>
    </row>
    <row r="34" spans="1:5" ht="15" customHeight="1">
      <c r="A34" s="108" t="s">
        <v>30</v>
      </c>
      <c r="B34" s="84" t="s">
        <v>24</v>
      </c>
      <c r="C34" s="85">
        <f>'[1]výdaje'!$I$119</f>
        <v>294011.257</v>
      </c>
      <c r="D34" s="89">
        <v>0</v>
      </c>
      <c r="E34" s="107">
        <f t="shared" si="1"/>
        <v>294011.257</v>
      </c>
    </row>
    <row r="35" spans="1:5" ht="15" customHeight="1">
      <c r="A35" s="108" t="s">
        <v>31</v>
      </c>
      <c r="B35" s="84" t="s">
        <v>24</v>
      </c>
      <c r="C35" s="85">
        <f>'[3]výdaje'!$J$390</f>
        <v>0</v>
      </c>
      <c r="D35" s="89">
        <f>'[2]výdaje'!$I$16</f>
        <v>0</v>
      </c>
      <c r="E35" s="107">
        <f t="shared" si="1"/>
        <v>0</v>
      </c>
    </row>
    <row r="36" spans="1:5" ht="15" customHeight="1">
      <c r="A36" s="108" t="s">
        <v>32</v>
      </c>
      <c r="B36" s="84" t="s">
        <v>25</v>
      </c>
      <c r="C36" s="85">
        <f>'[1]výdaje'!$K$119</f>
        <v>768895.67348</v>
      </c>
      <c r="D36" s="89">
        <f>'[2]výdaje'!$J$16</f>
        <v>0</v>
      </c>
      <c r="E36" s="107">
        <f t="shared" si="1"/>
        <v>768895.67348</v>
      </c>
    </row>
    <row r="37" spans="1:5" ht="15" customHeight="1">
      <c r="A37" s="108" t="s">
        <v>34</v>
      </c>
      <c r="B37" s="84" t="s">
        <v>25</v>
      </c>
      <c r="C37" s="85">
        <f>'[1]výdaje'!$L$119</f>
        <v>277790.91000000003</v>
      </c>
      <c r="D37" s="89">
        <v>0</v>
      </c>
      <c r="E37" s="107">
        <f t="shared" si="1"/>
        <v>277790.91000000003</v>
      </c>
    </row>
    <row r="38" spans="1:5" ht="15" customHeight="1">
      <c r="A38" s="108" t="s">
        <v>33</v>
      </c>
      <c r="B38" s="84" t="s">
        <v>20</v>
      </c>
      <c r="C38" s="85">
        <f>'[1]výdaje'!$M$119</f>
        <v>5445.58863</v>
      </c>
      <c r="D38" s="89">
        <f>'[2]výdaje'!$L$16</f>
        <v>0</v>
      </c>
      <c r="E38" s="107">
        <f t="shared" si="1"/>
        <v>5445.58863</v>
      </c>
    </row>
    <row r="39" spans="1:5" ht="15" customHeight="1">
      <c r="A39" s="108" t="s">
        <v>35</v>
      </c>
      <c r="B39" s="84" t="s">
        <v>25</v>
      </c>
      <c r="C39" s="85">
        <f>'[1]výdaje'!$N$119</f>
        <v>3</v>
      </c>
      <c r="D39" s="89">
        <v>0</v>
      </c>
      <c r="E39" s="107">
        <f t="shared" si="1"/>
        <v>3</v>
      </c>
    </row>
    <row r="40" spans="1:5" ht="15" customHeight="1">
      <c r="A40" s="108" t="s">
        <v>36</v>
      </c>
      <c r="B40" s="84" t="s">
        <v>25</v>
      </c>
      <c r="C40" s="85">
        <f>'[1]výdaje'!$O$119</f>
        <v>68585.66752</v>
      </c>
      <c r="D40" s="89">
        <f>'[2]výdaje'!$N$16</f>
        <v>0</v>
      </c>
      <c r="E40" s="107">
        <f t="shared" si="1"/>
        <v>68585.66752</v>
      </c>
    </row>
    <row r="41" spans="1:5" ht="15" customHeight="1">
      <c r="A41" s="108" t="s">
        <v>37</v>
      </c>
      <c r="B41" s="84" t="s">
        <v>25</v>
      </c>
      <c r="C41" s="85">
        <f>'[1]výdaje'!$P$119</f>
        <v>3</v>
      </c>
      <c r="D41" s="89">
        <f>'[2]výdaje'!$O$16</f>
        <v>0</v>
      </c>
      <c r="E41" s="107">
        <f t="shared" si="1"/>
        <v>3</v>
      </c>
    </row>
    <row r="42" spans="1:5" ht="15" customHeight="1">
      <c r="A42" s="108" t="s">
        <v>38</v>
      </c>
      <c r="B42" s="84" t="s">
        <v>25</v>
      </c>
      <c r="C42" s="85">
        <f>'[1]výdaje'!$Q$119</f>
        <v>3</v>
      </c>
      <c r="D42" s="89">
        <f>'[2]výdaje'!$P$16</f>
        <v>0</v>
      </c>
      <c r="E42" s="107">
        <f t="shared" si="1"/>
        <v>3</v>
      </c>
    </row>
    <row r="43" spans="1:5" ht="15" customHeight="1">
      <c r="A43" s="108" t="s">
        <v>39</v>
      </c>
      <c r="B43" s="84" t="s">
        <v>25</v>
      </c>
      <c r="C43" s="85">
        <f>'[1]výdaje'!$R$119</f>
        <v>12042.17</v>
      </c>
      <c r="D43" s="89">
        <f>'[2]výdaje'!$Q$16</f>
        <v>0</v>
      </c>
      <c r="E43" s="107">
        <f t="shared" si="1"/>
        <v>12042.17</v>
      </c>
    </row>
    <row r="44" spans="1:5" ht="15" customHeight="1" thickBot="1">
      <c r="A44" s="109" t="s">
        <v>40</v>
      </c>
      <c r="B44" s="96" t="s">
        <v>25</v>
      </c>
      <c r="C44" s="97">
        <f>'[1]výdaje'!$S$119</f>
        <v>41</v>
      </c>
      <c r="D44" s="110">
        <f>'[2]výdaje'!$R$16</f>
        <v>0</v>
      </c>
      <c r="E44" s="111">
        <f t="shared" si="1"/>
        <v>41</v>
      </c>
    </row>
    <row r="45" spans="1:5" ht="15" customHeight="1" thickBot="1">
      <c r="A45" s="112" t="s">
        <v>26</v>
      </c>
      <c r="B45" s="100"/>
      <c r="C45" s="101">
        <f>SUM(C27:C44)</f>
        <v>6843005.522100001</v>
      </c>
      <c r="D45" s="101">
        <f>SUM(D27:D44)</f>
        <v>10920</v>
      </c>
      <c r="E45" s="102">
        <f>SUM(E27:E44)</f>
        <v>6853925.522100001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K8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140625" style="1" customWidth="1"/>
    <col min="2" max="2" width="6.140625" style="1" bestFit="1" customWidth="1"/>
    <col min="3" max="4" width="4.7109375" style="1" customWidth="1"/>
    <col min="5" max="5" width="4.421875" style="1" bestFit="1" customWidth="1"/>
    <col min="6" max="6" width="37.00390625" style="1" customWidth="1"/>
    <col min="7" max="7" width="8.8515625" style="1" customWidth="1"/>
    <col min="8" max="8" width="8.7109375" style="1" bestFit="1" customWidth="1"/>
    <col min="9" max="9" width="7.8515625" style="1" bestFit="1" customWidth="1"/>
    <col min="10" max="10" width="8.7109375" style="1" bestFit="1" customWidth="1"/>
    <col min="11" max="16384" width="9.140625" style="1" customWidth="1"/>
  </cols>
  <sheetData>
    <row r="1" spans="7:10" ht="12.75">
      <c r="G1" s="115" t="s">
        <v>90</v>
      </c>
      <c r="H1" s="115"/>
      <c r="I1" s="115"/>
      <c r="J1" s="115"/>
    </row>
    <row r="2" ht="12.75">
      <c r="G2" s="2"/>
    </row>
    <row r="3" spans="1:10" ht="18">
      <c r="A3" s="116" t="s">
        <v>88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9" ht="12.75">
      <c r="A4" s="3"/>
      <c r="B4" s="3"/>
      <c r="C4" s="3"/>
      <c r="D4" s="3"/>
      <c r="E4" s="3"/>
      <c r="F4" s="3"/>
      <c r="G4"/>
      <c r="H4"/>
      <c r="I4"/>
    </row>
    <row r="5" spans="1:10" ht="15.75">
      <c r="A5" s="117" t="s">
        <v>87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9" ht="12.75">
      <c r="A6" s="3"/>
      <c r="B6" s="3"/>
      <c r="C6" s="3"/>
      <c r="D6" s="3"/>
      <c r="E6" s="3"/>
      <c r="F6" s="3"/>
      <c r="G6"/>
      <c r="H6"/>
      <c r="I6"/>
    </row>
    <row r="7" spans="1:10" ht="15.75">
      <c r="A7" s="118" t="s">
        <v>65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9" ht="12.75" customHeight="1">
      <c r="A8" s="4"/>
      <c r="B8" s="4"/>
      <c r="C8" s="4"/>
      <c r="D8"/>
      <c r="E8"/>
      <c r="F8"/>
      <c r="G8"/>
      <c r="H8" s="5"/>
      <c r="I8" s="5"/>
    </row>
    <row r="9" spans="1:10" s="73" customFormat="1" ht="13.5" thickBot="1">
      <c r="A9" s="71"/>
      <c r="B9" s="71"/>
      <c r="C9" s="71"/>
      <c r="D9" s="71"/>
      <c r="E9" s="71"/>
      <c r="F9" s="71"/>
      <c r="G9" s="72"/>
      <c r="J9" s="72" t="s">
        <v>66</v>
      </c>
    </row>
    <row r="10" spans="1:11" s="7" customFormat="1" ht="24" customHeight="1" thickBot="1">
      <c r="A10" s="8" t="s">
        <v>67</v>
      </c>
      <c r="B10" s="119" t="s">
        <v>68</v>
      </c>
      <c r="C10" s="120"/>
      <c r="D10" s="9" t="s">
        <v>69</v>
      </c>
      <c r="E10" s="10" t="s">
        <v>19</v>
      </c>
      <c r="F10" s="9" t="s">
        <v>70</v>
      </c>
      <c r="G10" s="11" t="s">
        <v>86</v>
      </c>
      <c r="H10" s="12" t="s">
        <v>91</v>
      </c>
      <c r="I10" s="12" t="s">
        <v>89</v>
      </c>
      <c r="J10" s="13" t="s">
        <v>92</v>
      </c>
      <c r="K10" s="6"/>
    </row>
    <row r="11" spans="1:11" s="7" customFormat="1" ht="12.75" customHeight="1" thickBot="1">
      <c r="A11" s="14" t="s">
        <v>71</v>
      </c>
      <c r="B11" s="121" t="s">
        <v>72</v>
      </c>
      <c r="C11" s="122"/>
      <c r="D11" s="15" t="s">
        <v>72</v>
      </c>
      <c r="E11" s="16" t="s">
        <v>72</v>
      </c>
      <c r="F11" s="17" t="s">
        <v>73</v>
      </c>
      <c r="G11" s="18">
        <f>G12+G16+G19</f>
        <v>140000</v>
      </c>
      <c r="H11" s="18">
        <f>H12+H16+H19</f>
        <v>141400</v>
      </c>
      <c r="I11" s="18">
        <f>I12+I16+I19</f>
        <v>10920</v>
      </c>
      <c r="J11" s="69">
        <f>H11+I11</f>
        <v>152320</v>
      </c>
      <c r="K11" s="6"/>
    </row>
    <row r="12" spans="1:11" s="7" customFormat="1" ht="12.75" customHeight="1">
      <c r="A12" s="19" t="s">
        <v>93</v>
      </c>
      <c r="B12" s="20" t="s">
        <v>72</v>
      </c>
      <c r="C12" s="21" t="s">
        <v>72</v>
      </c>
      <c r="D12" s="22" t="s">
        <v>72</v>
      </c>
      <c r="E12" s="23" t="s">
        <v>72</v>
      </c>
      <c r="F12" s="24" t="s">
        <v>74</v>
      </c>
      <c r="G12" s="25">
        <f>G13+G14+G15</f>
        <v>80000</v>
      </c>
      <c r="H12" s="25">
        <f>H13+H14+H15</f>
        <v>80000</v>
      </c>
      <c r="I12" s="25">
        <f>I13+I14+I15</f>
        <v>6000</v>
      </c>
      <c r="J12" s="70">
        <f>J13+J14+J15</f>
        <v>86000</v>
      </c>
      <c r="K12" s="6"/>
    </row>
    <row r="13" spans="1:11" s="7" customFormat="1" ht="12.75" customHeight="1">
      <c r="A13" s="26"/>
      <c r="B13" s="27" t="s">
        <v>75</v>
      </c>
      <c r="C13" s="28" t="s">
        <v>76</v>
      </c>
      <c r="D13" s="29">
        <v>6409</v>
      </c>
      <c r="E13" s="30">
        <v>5153</v>
      </c>
      <c r="F13" s="31" t="s">
        <v>77</v>
      </c>
      <c r="G13" s="32">
        <v>45000</v>
      </c>
      <c r="H13" s="62">
        <f>G13</f>
        <v>45000</v>
      </c>
      <c r="I13" s="62">
        <v>0</v>
      </c>
      <c r="J13" s="63">
        <f aca="true" t="shared" si="0" ref="J13:J20">H13+I13</f>
        <v>45000</v>
      </c>
      <c r="K13" s="6"/>
    </row>
    <row r="14" spans="1:11" s="7" customFormat="1" ht="12.75" customHeight="1">
      <c r="A14" s="33"/>
      <c r="B14" s="34" t="s">
        <v>78</v>
      </c>
      <c r="C14" s="35" t="s">
        <v>76</v>
      </c>
      <c r="D14" s="36">
        <v>6409</v>
      </c>
      <c r="E14" s="37">
        <v>5154</v>
      </c>
      <c r="F14" s="38" t="s">
        <v>79</v>
      </c>
      <c r="G14" s="32">
        <v>35000</v>
      </c>
      <c r="H14" s="62">
        <f>G14</f>
        <v>35000</v>
      </c>
      <c r="I14" s="62">
        <v>0</v>
      </c>
      <c r="J14" s="63">
        <f t="shared" si="0"/>
        <v>35000</v>
      </c>
      <c r="K14" s="6"/>
    </row>
    <row r="15" spans="1:11" s="7" customFormat="1" ht="12.75" customHeight="1" thickBot="1">
      <c r="A15" s="33"/>
      <c r="B15" s="34" t="s">
        <v>78</v>
      </c>
      <c r="C15" s="35" t="s">
        <v>76</v>
      </c>
      <c r="D15" s="36">
        <v>6172</v>
      </c>
      <c r="E15" s="37">
        <v>5154</v>
      </c>
      <c r="F15" s="38" t="s">
        <v>79</v>
      </c>
      <c r="G15" s="32">
        <v>0</v>
      </c>
      <c r="H15" s="62">
        <v>0</v>
      </c>
      <c r="I15" s="62">
        <v>6000</v>
      </c>
      <c r="J15" s="63">
        <f t="shared" si="0"/>
        <v>6000</v>
      </c>
      <c r="K15" s="6"/>
    </row>
    <row r="16" spans="1:11" s="7" customFormat="1" ht="12.75" customHeight="1">
      <c r="A16" s="19" t="s">
        <v>93</v>
      </c>
      <c r="B16" s="20" t="s">
        <v>72</v>
      </c>
      <c r="C16" s="21" t="s">
        <v>72</v>
      </c>
      <c r="D16" s="22" t="s">
        <v>72</v>
      </c>
      <c r="E16" s="23" t="s">
        <v>72</v>
      </c>
      <c r="F16" s="24" t="s">
        <v>80</v>
      </c>
      <c r="G16" s="45">
        <f>G17+G18</f>
        <v>60000</v>
      </c>
      <c r="H16" s="45">
        <f>H17+H18</f>
        <v>60000</v>
      </c>
      <c r="I16" s="45">
        <f>I17+I18</f>
        <v>4920</v>
      </c>
      <c r="J16" s="66">
        <f t="shared" si="0"/>
        <v>64920</v>
      </c>
      <c r="K16" s="6"/>
    </row>
    <row r="17" spans="1:11" s="7" customFormat="1" ht="12.75" customHeight="1">
      <c r="A17" s="46"/>
      <c r="B17" s="34" t="s">
        <v>81</v>
      </c>
      <c r="C17" s="35" t="s">
        <v>76</v>
      </c>
      <c r="D17" s="36">
        <v>6409</v>
      </c>
      <c r="E17" s="37">
        <v>5153</v>
      </c>
      <c r="F17" s="31" t="s">
        <v>77</v>
      </c>
      <c r="G17" s="32">
        <v>27000</v>
      </c>
      <c r="H17" s="62">
        <f>G17</f>
        <v>27000</v>
      </c>
      <c r="I17" s="62">
        <v>4920</v>
      </c>
      <c r="J17" s="63">
        <f t="shared" si="0"/>
        <v>31920</v>
      </c>
      <c r="K17" s="6"/>
    </row>
    <row r="18" spans="1:11" s="7" customFormat="1" ht="12.75" customHeight="1" thickBot="1">
      <c r="A18" s="47"/>
      <c r="B18" s="39" t="s">
        <v>82</v>
      </c>
      <c r="C18" s="40" t="s">
        <v>76</v>
      </c>
      <c r="D18" s="41">
        <v>6409</v>
      </c>
      <c r="E18" s="42">
        <v>5154</v>
      </c>
      <c r="F18" s="43" t="s">
        <v>79</v>
      </c>
      <c r="G18" s="44">
        <v>33000</v>
      </c>
      <c r="H18" s="64">
        <f>G18</f>
        <v>33000</v>
      </c>
      <c r="I18" s="64">
        <v>0</v>
      </c>
      <c r="J18" s="65">
        <f t="shared" si="0"/>
        <v>33000</v>
      </c>
      <c r="K18" s="6"/>
    </row>
    <row r="19" spans="1:11" s="7" customFormat="1" ht="24.75" customHeight="1">
      <c r="A19" s="48" t="s">
        <v>93</v>
      </c>
      <c r="B19" s="68" t="s">
        <v>83</v>
      </c>
      <c r="C19" s="113" t="s">
        <v>76</v>
      </c>
      <c r="D19" s="49" t="s">
        <v>72</v>
      </c>
      <c r="E19" s="50" t="s">
        <v>72</v>
      </c>
      <c r="F19" s="51" t="s">
        <v>85</v>
      </c>
      <c r="G19" s="52">
        <f>G20</f>
        <v>0</v>
      </c>
      <c r="H19" s="52">
        <f>H20</f>
        <v>1400</v>
      </c>
      <c r="I19" s="52">
        <f>I20</f>
        <v>0</v>
      </c>
      <c r="J19" s="67">
        <f t="shared" si="0"/>
        <v>1400</v>
      </c>
      <c r="K19" s="6"/>
    </row>
    <row r="20" spans="1:11" s="7" customFormat="1" ht="12.75" customHeight="1" thickBot="1">
      <c r="A20" s="61"/>
      <c r="B20" s="39" t="s">
        <v>83</v>
      </c>
      <c r="C20" s="40" t="s">
        <v>76</v>
      </c>
      <c r="D20" s="41">
        <v>6172</v>
      </c>
      <c r="E20" s="42">
        <v>5169</v>
      </c>
      <c r="F20" s="43" t="s">
        <v>84</v>
      </c>
      <c r="G20" s="53">
        <v>0</v>
      </c>
      <c r="H20" s="64">
        <v>1400</v>
      </c>
      <c r="I20" s="64">
        <v>0</v>
      </c>
      <c r="J20" s="65">
        <f t="shared" si="0"/>
        <v>1400</v>
      </c>
      <c r="K20" s="6"/>
    </row>
    <row r="21" spans="1:10" s="7" customFormat="1" ht="12.75" customHeight="1">
      <c r="A21" s="54"/>
      <c r="B21" s="54"/>
      <c r="C21" s="54"/>
      <c r="D21" s="54"/>
      <c r="E21" s="54"/>
      <c r="F21" s="54"/>
      <c r="G21" s="55"/>
      <c r="H21" s="55"/>
      <c r="I21" s="55"/>
      <c r="J21" s="6"/>
    </row>
    <row r="22" spans="1:10" s="7" customFormat="1" ht="12.75" customHeight="1">
      <c r="A22" s="56"/>
      <c r="B22" s="56"/>
      <c r="C22" s="56"/>
      <c r="D22" s="56"/>
      <c r="E22" s="56"/>
      <c r="F22" s="56"/>
      <c r="G22" s="57"/>
      <c r="H22" s="58"/>
      <c r="I22" s="58"/>
      <c r="J22" s="6"/>
    </row>
    <row r="23" spans="1:9" ht="12.75">
      <c r="A23" s="59"/>
      <c r="B23" s="59"/>
      <c r="C23" s="59"/>
      <c r="D23" s="59"/>
      <c r="E23" s="59"/>
      <c r="F23" s="59"/>
      <c r="G23" s="59"/>
      <c r="H23" s="59"/>
      <c r="I23" s="59"/>
    </row>
    <row r="24" spans="1:10" ht="12.75">
      <c r="A24" s="59"/>
      <c r="B24" s="59"/>
      <c r="C24" s="59"/>
      <c r="D24" s="59"/>
      <c r="E24" s="59"/>
      <c r="F24" s="59"/>
      <c r="G24" s="59"/>
      <c r="H24" s="60"/>
      <c r="I24" s="60"/>
      <c r="J24" s="6"/>
    </row>
    <row r="25" spans="1:9" ht="12.75">
      <c r="A25" s="59"/>
      <c r="B25" s="59"/>
      <c r="C25" s="59"/>
      <c r="D25" s="59"/>
      <c r="E25" s="59"/>
      <c r="F25" s="59"/>
      <c r="G25" s="59"/>
      <c r="H25" s="59"/>
      <c r="I25" s="59"/>
    </row>
    <row r="26" spans="1:10" ht="12.75">
      <c r="A26" s="59"/>
      <c r="B26" s="59"/>
      <c r="C26" s="59"/>
      <c r="D26" s="59"/>
      <c r="E26" s="59"/>
      <c r="F26" s="59"/>
      <c r="G26" s="59"/>
      <c r="H26" s="59"/>
      <c r="I26" s="59"/>
      <c r="J26" s="6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2.75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2.75">
      <c r="A33" s="59"/>
      <c r="B33" s="59"/>
      <c r="C33" s="59"/>
      <c r="D33" s="59"/>
      <c r="E33" s="59"/>
      <c r="F33" s="59"/>
      <c r="G33" s="59"/>
      <c r="H33" s="59"/>
      <c r="I33" s="59"/>
    </row>
    <row r="34" spans="1:9" ht="12.75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2.75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2.75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.75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2.75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2.75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2.7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2.75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2.75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2.75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2.75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2.75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2.75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2.75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2.75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2.75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2.75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2.75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2.75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2.75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2.75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2.75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2.75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2.75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2.75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2.75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2.75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2.75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2.75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2.75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2.75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2.75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2.75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2.75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2.75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2.75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2.75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2.75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2.75">
      <c r="A83" s="59"/>
      <c r="B83" s="59"/>
      <c r="C83" s="59"/>
      <c r="D83" s="59"/>
      <c r="E83" s="59"/>
      <c r="F83" s="59"/>
      <c r="G83" s="59"/>
      <c r="H83" s="59"/>
      <c r="I83" s="59"/>
    </row>
  </sheetData>
  <sheetProtection/>
  <mergeCells count="6">
    <mergeCell ref="G1:J1"/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Klima Jan</cp:lastModifiedBy>
  <cp:lastPrinted>2012-09-17T12:57:16Z</cp:lastPrinted>
  <dcterms:created xsi:type="dcterms:W3CDTF">2007-12-18T12:40:54Z</dcterms:created>
  <dcterms:modified xsi:type="dcterms:W3CDTF">2013-04-25T07:28:35Z</dcterms:modified>
  <cp:category/>
  <cp:version/>
  <cp:contentType/>
  <cp:contentStatus/>
</cp:coreProperties>
</file>