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<sst xmlns="http://schemas.openxmlformats.org/spreadsheetml/2006/main" count="89" uniqueCount="67">
  <si>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</si>
  <si>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</si>
  <si>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</si>
  <si>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</si>
  <si>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</si>
  <si>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</si>
  <si>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</si>
  <si>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</si>
  <si>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</si>
  <si>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</si>
  <si>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</si>
  <si>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</si>
  <si>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</si>
  <si>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</si>
  <si>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</si>
  <si>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</si>
  <si>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</si>
  <si>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</si>
  <si>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</si>
  <si>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</si>
  <si>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</si>
  <si>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</si>
  <si>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</si>
  <si>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</si>
  <si>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</si>
  <si>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</si>
  <si>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</si>
  <si>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</si>
  <si>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</si>
  <si>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</si>
  <si>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</si>
  <si>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</si>
  <si>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</si>
  <si>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</si>
  <si>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</si>
  <si>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</si>
  <si>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</si>
  <si>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</si>
  <si>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</si>
  <si>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</si>
  <si>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</si>
  <si>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</si>
  <si>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</si>
  <si>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</si>
  <si>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</si>
  <si>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</si>
  <si>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</si>
  <si>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</si>
  <si>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</si>
  <si>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</si>
  <si>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</si>
  <si>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</si>
  <si>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</si>
  <si>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</si>
  <si>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</si>
  <si>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</si>
  <si>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</si>
  <si>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</si>
  <si>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</si>
  <si>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</si>
  <si>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</si>
  <si>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</si>
  <si>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</si>
  <si>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</si>
  <si>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</si>
  <si>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ZR-RO č.103/13</t>
  </si>
  <si>
    <t>Příloha č.1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</si>
</sst>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vilimovskah\Local%20Settings\Temporary%20Internet%20Files\OLK9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vilimovskah\Local%20Settings\Temporary%20Internet%20Files\OLK9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vilimovskah\Local%20Settings\Temporary%20Internet%20Files\OLK9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682240.159</v>
          </cell>
          <cell r="F119">
            <v>141400</v>
          </cell>
          <cell r="G119">
            <v>3399378.83799</v>
          </cell>
          <cell r="H119">
            <v>114540.90847999998</v>
          </cell>
          <cell r="I119">
            <v>294011.257</v>
          </cell>
          <cell r="K119">
            <v>768895.67348</v>
          </cell>
          <cell r="L119">
            <v>277790.91000000003</v>
          </cell>
          <cell r="M119">
            <v>5445.58863</v>
          </cell>
          <cell r="N119">
            <v>3</v>
          </cell>
          <cell r="O119">
            <v>68585.66752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7109375" style="0" bestFit="1" customWidth="1"/>
    <col min="5" max="5" width="14.140625" style="0" customWidth="1"/>
    <col min="10" max="10" width="11.7109375" style="0" bestFit="1" customWidth="1"/>
  </cols>
  <sheetData>
    <row r="1" ht="12.75">
      <c r="E1" s="40" t="s">
        <v>66</v>
      </c>
    </row>
    <row r="2" spans="1:5" ht="13.5" thickBot="1">
      <c r="A2" s="41" t="s">
        <v>58</v>
      </c>
      <c r="B2" s="41"/>
      <c r="C2" s="36"/>
      <c r="D2" s="36"/>
      <c r="E2" s="37" t="s">
        <v>0</v>
      </c>
    </row>
    <row r="3" spans="1:5" ht="24.75" thickBot="1">
      <c r="A3" s="33" t="s">
        <v>1</v>
      </c>
      <c r="B3" s="34" t="s">
        <v>2</v>
      </c>
      <c r="C3" s="35" t="s">
        <v>60</v>
      </c>
      <c r="D3" s="35" t="s">
        <v>65</v>
      </c>
      <c r="E3" s="35" t="s">
        <v>61</v>
      </c>
    </row>
    <row r="4" spans="1:5" ht="15" customHeight="1">
      <c r="A4" s="2" t="s">
        <v>3</v>
      </c>
      <c r="B4" s="32" t="s">
        <v>41</v>
      </c>
      <c r="C4" s="26">
        <f>C5+C6+C7</f>
        <v>2313982.867</v>
      </c>
      <c r="D4" s="26">
        <f>D5+D6+D7</f>
        <v>0</v>
      </c>
      <c r="E4" s="27">
        <f aca="true" t="shared" si="0" ref="E4:E25">C4+D4</f>
        <v>2313982.867</v>
      </c>
    </row>
    <row r="5" spans="1:10" ht="15" customHeight="1">
      <c r="A5" s="6" t="s">
        <v>4</v>
      </c>
      <c r="B5" s="7" t="s">
        <v>5</v>
      </c>
      <c r="C5" s="8">
        <f>'[3]příjmy'!$C$119</f>
        <v>2101000</v>
      </c>
      <c r="D5" s="9">
        <f>'[1]příjmy'!$C$31</f>
        <v>0</v>
      </c>
      <c r="E5" s="10">
        <f t="shared" si="0"/>
        <v>2101000</v>
      </c>
      <c r="J5" s="1"/>
    </row>
    <row r="6" spans="1:5" ht="15" customHeight="1">
      <c r="A6" s="6" t="s">
        <v>6</v>
      </c>
      <c r="B6" s="7" t="s">
        <v>7</v>
      </c>
      <c r="C6" s="8">
        <f>'[3]příjmy'!$D$119</f>
        <v>212982.867</v>
      </c>
      <c r="D6" s="4">
        <v>0</v>
      </c>
      <c r="E6" s="10">
        <f t="shared" si="0"/>
        <v>212982.867</v>
      </c>
    </row>
    <row r="7" spans="1:5" ht="15" customHeight="1">
      <c r="A7" s="6" t="s">
        <v>8</v>
      </c>
      <c r="B7" s="7" t="s">
        <v>9</v>
      </c>
      <c r="C7" s="8">
        <f>'[3]příjmy'!$E$119</f>
        <v>0</v>
      </c>
      <c r="D7" s="8">
        <f>'[1]příjmy'!$E$31</f>
        <v>0</v>
      </c>
      <c r="E7" s="10">
        <f t="shared" si="0"/>
        <v>0</v>
      </c>
    </row>
    <row r="8" spans="1:5" ht="15" customHeight="1">
      <c r="A8" s="12" t="s">
        <v>44</v>
      </c>
      <c r="B8" s="7" t="s">
        <v>10</v>
      </c>
      <c r="C8" s="13">
        <f>C9+C14</f>
        <v>3505925.91</v>
      </c>
      <c r="D8" s="13">
        <f>D9+D14</f>
        <v>0</v>
      </c>
      <c r="E8" s="14">
        <f t="shared" si="0"/>
        <v>3505925.91</v>
      </c>
    </row>
    <row r="9" spans="1:5" ht="15" customHeight="1">
      <c r="A9" s="6" t="s">
        <v>50</v>
      </c>
      <c r="B9" s="7" t="s">
        <v>11</v>
      </c>
      <c r="C9" s="8">
        <f>C10+C11+C12+C13</f>
        <v>3505925.91</v>
      </c>
      <c r="D9" s="8">
        <f>D10+D11+D12+D13</f>
        <v>0</v>
      </c>
      <c r="E9" s="11">
        <f t="shared" si="0"/>
        <v>3505925.91</v>
      </c>
    </row>
    <row r="10" spans="1:5" ht="15" customHeight="1">
      <c r="A10" s="6" t="s">
        <v>45</v>
      </c>
      <c r="B10" s="7" t="s">
        <v>12</v>
      </c>
      <c r="C10" s="8">
        <f>'[3]příjmy'!$M$4</f>
        <v>60887</v>
      </c>
      <c r="D10" s="8">
        <f>'[1]příjmy'!$I$16</f>
        <v>0</v>
      </c>
      <c r="E10" s="11">
        <f t="shared" si="0"/>
        <v>60887</v>
      </c>
    </row>
    <row r="11" spans="1:5" ht="15" customHeight="1">
      <c r="A11" s="6" t="s">
        <v>57</v>
      </c>
      <c r="B11" s="7" t="s">
        <v>11</v>
      </c>
      <c r="C11" s="8">
        <v>3420860.73</v>
      </c>
      <c r="D11" s="8">
        <v>0</v>
      </c>
      <c r="E11" s="11">
        <f t="shared" si="0"/>
        <v>3420860.73</v>
      </c>
    </row>
    <row r="12" spans="1:5" ht="15" customHeight="1">
      <c r="A12" s="6" t="s">
        <v>46</v>
      </c>
      <c r="B12" s="7" t="s">
        <v>49</v>
      </c>
      <c r="C12" s="8">
        <f>'[3]příjmy'!$I$119</f>
        <v>178.18</v>
      </c>
      <c r="D12" s="8">
        <v>0</v>
      </c>
      <c r="E12" s="11">
        <f>SUM(C12:D12)</f>
        <v>178.18</v>
      </c>
    </row>
    <row r="13" spans="1:5" ht="15" customHeight="1">
      <c r="A13" s="6" t="s">
        <v>51</v>
      </c>
      <c r="B13" s="7">
        <v>4121</v>
      </c>
      <c r="C13" s="8">
        <f>'[3]příjmy'!$F$119</f>
        <v>24000</v>
      </c>
      <c r="D13" s="8">
        <v>0</v>
      </c>
      <c r="E13" s="11">
        <f>SUM(C13:D13)</f>
        <v>24000</v>
      </c>
    </row>
    <row r="14" spans="1:5" ht="15" customHeight="1">
      <c r="A14" s="6" t="s">
        <v>52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47</v>
      </c>
      <c r="B15" s="7" t="s">
        <v>13</v>
      </c>
      <c r="C15" s="8">
        <f>'[3]příjmy'!$J$119+'[3]příjmy'!$N$119</f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53</v>
      </c>
      <c r="B16" s="7">
        <v>4221</v>
      </c>
      <c r="C16" s="8">
        <f>'[3]příjmy'!$L$119</f>
        <v>0</v>
      </c>
      <c r="D16" s="8">
        <v>0</v>
      </c>
      <c r="E16" s="11">
        <f>SUM(C16:D16)</f>
        <v>0</v>
      </c>
    </row>
    <row r="17" spans="1:5" ht="15" customHeight="1">
      <c r="A17" s="6" t="s">
        <v>54</v>
      </c>
      <c r="B17" s="7">
        <v>4232</v>
      </c>
      <c r="C17" s="8">
        <f>'[3]příjmy'!$K$119</f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42</v>
      </c>
      <c r="C18" s="13">
        <f>C4+C8</f>
        <v>5819908.777000001</v>
      </c>
      <c r="D18" s="13">
        <f>D4+D8</f>
        <v>0</v>
      </c>
      <c r="E18" s="14">
        <f t="shared" si="0"/>
        <v>5819908.777000001</v>
      </c>
    </row>
    <row r="19" spans="1:5" ht="15" customHeight="1">
      <c r="A19" s="12" t="s">
        <v>15</v>
      </c>
      <c r="B19" s="15" t="s">
        <v>16</v>
      </c>
      <c r="C19" s="13">
        <f>SUM(C20:C24)</f>
        <v>1023096.744</v>
      </c>
      <c r="D19" s="13">
        <f>SUM(D20:D24)</f>
        <v>0</v>
      </c>
      <c r="E19" s="14">
        <f t="shared" si="0"/>
        <v>1023096.744</v>
      </c>
    </row>
    <row r="20" spans="1:5" ht="15" customHeight="1">
      <c r="A20" s="6" t="s">
        <v>62</v>
      </c>
      <c r="B20" s="7" t="s">
        <v>17</v>
      </c>
      <c r="C20" s="8">
        <f>'[3]příjmy'!$O$119</f>
        <v>79520.92</v>
      </c>
      <c r="D20" s="8">
        <v>0</v>
      </c>
      <c r="E20" s="11">
        <f t="shared" si="0"/>
        <v>79520.92</v>
      </c>
    </row>
    <row r="21" spans="1:5" ht="15" customHeight="1">
      <c r="A21" s="6" t="s">
        <v>63</v>
      </c>
      <c r="B21" s="7">
        <v>8115</v>
      </c>
      <c r="C21" s="8">
        <f>'[3]příjmy'!$P$119</f>
        <v>253299.98</v>
      </c>
      <c r="D21" s="8">
        <v>0</v>
      </c>
      <c r="E21" s="11">
        <f>SUM(C21:D21)</f>
        <v>253299.98</v>
      </c>
    </row>
    <row r="22" spans="1:5" ht="15" customHeight="1">
      <c r="A22" s="6" t="s">
        <v>64</v>
      </c>
      <c r="B22" s="7" t="s">
        <v>17</v>
      </c>
      <c r="C22" s="8">
        <f>'[3]příjmy'!$Q$119</f>
        <v>505954.93399999995</v>
      </c>
      <c r="D22" s="8">
        <v>0</v>
      </c>
      <c r="E22" s="11">
        <f t="shared" si="0"/>
        <v>505954.93399999995</v>
      </c>
    </row>
    <row r="23" spans="1:5" ht="15" customHeight="1">
      <c r="A23" s="6" t="s">
        <v>55</v>
      </c>
      <c r="B23" s="7">
        <v>8123</v>
      </c>
      <c r="C23" s="8">
        <f>'[3]příjmy'!$S$119</f>
        <v>231195.91</v>
      </c>
      <c r="D23" s="8">
        <f>'[1]příjmy'!$T$31</f>
        <v>0</v>
      </c>
      <c r="E23" s="11">
        <f>C23+D23</f>
        <v>231195.91</v>
      </c>
    </row>
    <row r="24" spans="1:5" ht="15" customHeight="1" thickBot="1">
      <c r="A24" s="16" t="s">
        <v>56</v>
      </c>
      <c r="B24" s="17">
        <v>-8124</v>
      </c>
      <c r="C24" s="18">
        <f>'[3]příjmy'!$T$119</f>
        <v>-46875</v>
      </c>
      <c r="D24" s="18">
        <f>'[1]příjmy'!$O$16</f>
        <v>0</v>
      </c>
      <c r="E24" s="19">
        <f>C24+D24</f>
        <v>-46875</v>
      </c>
    </row>
    <row r="25" spans="1:5" ht="15" customHeight="1" thickBot="1">
      <c r="A25" s="20" t="s">
        <v>28</v>
      </c>
      <c r="B25" s="21"/>
      <c r="C25" s="22">
        <f>C4+C8+C19</f>
        <v>6843005.521000001</v>
      </c>
      <c r="D25" s="22">
        <f>D18+D19</f>
        <v>0</v>
      </c>
      <c r="E25" s="23">
        <f t="shared" si="0"/>
        <v>6843005.521000001</v>
      </c>
    </row>
    <row r="26" spans="1:5" ht="13.5" thickBot="1">
      <c r="A26" s="41" t="s">
        <v>59</v>
      </c>
      <c r="B26" s="41"/>
      <c r="C26" s="38"/>
      <c r="D26" s="38"/>
      <c r="E26" s="39" t="s">
        <v>0</v>
      </c>
    </row>
    <row r="27" spans="1:5" ht="24.75" thickBot="1">
      <c r="A27" s="33" t="s">
        <v>18</v>
      </c>
      <c r="B27" s="34" t="s">
        <v>19</v>
      </c>
      <c r="C27" s="35" t="s">
        <v>60</v>
      </c>
      <c r="D27" s="35" t="s">
        <v>65</v>
      </c>
      <c r="E27" s="35" t="s">
        <v>61</v>
      </c>
    </row>
    <row r="28" spans="1:5" ht="15" customHeight="1">
      <c r="A28" s="24" t="s">
        <v>27</v>
      </c>
      <c r="B28" s="3" t="s">
        <v>20</v>
      </c>
      <c r="C28" s="4">
        <f>'[3]výdaje'!$B$119</f>
        <v>31605.08</v>
      </c>
      <c r="D28" s="4">
        <v>0</v>
      </c>
      <c r="E28" s="5">
        <f>C28+D28</f>
        <v>31605.08</v>
      </c>
    </row>
    <row r="29" spans="1:5" ht="15" customHeight="1">
      <c r="A29" s="25" t="s">
        <v>21</v>
      </c>
      <c r="B29" s="7" t="s">
        <v>20</v>
      </c>
      <c r="C29" s="8">
        <f>'[3]výdaje'!$C$119</f>
        <v>211626.27000000002</v>
      </c>
      <c r="D29" s="26">
        <v>-1300</v>
      </c>
      <c r="E29" s="5">
        <f aca="true" t="shared" si="1" ref="E29:E45">C29+D29</f>
        <v>210326.27000000002</v>
      </c>
    </row>
    <row r="30" spans="1:5" ht="15" customHeight="1">
      <c r="A30" s="25" t="s">
        <v>29</v>
      </c>
      <c r="B30" s="7" t="s">
        <v>20</v>
      </c>
      <c r="C30" s="8">
        <f>'[3]výdaje'!$D$119</f>
        <v>835393</v>
      </c>
      <c r="D30" s="4">
        <v>0</v>
      </c>
      <c r="E30" s="5">
        <f t="shared" si="1"/>
        <v>835393</v>
      </c>
    </row>
    <row r="31" spans="1:5" ht="15" customHeight="1">
      <c r="A31" s="25" t="s">
        <v>22</v>
      </c>
      <c r="B31" s="7" t="s">
        <v>20</v>
      </c>
      <c r="C31" s="8">
        <f>'[3]výdaje'!$E$119</f>
        <v>682240.159</v>
      </c>
      <c r="D31" s="4">
        <v>0</v>
      </c>
      <c r="E31" s="5">
        <f t="shared" si="1"/>
        <v>682240.159</v>
      </c>
    </row>
    <row r="32" spans="1:5" ht="15" customHeight="1">
      <c r="A32" s="25" t="s">
        <v>48</v>
      </c>
      <c r="B32" s="7" t="s">
        <v>20</v>
      </c>
      <c r="C32" s="8">
        <f>'[3]výdaje'!$F$119</f>
        <v>141400</v>
      </c>
      <c r="D32" s="4">
        <v>0</v>
      </c>
      <c r="E32" s="5">
        <f>C32+D32</f>
        <v>141400</v>
      </c>
    </row>
    <row r="33" spans="1:5" ht="15" customHeight="1">
      <c r="A33" s="25" t="s">
        <v>43</v>
      </c>
      <c r="B33" s="7" t="s">
        <v>20</v>
      </c>
      <c r="C33" s="8">
        <f>'[3]výdaje'!$G$119</f>
        <v>3399378.83799</v>
      </c>
      <c r="D33" s="4">
        <v>0</v>
      </c>
      <c r="E33" s="5">
        <f t="shared" si="1"/>
        <v>3399378.83799</v>
      </c>
    </row>
    <row r="34" spans="1:5" ht="15" customHeight="1">
      <c r="A34" s="25" t="s">
        <v>23</v>
      </c>
      <c r="B34" s="7" t="s">
        <v>20</v>
      </c>
      <c r="C34" s="8">
        <f>'[3]výdaje'!$H$119</f>
        <v>114540.90847999998</v>
      </c>
      <c r="D34" s="4">
        <f>'[1]výdaje'!$G$16</f>
        <v>0</v>
      </c>
      <c r="E34" s="5">
        <f t="shared" si="1"/>
        <v>114540.90847999998</v>
      </c>
    </row>
    <row r="35" spans="1:5" ht="15" customHeight="1">
      <c r="A35" s="25" t="s">
        <v>30</v>
      </c>
      <c r="B35" s="7" t="s">
        <v>24</v>
      </c>
      <c r="C35" s="8">
        <f>'[3]výdaje'!$I$119</f>
        <v>294011.257</v>
      </c>
      <c r="D35" s="26">
        <v>1300</v>
      </c>
      <c r="E35" s="5">
        <f t="shared" si="1"/>
        <v>295311.257</v>
      </c>
    </row>
    <row r="36" spans="1:5" ht="15" customHeight="1">
      <c r="A36" s="25" t="s">
        <v>31</v>
      </c>
      <c r="B36" s="7" t="s">
        <v>24</v>
      </c>
      <c r="C36" s="8">
        <f>'[2]výdaje'!$J$390</f>
        <v>0</v>
      </c>
      <c r="D36" s="4">
        <f>'[1]výdaje'!$I$16</f>
        <v>0</v>
      </c>
      <c r="E36" s="5">
        <f t="shared" si="1"/>
        <v>0</v>
      </c>
    </row>
    <row r="37" spans="1:5" ht="15" customHeight="1">
      <c r="A37" s="25" t="s">
        <v>32</v>
      </c>
      <c r="B37" s="7" t="s">
        <v>25</v>
      </c>
      <c r="C37" s="8">
        <f>'[3]výdaje'!$K$119</f>
        <v>768895.67348</v>
      </c>
      <c r="D37" s="4">
        <f>'[1]výdaje'!$J$16</f>
        <v>0</v>
      </c>
      <c r="E37" s="5">
        <f t="shared" si="1"/>
        <v>768895.67348</v>
      </c>
    </row>
    <row r="38" spans="1:5" ht="15" customHeight="1">
      <c r="A38" s="25" t="s">
        <v>34</v>
      </c>
      <c r="B38" s="7" t="s">
        <v>25</v>
      </c>
      <c r="C38" s="8">
        <f>'[3]výdaje'!$L$119</f>
        <v>277790.91000000003</v>
      </c>
      <c r="D38" s="4">
        <v>0</v>
      </c>
      <c r="E38" s="5">
        <f t="shared" si="1"/>
        <v>277790.91000000003</v>
      </c>
    </row>
    <row r="39" spans="1:5" ht="15" customHeight="1">
      <c r="A39" s="25" t="s">
        <v>33</v>
      </c>
      <c r="B39" s="7" t="s">
        <v>20</v>
      </c>
      <c r="C39" s="8">
        <f>'[3]výdaje'!$M$119</f>
        <v>5445.58863</v>
      </c>
      <c r="D39" s="4">
        <f>'[1]výdaje'!$L$16</f>
        <v>0</v>
      </c>
      <c r="E39" s="5">
        <f t="shared" si="1"/>
        <v>5445.58863</v>
      </c>
    </row>
    <row r="40" spans="1:5" ht="15" customHeight="1">
      <c r="A40" s="25" t="s">
        <v>35</v>
      </c>
      <c r="B40" s="7" t="s">
        <v>25</v>
      </c>
      <c r="C40" s="8">
        <f>'[3]výdaje'!$N$119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'[3]výdaje'!$O$119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'[3]výdaje'!$P$119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'[3]výdaje'!$Q$119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'[3]výdaje'!$R$119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'[3]výdaje'!$S$119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SUM(C28:C45)</f>
        <v>6843005.522100001</v>
      </c>
      <c r="D46" s="22">
        <f>SUM(D28:D45)</f>
        <v>0</v>
      </c>
      <c r="E46" s="23">
        <f>SUM(E28:E45)</f>
        <v>6843005.522100001</v>
      </c>
    </row>
  </sheetData>
  <sheetProtection/>
  <mergeCells count="2">
    <mergeCell ref="A2:B2"/>
    <mergeCell ref="A26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2013-04-30T10:21:45Z</cp:lastPrinted>
  <dcterms:created xsi:type="dcterms:W3CDTF">2007-12-18T12:40:54Z</dcterms:created>
  <dcterms:modified xsi:type="dcterms:W3CDTF">2013-05-13T10:37:44Z</dcterms:modified>
  <cp:category/>
  <cp:version/>
  <cp:contentType/>
  <cp:contentStatus/>
</cp:coreProperties>
</file>