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3"/>
  </bookViews>
  <sheets>
    <sheet name="Bilance PaV" sheetId="1" r:id="rId1"/>
    <sheet name="91903" sheetId="2" r:id="rId2"/>
    <sheet name="91309" sheetId="3" r:id="rId3"/>
    <sheet name="92009" sheetId="4" r:id="rId4"/>
  </sheets>
  <externalReferences>
    <externalReference r:id="rId7"/>
    <externalReference r:id="rId8"/>
    <externalReference r:id="rId9"/>
  </externalReferences>
  <definedNames>
    <definedName name="_xlnm.Print_Area" localSheetId="2">'91309'!$A$1:$J$13</definedName>
  </definedNames>
  <calcPr fullCalcOnLoad="1"/>
</workbook>
</file>

<file path=xl/sharedStrings.xml><?xml version="1.0" encoding="utf-8"?>
<sst xmlns="http://schemas.openxmlformats.org/spreadsheetml/2006/main" count="223" uniqueCount="144">
  <si>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</si>
  <si>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</si>
  <si>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</si>
  <si>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</si>
  <si>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</si>
  <si>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</si>
  <si>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</si>
  <si>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</si>
  <si>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</si>
  <si>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</si>
  <si>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</si>
  <si>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</si>
  <si>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</si>
  <si>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</si>
  <si>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</si>
  <si>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</si>
  <si>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</si>
  <si>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</si>
  <si>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</si>
  <si>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</si>
  <si>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</si>
  <si>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</si>
  <si>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</si>
  <si>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</si>
  <si>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</si>
  <si>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</si>
  <si>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</si>
  <si>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</si>
  <si>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</si>
  <si>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</si>
  <si>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</si>
  <si>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</si>
  <si>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</si>
  <si>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</si>
  <si>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</si>
  <si>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</si>
  <si>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</si>
  <si>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</si>
  <si>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</si>
  <si>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</si>
  <si>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</si>
  <si>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</si>
  <si>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</si>
  <si>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</si>
  <si>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</si>
  <si>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</si>
  <si>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</si>
  <si>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</si>
  <si>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</si>
  <si>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</si>
  <si>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</si>
  <si>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</si>
  <si>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</si>
  <si>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</si>
  <si>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</si>
  <si>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</si>
  <si>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</si>
  <si>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</si>
  <si>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</si>
  <si>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</si>
  <si>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</si>
  <si>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</si>
  <si>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</si>
  <si>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</si>
  <si>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</si>
  <si>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ZR-RO č.101/13</t>
  </si>
  <si>
    <t>příloha č. 1 k ZR-RO 101/13</t>
  </si>
  <si>
    <t>do ZR-RO č. 82/13</t>
  </si>
  <si>
    <t>fin.rezerva Dotačního fondu LK ve správě Ozdr</t>
  </si>
  <si>
    <t>0000</t>
  </si>
  <si>
    <t>03919</t>
  </si>
  <si>
    <t>fin.rezerva Dotačního fondu LK ve správě OŽPZ</t>
  </si>
  <si>
    <t>03918</t>
  </si>
  <si>
    <t>fin.rezerva Dotačního fondu LK ve správě OKPPCR</t>
  </si>
  <si>
    <t>03917</t>
  </si>
  <si>
    <t>fin.rezerva Dotačního fondu LK ve správě OD</t>
  </si>
  <si>
    <t>03916</t>
  </si>
  <si>
    <t>fin.rezerva Dotačního fondu LK ve správě OSV</t>
  </si>
  <si>
    <t>03915</t>
  </si>
  <si>
    <t>fin.rezerva Dotačního fondu LK ve správě OŠMTS</t>
  </si>
  <si>
    <t>03914</t>
  </si>
  <si>
    <t>fin.rezerva Dotačního fondu LK ve správě ORREP</t>
  </si>
  <si>
    <t>031913</t>
  </si>
  <si>
    <t>fin.rezerva Dotačního fondu LK ve správě OKH</t>
  </si>
  <si>
    <t>031912</t>
  </si>
  <si>
    <t>fin.rezerva na krytí výdajů souvis.s řeš.kriz.situací</t>
  </si>
  <si>
    <t>031911</t>
  </si>
  <si>
    <t>fin. rezerva na krytí výdajů vybraných pen.fondů LK</t>
  </si>
  <si>
    <t>031910</t>
  </si>
  <si>
    <t>fin. rez. na řešení věcných fin.a org.opatření org.LK</t>
  </si>
  <si>
    <t>031909</t>
  </si>
  <si>
    <t>finanční rezerva na řešení výkonnosti krajských PO</t>
  </si>
  <si>
    <t>031908</t>
  </si>
  <si>
    <t>rozpočtová finanční rezerva kraje na rok 2013</t>
  </si>
  <si>
    <t>031900</t>
  </si>
  <si>
    <t>SU</t>
  </si>
  <si>
    <t>Běžné (neinvestiční) výdaje resortu celkem</t>
  </si>
  <si>
    <t>x</t>
  </si>
  <si>
    <t>ZR-RO 101/13</t>
  </si>
  <si>
    <t>UR 2013</t>
  </si>
  <si>
    <t>změna</t>
  </si>
  <si>
    <t>V Š E O B E C N Á    P O K L A D N Í    S P R Á V A</t>
  </si>
  <si>
    <t>§</t>
  </si>
  <si>
    <t>č.a.</t>
  </si>
  <si>
    <t>uk.</t>
  </si>
  <si>
    <t>91903 - Všeobecná pokladní správa</t>
  </si>
  <si>
    <t>tis.Kč</t>
  </si>
  <si>
    <t>91903 -Všeobecná pokladní správa</t>
  </si>
  <si>
    <t>Ekonomický odbor</t>
  </si>
  <si>
    <t>DU</t>
  </si>
  <si>
    <t>Zdravotnická záchranná služba Libereckého kraje</t>
  </si>
  <si>
    <t>1910</t>
  </si>
  <si>
    <t>Provozní příspěvky PO v resortu celkem</t>
  </si>
  <si>
    <t>změna č.1</t>
  </si>
  <si>
    <t>SR 2013</t>
  </si>
  <si>
    <t>P Ř Í S P Ě V K O V É  O R G A N I Z A C E</t>
  </si>
  <si>
    <t>ORG</t>
  </si>
  <si>
    <t>91309 - Příspěvkové organizace</t>
  </si>
  <si>
    <t>Odbor zdravotnictví</t>
  </si>
  <si>
    <t xml:space="preserve">na provoz                  </t>
  </si>
  <si>
    <t>na odpisy ve vlastnictví kraje</t>
  </si>
  <si>
    <t>v tom</t>
  </si>
  <si>
    <t>provozní příspěvek celkem</t>
  </si>
  <si>
    <t>91309 - OZ</t>
  </si>
  <si>
    <t>inv.transfery zřízeným přísp.organizacím</t>
  </si>
  <si>
    <t>LRN Cvikov - Rekonstrukce ČOV</t>
  </si>
  <si>
    <t>1907</t>
  </si>
  <si>
    <t>099044</t>
  </si>
  <si>
    <t>inv.transfery nefinančním podnik.subj.-práv.os.</t>
  </si>
  <si>
    <t>NsP Česká Lípa - Rekonstrukce zatepl.vybr.obj.</t>
  </si>
  <si>
    <t>099043</t>
  </si>
  <si>
    <t>NsP Česká Lípa - pořízení RDS</t>
  </si>
  <si>
    <t>099042</t>
  </si>
  <si>
    <t>ZZS LK - nákup vozidel RV a RZP</t>
  </si>
  <si>
    <t>099040</t>
  </si>
  <si>
    <t>Kapitálové (investiční) výdaje resortu celkem</t>
  </si>
  <si>
    <t>92009 - odbor zdravotnictví</t>
  </si>
  <si>
    <t>změna č.5</t>
  </si>
  <si>
    <t>UR V 2013</t>
  </si>
  <si>
    <t>UR IV 2013</t>
  </si>
  <si>
    <t>K A P I T Á L O V É  V Ý D A J E</t>
  </si>
  <si>
    <t>kap.</t>
  </si>
  <si>
    <t>92009 - Kapitálové výdaje</t>
  </si>
  <si>
    <t>příloha č.1 k ZR-RO č.101/13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</si>
</sst>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i/>
      <sz val="8"/>
      <name val="Arial"/>
      <family val="0"/>
    </font>
    <font>
      <i/>
      <sz val="8"/>
      <color indexed="8"/>
      <name val="Arial"/>
      <family val="2"/>
    </font>
    <font>
      <i/>
      <sz val="8"/>
      <name val="Arial CE"/>
      <family val="0"/>
    </font>
    <font>
      <b/>
      <sz val="8"/>
      <color indexed="18"/>
      <name val="Arial"/>
      <family val="2"/>
    </font>
    <font>
      <sz val="8"/>
      <name val="Arial CE"/>
      <family val="0"/>
    </font>
    <font>
      <sz val="8"/>
      <color indexed="62"/>
      <name val="Arial"/>
      <family val="2"/>
    </font>
    <font>
      <b/>
      <sz val="10"/>
      <color indexed="18"/>
      <name val="Arial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22" fillId="25" borderId="0" applyNumberFormat="0" applyBorder="0" applyAlignment="0" applyProtection="0"/>
    <xf numFmtId="0" fontId="40" fillId="26" borderId="0" applyNumberFormat="0" applyBorder="0" applyAlignment="0" applyProtection="0"/>
    <xf numFmtId="0" fontId="22" fillId="17" borderId="0" applyNumberFormat="0" applyBorder="0" applyAlignment="0" applyProtection="0"/>
    <xf numFmtId="0" fontId="40" fillId="27" borderId="0" applyNumberFormat="0" applyBorder="0" applyAlignment="0" applyProtection="0"/>
    <xf numFmtId="0" fontId="22" fillId="19" borderId="0" applyNumberFormat="0" applyBorder="0" applyAlignment="0" applyProtection="0"/>
    <xf numFmtId="0" fontId="40" fillId="28" borderId="0" applyNumberFormat="0" applyBorder="0" applyAlignment="0" applyProtection="0"/>
    <xf numFmtId="0" fontId="22" fillId="29" borderId="0" applyNumberFormat="0" applyBorder="0" applyAlignment="0" applyProtection="0"/>
    <xf numFmtId="0" fontId="40" fillId="30" borderId="0" applyNumberFormat="0" applyBorder="0" applyAlignment="0" applyProtection="0"/>
    <xf numFmtId="0" fontId="22" fillId="31" borderId="0" applyNumberFormat="0" applyBorder="0" applyAlignment="0" applyProtection="0"/>
    <xf numFmtId="0" fontId="40" fillId="32" borderId="0" applyNumberFormat="0" applyBorder="0" applyAlignment="0" applyProtection="0"/>
    <xf numFmtId="0" fontId="22" fillId="33" borderId="0" applyNumberFormat="0" applyBorder="0" applyAlignment="0" applyProtection="0"/>
    <xf numFmtId="0" fontId="41" fillId="0" borderId="1" applyNumberFormat="0" applyFill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  <xf numFmtId="0" fontId="24" fillId="5" borderId="0" applyNumberFormat="0" applyBorder="0" applyAlignment="0" applyProtection="0"/>
    <xf numFmtId="0" fontId="43" fillId="35" borderId="3" applyNumberFormat="0" applyAlignment="0" applyProtection="0"/>
    <xf numFmtId="0" fontId="25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6" fillId="0" borderId="6" applyNumberFormat="0" applyFill="0" applyAlignment="0" applyProtection="0"/>
    <xf numFmtId="0" fontId="45" fillId="0" borderId="7" applyNumberFormat="0" applyFill="0" applyAlignment="0" applyProtection="0"/>
    <xf numFmtId="0" fontId="27" fillId="0" borderId="8" applyNumberFormat="0" applyFill="0" applyAlignment="0" applyProtection="0"/>
    <xf numFmtId="0" fontId="46" fillId="0" borderId="9" applyNumberFormat="0" applyFill="0" applyAlignment="0" applyProtection="0"/>
    <xf numFmtId="0" fontId="28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37" borderId="0" applyNumberFormat="0" applyBorder="0" applyAlignment="0" applyProtection="0"/>
    <xf numFmtId="0" fontId="30" fillId="3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31" fillId="0" borderId="14" applyNumberFormat="0" applyFill="0" applyAlignment="0" applyProtection="0"/>
    <xf numFmtId="0" fontId="32" fillId="41" borderId="0">
      <alignment horizontal="left" vertical="center"/>
      <protection/>
    </xf>
    <xf numFmtId="0" fontId="50" fillId="42" borderId="0" applyNumberFormat="0" applyBorder="0" applyAlignment="0" applyProtection="0"/>
    <xf numFmtId="0" fontId="33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43" borderId="15" applyNumberFormat="0" applyAlignment="0" applyProtection="0"/>
    <xf numFmtId="0" fontId="35" fillId="13" borderId="16" applyNumberFormat="0" applyAlignment="0" applyProtection="0"/>
    <xf numFmtId="0" fontId="53" fillId="44" borderId="15" applyNumberFormat="0" applyAlignment="0" applyProtection="0"/>
    <xf numFmtId="0" fontId="36" fillId="45" borderId="16" applyNumberFormat="0" applyAlignment="0" applyProtection="0"/>
    <xf numFmtId="0" fontId="54" fillId="44" borderId="17" applyNumberFormat="0" applyAlignment="0" applyProtection="0"/>
    <xf numFmtId="0" fontId="37" fillId="45" borderId="18" applyNumberFormat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46" borderId="0" applyNumberFormat="0" applyBorder="0" applyAlignment="0" applyProtection="0"/>
    <xf numFmtId="0" fontId="22" fillId="47" borderId="0" applyNumberFormat="0" applyBorder="0" applyAlignment="0" applyProtection="0"/>
    <xf numFmtId="0" fontId="40" fillId="48" borderId="0" applyNumberFormat="0" applyBorder="0" applyAlignment="0" applyProtection="0"/>
    <xf numFmtId="0" fontId="22" fillId="49" borderId="0" applyNumberFormat="0" applyBorder="0" applyAlignment="0" applyProtection="0"/>
    <xf numFmtId="0" fontId="40" fillId="50" borderId="0" applyNumberFormat="0" applyBorder="0" applyAlignment="0" applyProtection="0"/>
    <xf numFmtId="0" fontId="22" fillId="51" borderId="0" applyNumberFormat="0" applyBorder="0" applyAlignment="0" applyProtection="0"/>
    <xf numFmtId="0" fontId="40" fillId="52" borderId="0" applyNumberFormat="0" applyBorder="0" applyAlignment="0" applyProtection="0"/>
    <xf numFmtId="0" fontId="22" fillId="29" borderId="0" applyNumberFormat="0" applyBorder="0" applyAlignment="0" applyProtection="0"/>
    <xf numFmtId="0" fontId="40" fillId="53" borderId="0" applyNumberFormat="0" applyBorder="0" applyAlignment="0" applyProtection="0"/>
    <xf numFmtId="0" fontId="22" fillId="31" borderId="0" applyNumberFormat="0" applyBorder="0" applyAlignment="0" applyProtection="0"/>
    <xf numFmtId="0" fontId="40" fillId="54" borderId="0" applyNumberFormat="0" applyBorder="0" applyAlignment="0" applyProtection="0"/>
    <xf numFmtId="0" fontId="22" fillId="55" borderId="0" applyNumberFormat="0" applyBorder="0" applyAlignment="0" applyProtection="0"/>
  </cellStyleXfs>
  <cellXfs count="26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23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4" fontId="2" fillId="0" borderId="23" xfId="0" applyNumberFormat="1" applyFont="1" applyBorder="1" applyAlignment="1">
      <alignment horizontal="right" vertical="center" wrapText="1"/>
    </xf>
    <xf numFmtId="4" fontId="2" fillId="0" borderId="24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righ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horizontal="right" vertical="center" wrapText="1"/>
    </xf>
    <xf numFmtId="4" fontId="2" fillId="0" borderId="29" xfId="0" applyNumberFormat="1" applyFont="1" applyBorder="1" applyAlignment="1">
      <alignment horizontal="right" vertical="center" wrapText="1"/>
    </xf>
    <xf numFmtId="4" fontId="2" fillId="0" borderId="30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0" fontId="3" fillId="0" borderId="25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4" fillId="45" borderId="28" xfId="0" applyFont="1" applyFill="1" applyBorder="1" applyAlignment="1">
      <alignment horizontal="center" vertical="center" wrapText="1"/>
    </xf>
    <xf numFmtId="0" fontId="4" fillId="45" borderId="29" xfId="0" applyFont="1" applyFill="1" applyBorder="1" applyAlignment="1">
      <alignment horizontal="center" vertical="center" wrapText="1"/>
    </xf>
    <xf numFmtId="0" fontId="4" fillId="45" borderId="3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164" fontId="6" fillId="0" borderId="33" xfId="0" applyNumberFormat="1" applyFont="1" applyFill="1" applyBorder="1" applyAlignment="1">
      <alignment horizontal="right"/>
    </xf>
    <xf numFmtId="4" fontId="7" fillId="0" borderId="34" xfId="80" applyNumberFormat="1" applyFont="1" applyFill="1" applyBorder="1">
      <alignment/>
      <protection/>
    </xf>
    <xf numFmtId="4" fontId="7" fillId="0" borderId="35" xfId="80" applyNumberFormat="1" applyFont="1" applyFill="1" applyBorder="1">
      <alignment/>
      <protection/>
    </xf>
    <xf numFmtId="4" fontId="7" fillId="0" borderId="35" xfId="53" applyNumberFormat="1" applyFont="1" applyFill="1" applyBorder="1" applyAlignment="1">
      <alignment horizontal="right"/>
    </xf>
    <xf numFmtId="0" fontId="7" fillId="0" borderId="35" xfId="80" applyFont="1" applyFill="1" applyBorder="1">
      <alignment/>
      <protection/>
    </xf>
    <xf numFmtId="0" fontId="7" fillId="0" borderId="35" xfId="80" applyFont="1" applyFill="1" applyBorder="1" applyAlignment="1">
      <alignment horizontal="center"/>
      <protection/>
    </xf>
    <xf numFmtId="49" fontId="7" fillId="0" borderId="35" xfId="80" applyNumberFormat="1" applyFont="1" applyFill="1" applyBorder="1" applyAlignment="1">
      <alignment horizontal="center"/>
      <protection/>
    </xf>
    <xf numFmtId="0" fontId="7" fillId="0" borderId="36" xfId="80" applyFont="1" applyFill="1" applyBorder="1" applyAlignment="1">
      <alignment horizontal="center"/>
      <protection/>
    </xf>
    <xf numFmtId="4" fontId="7" fillId="0" borderId="24" xfId="80" applyNumberFormat="1" applyFont="1" applyFill="1" applyBorder="1">
      <alignment/>
      <protection/>
    </xf>
    <xf numFmtId="4" fontId="7" fillId="0" borderId="23" xfId="80" applyNumberFormat="1" applyFont="1" applyFill="1" applyBorder="1">
      <alignment/>
      <protection/>
    </xf>
    <xf numFmtId="4" fontId="7" fillId="0" borderId="23" xfId="53" applyNumberFormat="1" applyFont="1" applyFill="1" applyBorder="1" applyAlignment="1">
      <alignment horizontal="right"/>
    </xf>
    <xf numFmtId="0" fontId="7" fillId="0" borderId="23" xfId="80" applyFont="1" applyFill="1" applyBorder="1">
      <alignment/>
      <protection/>
    </xf>
    <xf numFmtId="0" fontId="7" fillId="0" borderId="23" xfId="80" applyFont="1" applyFill="1" applyBorder="1" applyAlignment="1">
      <alignment horizontal="center"/>
      <protection/>
    </xf>
    <xf numFmtId="49" fontId="7" fillId="0" borderId="23" xfId="80" applyNumberFormat="1" applyFont="1" applyFill="1" applyBorder="1" applyAlignment="1">
      <alignment horizontal="center"/>
      <protection/>
    </xf>
    <xf numFmtId="0" fontId="7" fillId="0" borderId="22" xfId="80" applyFont="1" applyFill="1" applyBorder="1" applyAlignment="1">
      <alignment horizontal="center"/>
      <protection/>
    </xf>
    <xf numFmtId="4" fontId="8" fillId="0" borderId="24" xfId="80" applyNumberFormat="1" applyFont="1" applyFill="1" applyBorder="1">
      <alignment/>
      <protection/>
    </xf>
    <xf numFmtId="4" fontId="8" fillId="0" borderId="23" xfId="80" applyNumberFormat="1" applyFont="1" applyFill="1" applyBorder="1">
      <alignment/>
      <protection/>
    </xf>
    <xf numFmtId="4" fontId="8" fillId="0" borderId="23" xfId="53" applyNumberFormat="1" applyFont="1" applyFill="1" applyBorder="1" applyAlignment="1">
      <alignment horizontal="right"/>
    </xf>
    <xf numFmtId="0" fontId="8" fillId="0" borderId="23" xfId="80" applyFont="1" applyFill="1" applyBorder="1">
      <alignment/>
      <protection/>
    </xf>
    <xf numFmtId="0" fontId="8" fillId="0" borderId="23" xfId="80" applyFont="1" applyFill="1" applyBorder="1" applyAlignment="1">
      <alignment horizontal="center"/>
      <protection/>
    </xf>
    <xf numFmtId="49" fontId="8" fillId="0" borderId="23" xfId="80" applyNumberFormat="1" applyFont="1" applyFill="1" applyBorder="1" applyAlignment="1">
      <alignment horizontal="center"/>
      <protection/>
    </xf>
    <xf numFmtId="4" fontId="7" fillId="0" borderId="37" xfId="80" applyNumberFormat="1" applyFont="1" applyFill="1" applyBorder="1">
      <alignment/>
      <protection/>
    </xf>
    <xf numFmtId="4" fontId="7" fillId="0" borderId="37" xfId="53" applyNumberFormat="1" applyFont="1" applyFill="1" applyBorder="1" applyAlignment="1">
      <alignment horizontal="right"/>
    </xf>
    <xf numFmtId="0" fontId="7" fillId="0" borderId="37" xfId="80" applyFont="1" applyFill="1" applyBorder="1">
      <alignment/>
      <protection/>
    </xf>
    <xf numFmtId="0" fontId="7" fillId="0" borderId="37" xfId="80" applyFont="1" applyFill="1" applyBorder="1" applyAlignment="1">
      <alignment horizontal="center"/>
      <protection/>
    </xf>
    <xf numFmtId="49" fontId="7" fillId="0" borderId="37" xfId="80" applyNumberFormat="1" applyFont="1" applyFill="1" applyBorder="1" applyAlignment="1">
      <alignment horizontal="center"/>
      <protection/>
    </xf>
    <xf numFmtId="0" fontId="7" fillId="0" borderId="38" xfId="80" applyFont="1" applyFill="1" applyBorder="1" applyAlignment="1">
      <alignment horizontal="center"/>
      <protection/>
    </xf>
    <xf numFmtId="4" fontId="8" fillId="0" borderId="39" xfId="80" applyNumberFormat="1" applyFont="1" applyFill="1" applyBorder="1">
      <alignment/>
      <protection/>
    </xf>
    <xf numFmtId="4" fontId="8" fillId="0" borderId="40" xfId="80" applyNumberFormat="1" applyFont="1" applyFill="1" applyBorder="1">
      <alignment/>
      <protection/>
    </xf>
    <xf numFmtId="0" fontId="8" fillId="0" borderId="40" xfId="80" applyFont="1" applyFill="1" applyBorder="1" applyAlignment="1">
      <alignment horizontal="left"/>
      <protection/>
    </xf>
    <xf numFmtId="0" fontId="7" fillId="0" borderId="40" xfId="80" applyFont="1" applyFill="1" applyBorder="1" applyAlignment="1">
      <alignment horizontal="center"/>
      <protection/>
    </xf>
    <xf numFmtId="0" fontId="7" fillId="0" borderId="41" xfId="80" applyFont="1" applyFill="1" applyBorder="1" applyAlignment="1">
      <alignment horizontal="center"/>
      <protection/>
    </xf>
    <xf numFmtId="0" fontId="8" fillId="0" borderId="40" xfId="80" applyFont="1" applyFill="1" applyBorder="1" applyAlignment="1">
      <alignment horizontal="center" vertical="center" wrapText="1"/>
      <protection/>
    </xf>
    <xf numFmtId="0" fontId="8" fillId="0" borderId="29" xfId="80" applyFont="1" applyFill="1" applyBorder="1" applyAlignment="1">
      <alignment horizontal="center" vertical="center" wrapText="1"/>
      <protection/>
    </xf>
    <xf numFmtId="0" fontId="8" fillId="0" borderId="0" xfId="80" applyFont="1" applyAlignment="1">
      <alignment horizontal="center"/>
      <protection/>
    </xf>
    <xf numFmtId="4" fontId="9" fillId="0" borderId="0" xfId="80" applyNumberFormat="1" applyFont="1" applyAlignment="1">
      <alignment horizontal="center"/>
      <protection/>
    </xf>
    <xf numFmtId="0" fontId="9" fillId="0" borderId="0" xfId="80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81">
      <alignment/>
      <protection/>
    </xf>
    <xf numFmtId="4" fontId="0" fillId="0" borderId="0" xfId="81" applyNumberFormat="1">
      <alignment/>
      <protection/>
    </xf>
    <xf numFmtId="0" fontId="0" fillId="0" borderId="0" xfId="81" applyBorder="1">
      <alignment/>
      <protection/>
    </xf>
    <xf numFmtId="4" fontId="7" fillId="0" borderId="0" xfId="81" applyNumberFormat="1" applyFont="1" applyFill="1" applyBorder="1">
      <alignment/>
      <protection/>
    </xf>
    <xf numFmtId="4" fontId="7" fillId="0" borderId="0" xfId="81" applyNumberFormat="1" applyFont="1" applyFill="1" applyBorder="1" applyAlignment="1">
      <alignment vertical="center"/>
      <protection/>
    </xf>
    <xf numFmtId="0" fontId="7" fillId="0" borderId="0" xfId="81" applyFont="1" applyBorder="1" applyAlignment="1">
      <alignment vertical="center"/>
      <protection/>
    </xf>
    <xf numFmtId="0" fontId="7" fillId="0" borderId="0" xfId="81" applyFont="1" applyBorder="1" applyAlignment="1">
      <alignment horizontal="center" vertical="center"/>
      <protection/>
    </xf>
    <xf numFmtId="49" fontId="7" fillId="0" borderId="0" xfId="81" applyNumberFormat="1" applyFont="1" applyFill="1" applyBorder="1" applyAlignment="1">
      <alignment horizontal="center"/>
      <protection/>
    </xf>
    <xf numFmtId="49" fontId="7" fillId="0" borderId="0" xfId="81" applyNumberFormat="1" applyFont="1" applyBorder="1" applyAlignment="1">
      <alignment horizontal="center" vertical="center"/>
      <protection/>
    </xf>
    <xf numFmtId="49" fontId="12" fillId="0" borderId="0" xfId="79" applyNumberFormat="1" applyFont="1" applyBorder="1" applyAlignment="1">
      <alignment vertical="center" textRotation="90"/>
      <protection/>
    </xf>
    <xf numFmtId="0" fontId="0" fillId="0" borderId="0" xfId="0" applyBorder="1" applyAlignment="1">
      <alignment/>
    </xf>
    <xf numFmtId="165" fontId="13" fillId="0" borderId="0" xfId="81" applyNumberFormat="1" applyFont="1" applyBorder="1">
      <alignment/>
      <protection/>
    </xf>
    <xf numFmtId="4" fontId="14" fillId="0" borderId="0" xfId="81" applyNumberFormat="1" applyFont="1" applyFill="1" applyBorder="1">
      <alignment/>
      <protection/>
    </xf>
    <xf numFmtId="0" fontId="15" fillId="0" borderId="0" xfId="82" applyFont="1" applyBorder="1" applyAlignment="1">
      <alignment horizontal="left"/>
      <protection/>
    </xf>
    <xf numFmtId="0" fontId="13" fillId="0" borderId="0" xfId="81" applyFont="1" applyBorder="1" applyAlignment="1">
      <alignment horizontal="center"/>
      <protection/>
    </xf>
    <xf numFmtId="49" fontId="16" fillId="0" borderId="0" xfId="81" applyNumberFormat="1" applyFont="1" applyBorder="1" applyAlignment="1">
      <alignment horizontal="center"/>
      <protection/>
    </xf>
    <xf numFmtId="1" fontId="7" fillId="0" borderId="42" xfId="81" applyNumberFormat="1" applyFont="1" applyBorder="1" applyAlignment="1">
      <alignment horizontal="center" vertical="center"/>
      <protection/>
    </xf>
    <xf numFmtId="1" fontId="7" fillId="0" borderId="23" xfId="81" applyNumberFormat="1" applyFont="1" applyBorder="1" applyAlignment="1">
      <alignment horizontal="center" vertical="center"/>
      <protection/>
    </xf>
    <xf numFmtId="4" fontId="7" fillId="0" borderId="23" xfId="81" applyNumberFormat="1" applyFont="1" applyBorder="1" applyAlignment="1" applyProtection="1">
      <alignment vertical="center"/>
      <protection locked="0"/>
    </xf>
    <xf numFmtId="0" fontId="19" fillId="0" borderId="0" xfId="81" applyFont="1">
      <alignment/>
      <protection/>
    </xf>
    <xf numFmtId="0" fontId="8" fillId="0" borderId="4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1" fillId="0" borderId="0" xfId="79">
      <alignment/>
      <protection/>
    </xf>
    <xf numFmtId="49" fontId="12" fillId="0" borderId="43" xfId="79" applyNumberFormat="1" applyFont="1" applyBorder="1" applyAlignment="1">
      <alignment vertical="center" textRotation="90"/>
      <protection/>
    </xf>
    <xf numFmtId="4" fontId="13" fillId="0" borderId="44" xfId="81" applyNumberFormat="1" applyFont="1" applyBorder="1" applyProtection="1">
      <alignment/>
      <protection locked="0"/>
    </xf>
    <xf numFmtId="4" fontId="13" fillId="0" borderId="45" xfId="81" applyNumberFormat="1" applyFont="1" applyBorder="1" applyProtection="1">
      <alignment/>
      <protection locked="0"/>
    </xf>
    <xf numFmtId="4" fontId="14" fillId="0" borderId="45" xfId="81" applyNumberFormat="1" applyFont="1" applyFill="1" applyBorder="1" applyProtection="1">
      <alignment/>
      <protection locked="0"/>
    </xf>
    <xf numFmtId="0" fontId="15" fillId="0" borderId="45" xfId="82" applyFont="1" applyBorder="1" applyAlignment="1">
      <alignment horizontal="left"/>
      <protection/>
    </xf>
    <xf numFmtId="0" fontId="13" fillId="0" borderId="46" xfId="81" applyFont="1" applyBorder="1" applyAlignment="1">
      <alignment horizontal="center"/>
      <protection/>
    </xf>
    <xf numFmtId="0" fontId="13" fillId="0" borderId="45" xfId="81" applyFont="1" applyBorder="1" applyAlignment="1">
      <alignment horizontal="center"/>
      <protection/>
    </xf>
    <xf numFmtId="4" fontId="13" fillId="0" borderId="24" xfId="81" applyNumberFormat="1" applyFont="1" applyBorder="1" applyProtection="1">
      <alignment/>
      <protection locked="0"/>
    </xf>
    <xf numFmtId="4" fontId="17" fillId="0" borderId="23" xfId="79" applyNumberFormat="1" applyFont="1" applyBorder="1" applyProtection="1">
      <alignment/>
      <protection locked="0"/>
    </xf>
    <xf numFmtId="4" fontId="13" fillId="0" borderId="23" xfId="81" applyNumberFormat="1" applyFont="1" applyFill="1" applyBorder="1" applyAlignment="1" applyProtection="1">
      <alignment vertical="center"/>
      <protection locked="0"/>
    </xf>
    <xf numFmtId="2" fontId="15" fillId="0" borderId="23" xfId="82" applyNumberFormat="1" applyFont="1" applyFill="1" applyBorder="1" applyAlignment="1">
      <alignment horizontal="left" vertical="center"/>
      <protection/>
    </xf>
    <xf numFmtId="2" fontId="13" fillId="0" borderId="42" xfId="81" applyNumberFormat="1" applyFont="1" applyFill="1" applyBorder="1" applyAlignment="1">
      <alignment horizontal="center" vertical="center"/>
      <protection/>
    </xf>
    <xf numFmtId="2" fontId="7" fillId="0" borderId="23" xfId="81" applyNumberFormat="1" applyFont="1" applyBorder="1" applyAlignment="1">
      <alignment horizontal="center" vertical="center"/>
      <protection/>
    </xf>
    <xf numFmtId="0" fontId="0" fillId="0" borderId="47" xfId="81" applyBorder="1">
      <alignment/>
      <protection/>
    </xf>
    <xf numFmtId="4" fontId="7" fillId="0" borderId="42" xfId="81" applyNumberFormat="1" applyFont="1" applyBorder="1" applyAlignment="1" applyProtection="1">
      <alignment vertical="center"/>
      <protection locked="0"/>
    </xf>
    <xf numFmtId="2" fontId="17" fillId="0" borderId="23" xfId="82" applyNumberFormat="1" applyFont="1" applyBorder="1" applyAlignment="1">
      <alignment horizontal="left" vertical="center"/>
      <protection/>
    </xf>
    <xf numFmtId="0" fontId="8" fillId="0" borderId="41" xfId="81" applyFont="1" applyFill="1" applyBorder="1" applyAlignment="1">
      <alignment horizontal="center"/>
      <protection/>
    </xf>
    <xf numFmtId="0" fontId="8" fillId="0" borderId="40" xfId="81" applyFont="1" applyFill="1" applyBorder="1" applyAlignment="1">
      <alignment horizontal="center"/>
      <protection/>
    </xf>
    <xf numFmtId="0" fontId="8" fillId="0" borderId="48" xfId="81" applyFont="1" applyFill="1" applyBorder="1" applyAlignment="1">
      <alignment horizontal="center"/>
      <protection/>
    </xf>
    <xf numFmtId="0" fontId="8" fillId="0" borderId="29" xfId="81" applyFont="1" applyFill="1" applyBorder="1" applyAlignment="1">
      <alignment horizontal="left"/>
      <protection/>
    </xf>
    <xf numFmtId="4" fontId="8" fillId="0" borderId="40" xfId="81" applyNumberFormat="1" applyFont="1" applyFill="1" applyBorder="1" applyProtection="1">
      <alignment/>
      <protection locked="0"/>
    </xf>
    <xf numFmtId="4" fontId="8" fillId="0" borderId="49" xfId="81" applyNumberFormat="1" applyFont="1" applyFill="1" applyBorder="1" applyProtection="1">
      <alignment/>
      <protection locked="0"/>
    </xf>
    <xf numFmtId="0" fontId="8" fillId="0" borderId="38" xfId="81" applyFont="1" applyBorder="1" applyAlignment="1">
      <alignment horizontal="center"/>
      <protection/>
    </xf>
    <xf numFmtId="2" fontId="8" fillId="0" borderId="40" xfId="81" applyNumberFormat="1" applyFont="1" applyBorder="1" applyAlignment="1">
      <alignment horizontal="center" vertical="center"/>
      <protection/>
    </xf>
    <xf numFmtId="2" fontId="8" fillId="0" borderId="48" xfId="81" applyNumberFormat="1" applyFont="1" applyBorder="1" applyAlignment="1">
      <alignment horizontal="center" vertical="center"/>
      <protection/>
    </xf>
    <xf numFmtId="2" fontId="12" fillId="0" borderId="26" xfId="82" applyNumberFormat="1" applyFont="1" applyFill="1" applyBorder="1" applyAlignment="1">
      <alignment horizontal="left" vertical="center"/>
      <protection/>
    </xf>
    <xf numFmtId="4" fontId="8" fillId="0" borderId="40" xfId="81" applyNumberFormat="1" applyFont="1" applyBorder="1" applyAlignment="1" applyProtection="1">
      <alignment vertical="center"/>
      <protection locked="0"/>
    </xf>
    <xf numFmtId="4" fontId="8" fillId="0" borderId="49" xfId="81" applyNumberFormat="1" applyFont="1" applyBorder="1" applyAlignment="1" applyProtection="1">
      <alignment vertical="center"/>
      <protection locked="0"/>
    </xf>
    <xf numFmtId="4" fontId="7" fillId="0" borderId="44" xfId="81" applyNumberFormat="1" applyFont="1" applyBorder="1">
      <alignment/>
      <protection/>
    </xf>
    <xf numFmtId="4" fontId="7" fillId="0" borderId="50" xfId="81" applyNumberFormat="1" applyFont="1" applyFill="1" applyBorder="1">
      <alignment/>
      <protection/>
    </xf>
    <xf numFmtId="0" fontId="7" fillId="0" borderId="50" xfId="81" applyFont="1" applyFill="1" applyBorder="1" applyAlignment="1">
      <alignment/>
      <protection/>
    </xf>
    <xf numFmtId="0" fontId="7" fillId="0" borderId="50" xfId="81" applyFont="1" applyBorder="1" applyAlignment="1">
      <alignment horizontal="center"/>
      <protection/>
    </xf>
    <xf numFmtId="0" fontId="7" fillId="0" borderId="50" xfId="81" applyFont="1" applyBorder="1">
      <alignment/>
      <protection/>
    </xf>
    <xf numFmtId="0" fontId="0" fillId="0" borderId="50" xfId="81" applyBorder="1">
      <alignment/>
      <protection/>
    </xf>
    <xf numFmtId="0" fontId="0" fillId="0" borderId="33" xfId="81" applyBorder="1">
      <alignment/>
      <protection/>
    </xf>
    <xf numFmtId="4" fontId="8" fillId="0" borderId="21" xfId="81" applyNumberFormat="1" applyFont="1" applyBorder="1">
      <alignment/>
      <protection/>
    </xf>
    <xf numFmtId="4" fontId="8" fillId="0" borderId="51" xfId="81" applyNumberFormat="1" applyFont="1" applyFill="1" applyBorder="1">
      <alignment/>
      <protection/>
    </xf>
    <xf numFmtId="0" fontId="8" fillId="0" borderId="52" xfId="81" applyFont="1" applyBorder="1">
      <alignment/>
      <protection/>
    </xf>
    <xf numFmtId="0" fontId="9" fillId="0" borderId="52" xfId="81" applyFont="1" applyBorder="1" applyAlignment="1">
      <alignment horizontal="center"/>
      <protection/>
    </xf>
    <xf numFmtId="49" fontId="8" fillId="0" borderId="52" xfId="81" applyNumberFormat="1" applyFont="1" applyFill="1" applyBorder="1" applyAlignment="1">
      <alignment horizontal="center"/>
      <protection/>
    </xf>
    <xf numFmtId="49" fontId="8" fillId="0" borderId="53" xfId="81" applyNumberFormat="1" applyFont="1" applyFill="1" applyBorder="1" applyAlignment="1">
      <alignment horizontal="center"/>
      <protection/>
    </xf>
    <xf numFmtId="0" fontId="8" fillId="0" borderId="38" xfId="81" applyFont="1" applyFill="1" applyBorder="1" applyAlignment="1">
      <alignment horizontal="center"/>
      <protection/>
    </xf>
    <xf numFmtId="4" fontId="7" fillId="0" borderId="44" xfId="81" applyNumberFormat="1" applyFont="1" applyFill="1" applyBorder="1">
      <alignment/>
      <protection/>
    </xf>
    <xf numFmtId="0" fontId="7" fillId="0" borderId="50" xfId="81" applyFont="1" applyFill="1" applyBorder="1" applyAlignment="1">
      <alignment horizontal="center" vertical="center"/>
      <protection/>
    </xf>
    <xf numFmtId="0" fontId="9" fillId="0" borderId="54" xfId="81" applyFont="1" applyBorder="1" applyAlignment="1">
      <alignment horizontal="center"/>
      <protection/>
    </xf>
    <xf numFmtId="0" fontId="9" fillId="0" borderId="55" xfId="81" applyFont="1" applyBorder="1" applyAlignment="1">
      <alignment horizontal="center"/>
      <protection/>
    </xf>
    <xf numFmtId="0" fontId="9" fillId="0" borderId="36" xfId="81" applyFont="1" applyBorder="1" applyAlignment="1">
      <alignment horizontal="center"/>
      <protection/>
    </xf>
    <xf numFmtId="4" fontId="8" fillId="0" borderId="39" xfId="81" applyNumberFormat="1" applyFont="1" applyFill="1" applyBorder="1">
      <alignment/>
      <protection/>
    </xf>
    <xf numFmtId="4" fontId="8" fillId="0" borderId="52" xfId="81" applyNumberFormat="1" applyFont="1" applyFill="1" applyBorder="1">
      <alignment/>
      <protection/>
    </xf>
    <xf numFmtId="0" fontId="8" fillId="0" borderId="51" xfId="81" applyFont="1" applyFill="1" applyBorder="1" applyAlignment="1">
      <alignment/>
      <protection/>
    </xf>
    <xf numFmtId="0" fontId="8" fillId="0" borderId="51" xfId="81" applyFont="1" applyFill="1" applyBorder="1" applyAlignment="1">
      <alignment horizontal="center" vertical="center"/>
      <protection/>
    </xf>
    <xf numFmtId="49" fontId="8" fillId="0" borderId="0" xfId="81" applyNumberFormat="1" applyFont="1" applyFill="1" applyBorder="1" applyAlignment="1">
      <alignment horizontal="center"/>
      <protection/>
    </xf>
    <xf numFmtId="0" fontId="8" fillId="0" borderId="56" xfId="81" applyFont="1" applyFill="1" applyBorder="1" applyAlignment="1">
      <alignment horizontal="center"/>
      <protection/>
    </xf>
    <xf numFmtId="49" fontId="7" fillId="0" borderId="50" xfId="81" applyNumberFormat="1" applyFont="1" applyFill="1" applyBorder="1" applyAlignment="1">
      <alignment horizontal="center"/>
      <protection/>
    </xf>
    <xf numFmtId="49" fontId="7" fillId="0" borderId="33" xfId="81" applyNumberFormat="1" applyFont="1" applyFill="1" applyBorder="1" applyAlignment="1">
      <alignment horizontal="center"/>
      <protection/>
    </xf>
    <xf numFmtId="0" fontId="7" fillId="0" borderId="36" xfId="81" applyFont="1" applyFill="1" applyBorder="1" applyAlignment="1">
      <alignment horizontal="center"/>
      <protection/>
    </xf>
    <xf numFmtId="49" fontId="8" fillId="0" borderId="51" xfId="81" applyNumberFormat="1" applyFont="1" applyFill="1" applyBorder="1" applyAlignment="1">
      <alignment horizontal="center"/>
      <protection/>
    </xf>
    <xf numFmtId="49" fontId="8" fillId="0" borderId="57" xfId="81" applyNumberFormat="1" applyFont="1" applyFill="1" applyBorder="1" applyAlignment="1">
      <alignment horizontal="center"/>
      <protection/>
    </xf>
    <xf numFmtId="0" fontId="8" fillId="0" borderId="58" xfId="81" applyFont="1" applyFill="1" applyBorder="1" applyAlignment="1">
      <alignment horizontal="center"/>
      <protection/>
    </xf>
    <xf numFmtId="4" fontId="7" fillId="0" borderId="59" xfId="81" applyNumberFormat="1" applyFont="1" applyFill="1" applyBorder="1">
      <alignment/>
      <protection/>
    </xf>
    <xf numFmtId="4" fontId="7" fillId="0" borderId="45" xfId="81" applyNumberFormat="1" applyFont="1" applyFill="1" applyBorder="1">
      <alignment/>
      <protection/>
    </xf>
    <xf numFmtId="0" fontId="7" fillId="0" borderId="35" xfId="81" applyFont="1" applyFill="1" applyBorder="1" applyAlignment="1">
      <alignment horizontal="center" vertical="center"/>
      <protection/>
    </xf>
    <xf numFmtId="0" fontId="7" fillId="0" borderId="45" xfId="81" applyFont="1" applyFill="1" applyBorder="1" applyAlignment="1">
      <alignment horizontal="center" vertical="center"/>
      <protection/>
    </xf>
    <xf numFmtId="49" fontId="7" fillId="0" borderId="54" xfId="81" applyNumberFormat="1" applyFont="1" applyFill="1" applyBorder="1" applyAlignment="1">
      <alignment horizontal="center"/>
      <protection/>
    </xf>
    <xf numFmtId="49" fontId="7" fillId="0" borderId="55" xfId="81" applyNumberFormat="1" applyFont="1" applyFill="1" applyBorder="1" applyAlignment="1">
      <alignment horizontal="center"/>
      <protection/>
    </xf>
    <xf numFmtId="0" fontId="7" fillId="0" borderId="54" xfId="81" applyFont="1" applyFill="1" applyBorder="1" applyAlignment="1">
      <alignment horizontal="center"/>
      <protection/>
    </xf>
    <xf numFmtId="4" fontId="8" fillId="0" borderId="60" xfId="81" applyNumberFormat="1" applyFont="1" applyFill="1" applyBorder="1">
      <alignment/>
      <protection/>
    </xf>
    <xf numFmtId="4" fontId="8" fillId="0" borderId="20" xfId="81" applyNumberFormat="1" applyFont="1" applyFill="1" applyBorder="1">
      <alignment/>
      <protection/>
    </xf>
    <xf numFmtId="0" fontId="8" fillId="0" borderId="37" xfId="81" applyFont="1" applyFill="1" applyBorder="1">
      <alignment/>
      <protection/>
    </xf>
    <xf numFmtId="0" fontId="8" fillId="0" borderId="61" xfId="81" applyFont="1" applyFill="1" applyBorder="1" applyAlignment="1">
      <alignment horizontal="center"/>
      <protection/>
    </xf>
    <xf numFmtId="0" fontId="8" fillId="0" borderId="20" xfId="81" applyFont="1" applyFill="1" applyBorder="1" applyAlignment="1">
      <alignment horizontal="center"/>
      <protection/>
    </xf>
    <xf numFmtId="49" fontId="8" fillId="0" borderId="61" xfId="81" applyNumberFormat="1" applyFont="1" applyFill="1" applyBorder="1" applyAlignment="1">
      <alignment horizontal="center"/>
      <protection/>
    </xf>
    <xf numFmtId="4" fontId="8" fillId="0" borderId="30" xfId="81" applyNumberFormat="1" applyFont="1" applyFill="1" applyBorder="1">
      <alignment/>
      <protection/>
    </xf>
    <xf numFmtId="4" fontId="8" fillId="0" borderId="29" xfId="81" applyNumberFormat="1" applyFont="1" applyFill="1" applyBorder="1">
      <alignment/>
      <protection/>
    </xf>
    <xf numFmtId="0" fontId="8" fillId="0" borderId="29" xfId="81" applyFont="1" applyFill="1" applyBorder="1" applyAlignment="1">
      <alignment horizontal="left"/>
      <protection/>
    </xf>
    <xf numFmtId="0" fontId="8" fillId="0" borderId="62" xfId="81" applyFont="1" applyFill="1" applyBorder="1" applyAlignment="1">
      <alignment horizontal="center"/>
      <protection/>
    </xf>
    <xf numFmtId="0" fontId="8" fillId="0" borderId="29" xfId="81" applyFont="1" applyFill="1" applyBorder="1" applyAlignment="1">
      <alignment horizontal="center"/>
      <protection/>
    </xf>
    <xf numFmtId="0" fontId="8" fillId="0" borderId="63" xfId="81" applyFont="1" applyFill="1" applyBorder="1" applyAlignment="1">
      <alignment horizontal="center"/>
      <protection/>
    </xf>
    <xf numFmtId="0" fontId="8" fillId="0" borderId="35" xfId="0" applyFont="1" applyBorder="1" applyAlignment="1">
      <alignment horizontal="center"/>
    </xf>
    <xf numFmtId="0" fontId="8" fillId="0" borderId="40" xfId="81" applyFont="1" applyFill="1" applyBorder="1" applyAlignment="1">
      <alignment horizontal="center"/>
      <protection/>
    </xf>
    <xf numFmtId="0" fontId="8" fillId="0" borderId="33" xfId="81" applyFont="1" applyFill="1" applyBorder="1" applyAlignment="1">
      <alignment horizontal="right"/>
      <protection/>
    </xf>
    <xf numFmtId="0" fontId="8" fillId="0" borderId="33" xfId="81" applyFont="1" applyFill="1" applyBorder="1" applyAlignment="1">
      <alignment horizontal="center"/>
      <protection/>
    </xf>
    <xf numFmtId="0" fontId="9" fillId="0" borderId="33" xfId="81" applyFont="1" applyFill="1" applyBorder="1" applyAlignment="1">
      <alignment horizontal="center"/>
      <protection/>
    </xf>
    <xf numFmtId="0" fontId="9" fillId="0" borderId="0" xfId="81" applyFont="1">
      <alignment/>
      <protection/>
    </xf>
    <xf numFmtId="0" fontId="9" fillId="0" borderId="0" xfId="0" applyFont="1" applyAlignment="1">
      <alignment/>
    </xf>
    <xf numFmtId="0" fontId="9" fillId="0" borderId="0" xfId="81" applyFont="1">
      <alignment/>
      <protection/>
    </xf>
    <xf numFmtId="0" fontId="5" fillId="45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49" xfId="80" applyFont="1" applyFill="1" applyBorder="1" applyAlignment="1">
      <alignment horizontal="center" vertical="center" wrapText="1"/>
      <protection/>
    </xf>
    <xf numFmtId="0" fontId="8" fillId="0" borderId="44" xfId="8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10" fillId="0" borderId="0" xfId="0" applyFont="1" applyFill="1" applyAlignment="1">
      <alignment horizontal="center"/>
    </xf>
    <xf numFmtId="0" fontId="0" fillId="0" borderId="0" xfId="0" applyAlignment="1">
      <alignment/>
    </xf>
    <xf numFmtId="0" fontId="8" fillId="0" borderId="64" xfId="80" applyFont="1" applyFill="1" applyBorder="1" applyAlignment="1">
      <alignment horizontal="center" vertical="center" textRotation="90" wrapText="1"/>
      <protection/>
    </xf>
    <xf numFmtId="0" fontId="8" fillId="0" borderId="65" xfId="80" applyFont="1" applyFill="1" applyBorder="1" applyAlignment="1">
      <alignment horizontal="center" vertical="center" textRotation="90" wrapText="1"/>
      <protection/>
    </xf>
    <xf numFmtId="0" fontId="8" fillId="0" borderId="66" xfId="80" applyFont="1" applyFill="1" applyBorder="1" applyAlignment="1">
      <alignment horizontal="center" vertical="center" textRotation="90" wrapText="1"/>
      <protection/>
    </xf>
    <xf numFmtId="0" fontId="7" fillId="0" borderId="40" xfId="80" applyFont="1" applyFill="1" applyBorder="1" applyAlignment="1">
      <alignment horizontal="center"/>
      <protection/>
    </xf>
    <xf numFmtId="0" fontId="8" fillId="0" borderId="41" xfId="80" applyFont="1" applyFill="1" applyBorder="1" applyAlignment="1">
      <alignment horizontal="center" vertical="center"/>
      <protection/>
    </xf>
    <xf numFmtId="0" fontId="8" fillId="0" borderId="67" xfId="80" applyFont="1" applyFill="1" applyBorder="1" applyAlignment="1">
      <alignment horizontal="center" vertical="center"/>
      <protection/>
    </xf>
    <xf numFmtId="0" fontId="8" fillId="0" borderId="48" xfId="80" applyFont="1" applyFill="1" applyBorder="1" applyAlignment="1">
      <alignment horizontal="center" vertical="center"/>
      <protection/>
    </xf>
    <xf numFmtId="0" fontId="8" fillId="0" borderId="58" xfId="80" applyFont="1" applyFill="1" applyBorder="1" applyAlignment="1">
      <alignment horizontal="center" vertical="center"/>
      <protection/>
    </xf>
    <xf numFmtId="0" fontId="8" fillId="0" borderId="46" xfId="80" applyFont="1" applyFill="1" applyBorder="1" applyAlignment="1">
      <alignment horizontal="center" vertical="center"/>
      <protection/>
    </xf>
    <xf numFmtId="0" fontId="8" fillId="0" borderId="50" xfId="80" applyFont="1" applyFill="1" applyBorder="1" applyAlignment="1">
      <alignment horizontal="center" vertical="center"/>
      <protection/>
    </xf>
    <xf numFmtId="0" fontId="8" fillId="0" borderId="40" xfId="80" applyFont="1" applyFill="1" applyBorder="1" applyAlignment="1">
      <alignment horizontal="center" vertical="center"/>
      <protection/>
    </xf>
    <xf numFmtId="0" fontId="8" fillId="0" borderId="45" xfId="80" applyFont="1" applyFill="1" applyBorder="1" applyAlignment="1">
      <alignment horizontal="center" vertical="center"/>
      <protection/>
    </xf>
    <xf numFmtId="4" fontId="8" fillId="0" borderId="40" xfId="80" applyNumberFormat="1" applyFont="1" applyFill="1" applyBorder="1" applyAlignment="1">
      <alignment horizontal="center" vertical="center"/>
      <protection/>
    </xf>
    <xf numFmtId="4" fontId="8" fillId="0" borderId="45" xfId="80" applyNumberFormat="1" applyFont="1" applyFill="1" applyBorder="1" applyAlignment="1">
      <alignment horizontal="center" vertical="center"/>
      <protection/>
    </xf>
    <xf numFmtId="0" fontId="8" fillId="0" borderId="49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8" fillId="0" borderId="25" xfId="81" applyFont="1" applyBorder="1" applyAlignment="1">
      <alignment horizontal="center"/>
      <protection/>
    </xf>
    <xf numFmtId="0" fontId="18" fillId="0" borderId="68" xfId="81" applyFont="1" applyBorder="1" applyAlignment="1">
      <alignment horizontal="center"/>
      <protection/>
    </xf>
    <xf numFmtId="0" fontId="18" fillId="0" borderId="67" xfId="81" applyFont="1" applyBorder="1" applyAlignment="1">
      <alignment horizontal="center"/>
      <protection/>
    </xf>
    <xf numFmtId="49" fontId="16" fillId="0" borderId="69" xfId="81" applyNumberFormat="1" applyFont="1" applyBorder="1" applyAlignment="1">
      <alignment horizontal="center"/>
      <protection/>
    </xf>
    <xf numFmtId="49" fontId="16" fillId="0" borderId="70" xfId="81" applyNumberFormat="1" applyFont="1" applyBorder="1" applyAlignment="1">
      <alignment horizontal="center"/>
      <protection/>
    </xf>
    <xf numFmtId="49" fontId="16" fillId="0" borderId="71" xfId="81" applyNumberFormat="1" applyFont="1" applyBorder="1" applyAlignment="1">
      <alignment horizontal="center"/>
      <protection/>
    </xf>
    <xf numFmtId="49" fontId="16" fillId="0" borderId="56" xfId="81" applyNumberFormat="1" applyFont="1" applyBorder="1" applyAlignment="1">
      <alignment horizontal="center"/>
      <protection/>
    </xf>
    <xf numFmtId="49" fontId="16" fillId="0" borderId="46" xfId="81" applyNumberFormat="1" applyFont="1" applyBorder="1" applyAlignment="1">
      <alignment horizontal="center"/>
      <protection/>
    </xf>
    <xf numFmtId="49" fontId="16" fillId="0" borderId="50" xfId="81" applyNumberFormat="1" applyFont="1" applyBorder="1" applyAlignment="1">
      <alignment horizontal="center"/>
      <protection/>
    </xf>
    <xf numFmtId="0" fontId="21" fillId="0" borderId="0" xfId="79" applyFont="1" applyAlignment="1">
      <alignment horizontal="center"/>
      <protection/>
    </xf>
    <xf numFmtId="0" fontId="20" fillId="0" borderId="0" xfId="79" applyFont="1" applyAlignment="1">
      <alignment horizontal="center"/>
      <protection/>
    </xf>
    <xf numFmtId="49" fontId="12" fillId="0" borderId="64" xfId="79" applyNumberFormat="1" applyFont="1" applyBorder="1" applyAlignment="1">
      <alignment horizontal="center" vertical="center" textRotation="90"/>
      <protection/>
    </xf>
    <xf numFmtId="49" fontId="12" fillId="0" borderId="65" xfId="79" applyNumberFormat="1" applyFont="1" applyBorder="1" applyAlignment="1">
      <alignment horizontal="center" vertical="center" textRotation="90"/>
      <protection/>
    </xf>
    <xf numFmtId="49" fontId="12" fillId="0" borderId="66" xfId="79" applyNumberFormat="1" applyFont="1" applyBorder="1" applyAlignment="1">
      <alignment horizontal="center" vertical="center" textRotation="90"/>
      <protection/>
    </xf>
    <xf numFmtId="0" fontId="8" fillId="0" borderId="62" xfId="81" applyFont="1" applyFill="1" applyBorder="1" applyAlignment="1">
      <alignment horizontal="center"/>
      <protection/>
    </xf>
    <xf numFmtId="0" fontId="8" fillId="0" borderId="63" xfId="81" applyFont="1" applyFill="1" applyBorder="1" applyAlignment="1">
      <alignment horizontal="center"/>
      <protection/>
    </xf>
    <xf numFmtId="49" fontId="8" fillId="0" borderId="57" xfId="81" applyNumberFormat="1" applyFont="1" applyBorder="1" applyAlignment="1">
      <alignment horizontal="center"/>
      <protection/>
    </xf>
    <xf numFmtId="49" fontId="8" fillId="0" borderId="51" xfId="81" applyNumberFormat="1" applyFont="1" applyBorder="1" applyAlignment="1">
      <alignment horizontal="center"/>
      <protection/>
    </xf>
    <xf numFmtId="0" fontId="10" fillId="0" borderId="0" xfId="79" applyFont="1" applyAlignment="1">
      <alignment horizontal="center"/>
      <protection/>
    </xf>
    <xf numFmtId="4" fontId="0" fillId="0" borderId="0" xfId="81" applyNumberFormat="1" applyFont="1" applyAlignment="1">
      <alignment horizontal="right"/>
      <protection/>
    </xf>
    <xf numFmtId="4" fontId="0" fillId="0" borderId="0" xfId="81" applyNumberFormat="1" applyAlignment="1">
      <alignment horizontal="right"/>
      <protection/>
    </xf>
    <xf numFmtId="0" fontId="8" fillId="0" borderId="41" xfId="81" applyFont="1" applyBorder="1" applyAlignment="1">
      <alignment horizontal="center" vertical="center"/>
      <protection/>
    </xf>
    <xf numFmtId="0" fontId="8" fillId="0" borderId="67" xfId="81" applyFont="1" applyBorder="1" applyAlignment="1">
      <alignment horizontal="center" vertical="center"/>
      <protection/>
    </xf>
    <xf numFmtId="0" fontId="12" fillId="0" borderId="48" xfId="79" applyFont="1" applyBorder="1" applyAlignment="1">
      <alignment horizontal="center" vertical="center"/>
      <protection/>
    </xf>
    <xf numFmtId="0" fontId="12" fillId="0" borderId="58" xfId="79" applyFont="1" applyBorder="1" applyAlignment="1">
      <alignment horizontal="center" vertical="center"/>
      <protection/>
    </xf>
    <xf numFmtId="0" fontId="12" fillId="0" borderId="46" xfId="79" applyFont="1" applyBorder="1" applyAlignment="1">
      <alignment horizontal="center" vertical="center"/>
      <protection/>
    </xf>
    <xf numFmtId="0" fontId="12" fillId="0" borderId="50" xfId="79" applyFont="1" applyBorder="1" applyAlignment="1">
      <alignment horizontal="center" vertical="center"/>
      <protection/>
    </xf>
    <xf numFmtId="0" fontId="8" fillId="0" borderId="40" xfId="81" applyFont="1" applyFill="1" applyBorder="1" applyAlignment="1">
      <alignment horizontal="center" vertical="center"/>
      <protection/>
    </xf>
    <xf numFmtId="0" fontId="8" fillId="0" borderId="45" xfId="81" applyFont="1" applyFill="1" applyBorder="1" applyAlignment="1">
      <alignment horizontal="center" vertical="center"/>
      <protection/>
    </xf>
    <xf numFmtId="0" fontId="8" fillId="0" borderId="40" xfId="81" applyFont="1" applyBorder="1" applyAlignment="1">
      <alignment horizontal="center" vertical="center"/>
      <protection/>
    </xf>
    <xf numFmtId="0" fontId="8" fillId="0" borderId="45" xfId="81" applyFont="1" applyBorder="1" applyAlignment="1">
      <alignment horizontal="center" vertical="center"/>
      <protection/>
    </xf>
    <xf numFmtId="0" fontId="8" fillId="0" borderId="40" xfId="81" applyFont="1" applyFill="1" applyBorder="1" applyAlignment="1">
      <alignment horizontal="center" vertical="center"/>
      <protection/>
    </xf>
    <xf numFmtId="0" fontId="8" fillId="0" borderId="45" xfId="81" applyFont="1" applyFill="1" applyBorder="1" applyAlignment="1">
      <alignment horizontal="center" vertical="center"/>
      <protection/>
    </xf>
    <xf numFmtId="0" fontId="8" fillId="0" borderId="4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49" fontId="8" fillId="0" borderId="64" xfId="81" applyNumberFormat="1" applyFont="1" applyFill="1" applyBorder="1" applyAlignment="1">
      <alignment horizontal="center" vertical="center" textRotation="90"/>
      <protection/>
    </xf>
    <xf numFmtId="49" fontId="8" fillId="0" borderId="65" xfId="81" applyNumberFormat="1" applyFont="1" applyFill="1" applyBorder="1" applyAlignment="1">
      <alignment horizontal="center" vertical="center" textRotation="90"/>
      <protection/>
    </xf>
    <xf numFmtId="49" fontId="8" fillId="0" borderId="66" xfId="81" applyNumberFormat="1" applyFont="1" applyFill="1" applyBorder="1" applyAlignment="1">
      <alignment horizontal="center" vertical="center" textRotation="90"/>
      <protection/>
    </xf>
    <xf numFmtId="0" fontId="8" fillId="0" borderId="58" xfId="81" applyFont="1" applyFill="1" applyBorder="1" applyAlignment="1">
      <alignment horizontal="center" vertical="center"/>
      <protection/>
    </xf>
    <xf numFmtId="0" fontId="8" fillId="0" borderId="50" xfId="81" applyFont="1" applyFill="1" applyBorder="1" applyAlignment="1">
      <alignment horizontal="center" vertical="center"/>
      <protection/>
    </xf>
    <xf numFmtId="4" fontId="0" fillId="0" borderId="0" xfId="81" applyNumberFormat="1" applyFont="1" applyAlignment="1">
      <alignment horizontal="right"/>
      <protection/>
    </xf>
    <xf numFmtId="0" fontId="8" fillId="0" borderId="62" xfId="81" applyFont="1" applyFill="1" applyBorder="1" applyAlignment="1">
      <alignment horizontal="center"/>
      <protection/>
    </xf>
    <xf numFmtId="0" fontId="8" fillId="0" borderId="72" xfId="81" applyFont="1" applyFill="1" applyBorder="1" applyAlignment="1">
      <alignment horizontal="center"/>
      <protection/>
    </xf>
    <xf numFmtId="0" fontId="21" fillId="0" borderId="0" xfId="79" applyFont="1" applyBorder="1" applyAlignment="1">
      <alignment horizontal="center"/>
      <protection/>
    </xf>
    <xf numFmtId="0" fontId="8" fillId="0" borderId="41" xfId="81" applyFont="1" applyFill="1" applyBorder="1" applyAlignment="1">
      <alignment horizontal="center" vertical="center"/>
      <protection/>
    </xf>
    <xf numFmtId="0" fontId="8" fillId="0" borderId="67" xfId="81" applyFont="1" applyFill="1" applyBorder="1" applyAlignment="1">
      <alignment horizontal="center" vertical="center"/>
      <protection/>
    </xf>
    <xf numFmtId="0" fontId="8" fillId="0" borderId="43" xfId="81" applyFont="1" applyFill="1" applyBorder="1" applyAlignment="1">
      <alignment horizontal="center" vertical="center"/>
      <protection/>
    </xf>
    <xf numFmtId="0" fontId="8" fillId="0" borderId="33" xfId="81" applyFont="1" applyFill="1" applyBorder="1" applyAlignment="1">
      <alignment horizontal="center" vertical="center"/>
      <protection/>
    </xf>
    <xf numFmtId="49" fontId="8" fillId="0" borderId="64" xfId="81" applyNumberFormat="1" applyFont="1" applyFill="1" applyBorder="1" applyAlignment="1">
      <alignment horizontal="center" vertical="center"/>
      <protection/>
    </xf>
    <xf numFmtId="49" fontId="8" fillId="0" borderId="66" xfId="81" applyNumberFormat="1" applyFont="1" applyFill="1" applyBorder="1" applyAlignment="1">
      <alignment horizontal="center" vertical="center"/>
      <protection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čárky 2" xfId="54"/>
    <cellStyle name="čárky 3" xfId="55"/>
    <cellStyle name="Comma [0]" xfId="56"/>
    <cellStyle name="Chybně" xfId="57"/>
    <cellStyle name="Chybně 2" xfId="58"/>
    <cellStyle name="Kontrolní buňka" xfId="59"/>
    <cellStyle name="Kontrolní buňka 2" xfId="60"/>
    <cellStyle name="Currency" xfId="61"/>
    <cellStyle name="Currency [0]" xfId="62"/>
    <cellStyle name="Nadpis 1" xfId="63"/>
    <cellStyle name="Nadpis 1 2" xfId="64"/>
    <cellStyle name="Nadpis 2" xfId="65"/>
    <cellStyle name="Nadpis 2 2" xfId="66"/>
    <cellStyle name="Nadpis 3" xfId="67"/>
    <cellStyle name="Nadpis 3 2" xfId="68"/>
    <cellStyle name="Nadpis 4" xfId="69"/>
    <cellStyle name="Nadpis 4 2" xfId="70"/>
    <cellStyle name="Název" xfId="71"/>
    <cellStyle name="Název 2" xfId="72"/>
    <cellStyle name="Neutrální" xfId="73"/>
    <cellStyle name="Neutrální 2" xfId="74"/>
    <cellStyle name="normální 2" xfId="75"/>
    <cellStyle name="Normální 3" xfId="76"/>
    <cellStyle name="Normální 3 2" xfId="77"/>
    <cellStyle name="Normální 4" xfId="78"/>
    <cellStyle name="normální_2. Rozpočet 2007 - tabulky" xfId="79"/>
    <cellStyle name="normální_Rozpis výdajů 03 bez PO" xfId="80"/>
    <cellStyle name="normální_Rozpis výdajů 03 bez PO 3" xfId="81"/>
    <cellStyle name="normální_Rozpočet 2005 (ZK)" xfId="82"/>
    <cellStyle name="Poznámka" xfId="83"/>
    <cellStyle name="Poznámka 2" xfId="84"/>
    <cellStyle name="Percent" xfId="85"/>
    <cellStyle name="Propojená buňka" xfId="86"/>
    <cellStyle name="Propojená buňka 2" xfId="87"/>
    <cellStyle name="S8M1" xfId="88"/>
    <cellStyle name="Správně" xfId="89"/>
    <cellStyle name="Správně 2" xfId="90"/>
    <cellStyle name="Text upozornění" xfId="91"/>
    <cellStyle name="Text upozornění 2" xfId="92"/>
    <cellStyle name="Vstup" xfId="93"/>
    <cellStyle name="Vstup 2" xfId="94"/>
    <cellStyle name="Výpočet" xfId="95"/>
    <cellStyle name="Výpočet 2" xfId="96"/>
    <cellStyle name="Výstup" xfId="97"/>
    <cellStyle name="Výstup 2" xfId="98"/>
    <cellStyle name="Vysvětlující text" xfId="99"/>
    <cellStyle name="Vysvětlující text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STUPITELSTVO%20RADA\2013\RK\I.%20pololet&#237;\9.RK%20-%207.5\Materi&#225;ly%20po%20projedn&#225;n&#237;\039_po_projednani_ZR_RO_101_13\RO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STUPITELSTVO%20RADA\2013\RK\I.%20pololet&#237;\9.RK%20-%207.5\Materi&#225;ly%20po%20projedn&#225;n&#237;\039_po_projednani_ZR_RO_101_13\RO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STUPITELSTVO%20RADA\2013\RK\I.%20pololet&#237;\9.RK%20-%207.5\Materi&#225;ly%20po%20projedn&#225;n&#237;\039_po_projednani_ZR_RO_101_13\RO%202012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119">
          <cell r="C119">
            <v>2101000</v>
          </cell>
          <cell r="D119">
            <v>212982.867</v>
          </cell>
          <cell r="E119">
            <v>0</v>
          </cell>
          <cell r="F119">
            <v>24000</v>
          </cell>
          <cell r="I119">
            <v>178.18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79520.92</v>
          </cell>
          <cell r="P119">
            <v>253299.98</v>
          </cell>
          <cell r="Q119">
            <v>505954.93399999995</v>
          </cell>
          <cell r="S119">
            <v>231195.91</v>
          </cell>
          <cell r="T119">
            <v>-46875</v>
          </cell>
        </row>
      </sheetData>
      <sheetData sheetId="2">
        <row r="119">
          <cell r="B119">
            <v>31605.08</v>
          </cell>
          <cell r="C119">
            <v>211626.27000000002</v>
          </cell>
          <cell r="D119">
            <v>835393</v>
          </cell>
          <cell r="E119">
            <v>682240.159</v>
          </cell>
          <cell r="F119">
            <v>141400</v>
          </cell>
          <cell r="G119">
            <v>3399378.83799</v>
          </cell>
          <cell r="H119">
            <v>114540.90847999998</v>
          </cell>
          <cell r="I119">
            <v>294011.257</v>
          </cell>
          <cell r="K119">
            <v>768895.67348</v>
          </cell>
          <cell r="L119">
            <v>277790.91000000003</v>
          </cell>
          <cell r="M119">
            <v>5445.58863</v>
          </cell>
          <cell r="N119">
            <v>3</v>
          </cell>
          <cell r="O119">
            <v>68585.66752</v>
          </cell>
          <cell r="P119">
            <v>3</v>
          </cell>
          <cell r="Q119">
            <v>3</v>
          </cell>
          <cell r="R119">
            <v>12042.17</v>
          </cell>
          <cell r="S119">
            <v>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Layout" workbookViewId="0" topLeftCell="A13">
      <selection activeCell="B29" sqref="B29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9.7109375" style="0" bestFit="1" customWidth="1"/>
    <col min="5" max="5" width="14.140625" style="0" customWidth="1"/>
    <col min="10" max="10" width="11.7109375" style="0" bestFit="1" customWidth="1"/>
  </cols>
  <sheetData>
    <row r="1" spans="1:5" ht="12.75">
      <c r="A1" s="185"/>
      <c r="D1" s="188" t="s">
        <v>66</v>
      </c>
      <c r="E1" s="188"/>
    </row>
    <row r="2" spans="1:5" ht="13.5" thickBot="1">
      <c r="A2" s="187" t="s">
        <v>58</v>
      </c>
      <c r="B2" s="187"/>
      <c r="C2" s="36"/>
      <c r="D2" s="36"/>
      <c r="E2" s="37" t="s">
        <v>0</v>
      </c>
    </row>
    <row r="3" spans="1:5" ht="24.75" thickBot="1">
      <c r="A3" s="33" t="s">
        <v>1</v>
      </c>
      <c r="B3" s="34" t="s">
        <v>2</v>
      </c>
      <c r="C3" s="35" t="s">
        <v>60</v>
      </c>
      <c r="D3" s="35" t="s">
        <v>65</v>
      </c>
      <c r="E3" s="35" t="s">
        <v>61</v>
      </c>
    </row>
    <row r="4" spans="1:5" ht="15" customHeight="1">
      <c r="A4" s="2" t="s">
        <v>3</v>
      </c>
      <c r="B4" s="32" t="s">
        <v>41</v>
      </c>
      <c r="C4" s="26">
        <f>C5+C6+C7</f>
        <v>2313982.867</v>
      </c>
      <c r="D4" s="26">
        <f>D5+D6+D7</f>
        <v>0</v>
      </c>
      <c r="E4" s="27">
        <f aca="true" t="shared" si="0" ref="E4:E25">C4+D4</f>
        <v>2313982.867</v>
      </c>
    </row>
    <row r="5" spans="1:10" ht="15" customHeight="1">
      <c r="A5" s="6" t="s">
        <v>4</v>
      </c>
      <c r="B5" s="7" t="s">
        <v>5</v>
      </c>
      <c r="C5" s="8">
        <f>'[1]příjmy'!$C$119</f>
        <v>2101000</v>
      </c>
      <c r="D5" s="9">
        <f>'[2]příjmy'!$C$31</f>
        <v>0</v>
      </c>
      <c r="E5" s="10">
        <f t="shared" si="0"/>
        <v>2101000</v>
      </c>
      <c r="J5" s="1"/>
    </row>
    <row r="6" spans="1:5" ht="15" customHeight="1">
      <c r="A6" s="6" t="s">
        <v>6</v>
      </c>
      <c r="B6" s="7" t="s">
        <v>7</v>
      </c>
      <c r="C6" s="8">
        <f>'[1]příjmy'!$D$119</f>
        <v>212982.867</v>
      </c>
      <c r="D6" s="4">
        <v>0</v>
      </c>
      <c r="E6" s="10">
        <f t="shared" si="0"/>
        <v>212982.867</v>
      </c>
    </row>
    <row r="7" spans="1:5" ht="15" customHeight="1">
      <c r="A7" s="6" t="s">
        <v>8</v>
      </c>
      <c r="B7" s="7" t="s">
        <v>9</v>
      </c>
      <c r="C7" s="8">
        <f>'[1]příjmy'!$E$119</f>
        <v>0</v>
      </c>
      <c r="D7" s="8">
        <f>'[2]příjmy'!$E$31</f>
        <v>0</v>
      </c>
      <c r="E7" s="10">
        <f t="shared" si="0"/>
        <v>0</v>
      </c>
    </row>
    <row r="8" spans="1:5" ht="15" customHeight="1">
      <c r="A8" s="12" t="s">
        <v>44</v>
      </c>
      <c r="B8" s="7" t="s">
        <v>10</v>
      </c>
      <c r="C8" s="13">
        <f>C9+C14</f>
        <v>3505925.91</v>
      </c>
      <c r="D8" s="13">
        <f>D9+D14</f>
        <v>0</v>
      </c>
      <c r="E8" s="14">
        <f t="shared" si="0"/>
        <v>3505925.91</v>
      </c>
    </row>
    <row r="9" spans="1:5" ht="15" customHeight="1">
      <c r="A9" s="6" t="s">
        <v>50</v>
      </c>
      <c r="B9" s="7" t="s">
        <v>11</v>
      </c>
      <c r="C9" s="8">
        <f>C10+C11+C12+C13</f>
        <v>3505925.91</v>
      </c>
      <c r="D9" s="8">
        <f>D10+D11+D12+D13</f>
        <v>0</v>
      </c>
      <c r="E9" s="11">
        <f t="shared" si="0"/>
        <v>3505925.91</v>
      </c>
    </row>
    <row r="10" spans="1:5" ht="15" customHeight="1">
      <c r="A10" s="6" t="s">
        <v>45</v>
      </c>
      <c r="B10" s="7" t="s">
        <v>12</v>
      </c>
      <c r="C10" s="8">
        <f>'[1]příjmy'!$M$4</f>
        <v>60887</v>
      </c>
      <c r="D10" s="8">
        <f>'[2]příjmy'!$I$16</f>
        <v>0</v>
      </c>
      <c r="E10" s="11">
        <f t="shared" si="0"/>
        <v>60887</v>
      </c>
    </row>
    <row r="11" spans="1:5" ht="15" customHeight="1">
      <c r="A11" s="6" t="s">
        <v>57</v>
      </c>
      <c r="B11" s="7" t="s">
        <v>11</v>
      </c>
      <c r="C11" s="8">
        <v>3420860.73</v>
      </c>
      <c r="D11" s="8">
        <v>0</v>
      </c>
      <c r="E11" s="11">
        <f t="shared" si="0"/>
        <v>3420860.73</v>
      </c>
    </row>
    <row r="12" spans="1:5" ht="15" customHeight="1">
      <c r="A12" s="6" t="s">
        <v>46</v>
      </c>
      <c r="B12" s="7" t="s">
        <v>49</v>
      </c>
      <c r="C12" s="8">
        <f>'[1]příjmy'!$I$119</f>
        <v>178.18</v>
      </c>
      <c r="D12" s="8">
        <v>0</v>
      </c>
      <c r="E12" s="11">
        <f>SUM(C12:D12)</f>
        <v>178.18</v>
      </c>
    </row>
    <row r="13" spans="1:5" ht="15" customHeight="1">
      <c r="A13" s="6" t="s">
        <v>51</v>
      </c>
      <c r="B13" s="7">
        <v>4121</v>
      </c>
      <c r="C13" s="8">
        <f>'[1]příjmy'!$F$119</f>
        <v>24000</v>
      </c>
      <c r="D13" s="8">
        <v>0</v>
      </c>
      <c r="E13" s="11">
        <f>SUM(C13:D13)</f>
        <v>24000</v>
      </c>
    </row>
    <row r="14" spans="1:5" ht="15" customHeight="1">
      <c r="A14" s="6" t="s">
        <v>52</v>
      </c>
      <c r="B14" s="7" t="s">
        <v>13</v>
      </c>
      <c r="C14" s="8">
        <f>C15+C16+C17</f>
        <v>0</v>
      </c>
      <c r="D14" s="8">
        <f>D15+D16+D17</f>
        <v>0</v>
      </c>
      <c r="E14" s="11">
        <f t="shared" si="0"/>
        <v>0</v>
      </c>
    </row>
    <row r="15" spans="1:5" ht="15" customHeight="1">
      <c r="A15" s="6" t="s">
        <v>47</v>
      </c>
      <c r="B15" s="7" t="s">
        <v>13</v>
      </c>
      <c r="C15" s="8">
        <f>'[1]příjmy'!$J$119+'[1]příjmy'!$N$119</f>
        <v>0</v>
      </c>
      <c r="D15" s="8">
        <f>'[2]příjmy'!$H$16</f>
        <v>0</v>
      </c>
      <c r="E15" s="11">
        <f t="shared" si="0"/>
        <v>0</v>
      </c>
    </row>
    <row r="16" spans="1:5" ht="15" customHeight="1">
      <c r="A16" s="6" t="s">
        <v>53</v>
      </c>
      <c r="B16" s="7">
        <v>4221</v>
      </c>
      <c r="C16" s="8">
        <f>'[1]příjmy'!$L$119</f>
        <v>0</v>
      </c>
      <c r="D16" s="8">
        <v>0</v>
      </c>
      <c r="E16" s="11">
        <f>SUM(C16:D16)</f>
        <v>0</v>
      </c>
    </row>
    <row r="17" spans="1:5" ht="15" customHeight="1">
      <c r="A17" s="6" t="s">
        <v>54</v>
      </c>
      <c r="B17" s="7">
        <v>4232</v>
      </c>
      <c r="C17" s="8">
        <f>'[1]příjmy'!$K$119</f>
        <v>0</v>
      </c>
      <c r="D17" s="8">
        <v>0</v>
      </c>
      <c r="E17" s="11">
        <f>SUM(C17:D17)</f>
        <v>0</v>
      </c>
    </row>
    <row r="18" spans="1:5" ht="15" customHeight="1">
      <c r="A18" s="12" t="s">
        <v>14</v>
      </c>
      <c r="B18" s="15" t="s">
        <v>42</v>
      </c>
      <c r="C18" s="13">
        <f>C4+C8</f>
        <v>5819908.777000001</v>
      </c>
      <c r="D18" s="13">
        <f>D4+D8</f>
        <v>0</v>
      </c>
      <c r="E18" s="14">
        <f t="shared" si="0"/>
        <v>5819908.777000001</v>
      </c>
    </row>
    <row r="19" spans="1:5" ht="15" customHeight="1">
      <c r="A19" s="12" t="s">
        <v>15</v>
      </c>
      <c r="B19" s="15" t="s">
        <v>16</v>
      </c>
      <c r="C19" s="13">
        <f>SUM(C20:C24)</f>
        <v>1023096.744</v>
      </c>
      <c r="D19" s="13">
        <f>SUM(D20:D24)</f>
        <v>0</v>
      </c>
      <c r="E19" s="14">
        <f t="shared" si="0"/>
        <v>1023096.744</v>
      </c>
    </row>
    <row r="20" spans="1:5" ht="15" customHeight="1">
      <c r="A20" s="6" t="s">
        <v>62</v>
      </c>
      <c r="B20" s="7" t="s">
        <v>17</v>
      </c>
      <c r="C20" s="8">
        <f>'[1]příjmy'!$O$119</f>
        <v>79520.92</v>
      </c>
      <c r="D20" s="8">
        <v>0</v>
      </c>
      <c r="E20" s="11">
        <f t="shared" si="0"/>
        <v>79520.92</v>
      </c>
    </row>
    <row r="21" spans="1:5" ht="15" customHeight="1">
      <c r="A21" s="6" t="s">
        <v>63</v>
      </c>
      <c r="B21" s="7">
        <v>8115</v>
      </c>
      <c r="C21" s="8">
        <f>'[1]příjmy'!$P$119</f>
        <v>253299.98</v>
      </c>
      <c r="D21" s="8">
        <v>0</v>
      </c>
      <c r="E21" s="11">
        <f>SUM(C21:D21)</f>
        <v>253299.98</v>
      </c>
    </row>
    <row r="22" spans="1:5" ht="15" customHeight="1">
      <c r="A22" s="6" t="s">
        <v>64</v>
      </c>
      <c r="B22" s="7" t="s">
        <v>17</v>
      </c>
      <c r="C22" s="8">
        <f>'[1]příjmy'!$Q$119</f>
        <v>505954.93399999995</v>
      </c>
      <c r="D22" s="8">
        <v>0</v>
      </c>
      <c r="E22" s="11">
        <f t="shared" si="0"/>
        <v>505954.93399999995</v>
      </c>
    </row>
    <row r="23" spans="1:5" ht="15" customHeight="1">
      <c r="A23" s="6" t="s">
        <v>55</v>
      </c>
      <c r="B23" s="7">
        <v>8123</v>
      </c>
      <c r="C23" s="8">
        <f>'[1]příjmy'!$S$119</f>
        <v>231195.91</v>
      </c>
      <c r="D23" s="8">
        <f>'[2]příjmy'!$T$31</f>
        <v>0</v>
      </c>
      <c r="E23" s="11">
        <f>C23+D23</f>
        <v>231195.91</v>
      </c>
    </row>
    <row r="24" spans="1:5" ht="15" customHeight="1" thickBot="1">
      <c r="A24" s="16" t="s">
        <v>56</v>
      </c>
      <c r="B24" s="17">
        <v>-8124</v>
      </c>
      <c r="C24" s="18">
        <f>'[1]příjmy'!$T$119</f>
        <v>-46875</v>
      </c>
      <c r="D24" s="18">
        <f>'[2]příjmy'!$O$16</f>
        <v>0</v>
      </c>
      <c r="E24" s="19">
        <f>C24+D24</f>
        <v>-46875</v>
      </c>
    </row>
    <row r="25" spans="1:5" ht="15" customHeight="1" thickBot="1">
      <c r="A25" s="20" t="s">
        <v>28</v>
      </c>
      <c r="B25" s="21"/>
      <c r="C25" s="22">
        <f>C4+C8+C19</f>
        <v>6843005.521000001</v>
      </c>
      <c r="D25" s="22">
        <f>D18+D19</f>
        <v>0</v>
      </c>
      <c r="E25" s="23">
        <f t="shared" si="0"/>
        <v>6843005.521000001</v>
      </c>
    </row>
    <row r="26" spans="1:5" ht="13.5" thickBot="1">
      <c r="A26" s="187" t="s">
        <v>59</v>
      </c>
      <c r="B26" s="187"/>
      <c r="C26" s="38"/>
      <c r="D26" s="38"/>
      <c r="E26" s="39" t="s">
        <v>0</v>
      </c>
    </row>
    <row r="27" spans="1:5" ht="24.75" thickBot="1">
      <c r="A27" s="33" t="s">
        <v>18</v>
      </c>
      <c r="B27" s="34" t="s">
        <v>19</v>
      </c>
      <c r="C27" s="35" t="s">
        <v>60</v>
      </c>
      <c r="D27" s="35" t="s">
        <v>65</v>
      </c>
      <c r="E27" s="35" t="s">
        <v>61</v>
      </c>
    </row>
    <row r="28" spans="1:5" ht="15" customHeight="1">
      <c r="A28" s="24" t="s">
        <v>27</v>
      </c>
      <c r="B28" s="3" t="s">
        <v>20</v>
      </c>
      <c r="C28" s="4">
        <f>'[1]výdaje'!$B$119</f>
        <v>31605.08</v>
      </c>
      <c r="D28" s="4">
        <v>0</v>
      </c>
      <c r="E28" s="5">
        <f>C28+D28</f>
        <v>31605.08</v>
      </c>
    </row>
    <row r="29" spans="1:5" ht="15" customHeight="1">
      <c r="A29" s="25" t="s">
        <v>21</v>
      </c>
      <c r="B29" s="7" t="s">
        <v>20</v>
      </c>
      <c r="C29" s="8">
        <f>'[1]výdaje'!$C$119</f>
        <v>211626.27000000002</v>
      </c>
      <c r="D29" s="4">
        <v>0</v>
      </c>
      <c r="E29" s="5">
        <f aca="true" t="shared" si="1" ref="E29:E45">C29+D29</f>
        <v>211626.27000000002</v>
      </c>
    </row>
    <row r="30" spans="1:5" ht="15" customHeight="1">
      <c r="A30" s="25" t="s">
        <v>29</v>
      </c>
      <c r="B30" s="7">
        <v>5331</v>
      </c>
      <c r="C30" s="8">
        <f>'[1]výdaje'!$D$119</f>
        <v>835393</v>
      </c>
      <c r="D30" s="4">
        <v>9760</v>
      </c>
      <c r="E30" s="5">
        <f t="shared" si="1"/>
        <v>845153</v>
      </c>
    </row>
    <row r="31" spans="1:5" ht="15" customHeight="1">
      <c r="A31" s="25" t="s">
        <v>22</v>
      </c>
      <c r="B31" s="7" t="s">
        <v>20</v>
      </c>
      <c r="C31" s="8">
        <f>'[1]výdaje'!$E$119</f>
        <v>682240.159</v>
      </c>
      <c r="D31" s="4">
        <v>0</v>
      </c>
      <c r="E31" s="5">
        <f t="shared" si="1"/>
        <v>682240.159</v>
      </c>
    </row>
    <row r="32" spans="1:5" ht="15" customHeight="1">
      <c r="A32" s="25" t="s">
        <v>48</v>
      </c>
      <c r="B32" s="7" t="s">
        <v>20</v>
      </c>
      <c r="C32" s="8">
        <f>'[1]výdaje'!$F$119</f>
        <v>141400</v>
      </c>
      <c r="D32" s="4">
        <v>0</v>
      </c>
      <c r="E32" s="5">
        <f>C32+D32</f>
        <v>141400</v>
      </c>
    </row>
    <row r="33" spans="1:5" ht="15" customHeight="1">
      <c r="A33" s="25" t="s">
        <v>43</v>
      </c>
      <c r="B33" s="7" t="s">
        <v>20</v>
      </c>
      <c r="C33" s="8">
        <f>'[1]výdaje'!$G$119</f>
        <v>3399378.83799</v>
      </c>
      <c r="D33" s="4">
        <v>0</v>
      </c>
      <c r="E33" s="5">
        <f t="shared" si="1"/>
        <v>3399378.83799</v>
      </c>
    </row>
    <row r="34" spans="1:5" ht="15" customHeight="1">
      <c r="A34" s="25" t="s">
        <v>23</v>
      </c>
      <c r="B34" s="7">
        <v>5901</v>
      </c>
      <c r="C34" s="8">
        <f>'[1]výdaje'!$H$119</f>
        <v>114540.90847999998</v>
      </c>
      <c r="D34" s="4">
        <v>-10060</v>
      </c>
      <c r="E34" s="5">
        <f t="shared" si="1"/>
        <v>104480.90847999998</v>
      </c>
    </row>
    <row r="35" spans="1:5" ht="15" customHeight="1">
      <c r="A35" s="25" t="s">
        <v>30</v>
      </c>
      <c r="B35" s="7">
        <v>6351</v>
      </c>
      <c r="C35" s="8">
        <f>'[1]výdaje'!$I$119</f>
        <v>294011.257</v>
      </c>
      <c r="D35" s="4">
        <v>300</v>
      </c>
      <c r="E35" s="5">
        <f t="shared" si="1"/>
        <v>294311.257</v>
      </c>
    </row>
    <row r="36" spans="1:5" ht="15" customHeight="1">
      <c r="A36" s="25" t="s">
        <v>31</v>
      </c>
      <c r="B36" s="7" t="s">
        <v>24</v>
      </c>
      <c r="C36" s="8">
        <f>'[3]výdaje'!$J$390</f>
        <v>0</v>
      </c>
      <c r="D36" s="4">
        <f>'[2]výdaje'!$I$16</f>
        <v>0</v>
      </c>
      <c r="E36" s="5">
        <f t="shared" si="1"/>
        <v>0</v>
      </c>
    </row>
    <row r="37" spans="1:5" ht="15" customHeight="1">
      <c r="A37" s="25" t="s">
        <v>32</v>
      </c>
      <c r="B37" s="7" t="s">
        <v>25</v>
      </c>
      <c r="C37" s="8">
        <f>'[1]výdaje'!$K$119</f>
        <v>768895.67348</v>
      </c>
      <c r="D37" s="4">
        <f>'[2]výdaje'!$J$16</f>
        <v>0</v>
      </c>
      <c r="E37" s="5">
        <f t="shared" si="1"/>
        <v>768895.67348</v>
      </c>
    </row>
    <row r="38" spans="1:5" ht="15" customHeight="1">
      <c r="A38" s="25" t="s">
        <v>34</v>
      </c>
      <c r="B38" s="7" t="s">
        <v>25</v>
      </c>
      <c r="C38" s="8">
        <f>'[1]výdaje'!$L$119</f>
        <v>277790.91000000003</v>
      </c>
      <c r="D38" s="4">
        <v>0</v>
      </c>
      <c r="E38" s="5">
        <f t="shared" si="1"/>
        <v>277790.91000000003</v>
      </c>
    </row>
    <row r="39" spans="1:5" ht="15" customHeight="1">
      <c r="A39" s="25" t="s">
        <v>33</v>
      </c>
      <c r="B39" s="7" t="s">
        <v>20</v>
      </c>
      <c r="C39" s="8">
        <f>'[1]výdaje'!$M$119</f>
        <v>5445.58863</v>
      </c>
      <c r="D39" s="4">
        <f>'[2]výdaje'!$L$16</f>
        <v>0</v>
      </c>
      <c r="E39" s="5">
        <f t="shared" si="1"/>
        <v>5445.58863</v>
      </c>
    </row>
    <row r="40" spans="1:5" ht="15" customHeight="1">
      <c r="A40" s="25" t="s">
        <v>35</v>
      </c>
      <c r="B40" s="7" t="s">
        <v>25</v>
      </c>
      <c r="C40" s="8">
        <f>'[1]výdaje'!$N$119</f>
        <v>3</v>
      </c>
      <c r="D40" s="4">
        <v>0</v>
      </c>
      <c r="E40" s="5">
        <f t="shared" si="1"/>
        <v>3</v>
      </c>
    </row>
    <row r="41" spans="1:5" ht="15" customHeight="1">
      <c r="A41" s="25" t="s">
        <v>36</v>
      </c>
      <c r="B41" s="7" t="s">
        <v>25</v>
      </c>
      <c r="C41" s="8">
        <f>'[1]výdaje'!$O$119</f>
        <v>68585.66752</v>
      </c>
      <c r="D41" s="4">
        <f>'[2]výdaje'!$N$16</f>
        <v>0</v>
      </c>
      <c r="E41" s="5">
        <f t="shared" si="1"/>
        <v>68585.66752</v>
      </c>
    </row>
    <row r="42" spans="1:5" ht="15" customHeight="1">
      <c r="A42" s="25" t="s">
        <v>37</v>
      </c>
      <c r="B42" s="7" t="s">
        <v>25</v>
      </c>
      <c r="C42" s="8">
        <f>'[1]výdaje'!$P$119</f>
        <v>3</v>
      </c>
      <c r="D42" s="4">
        <f>'[2]výdaje'!$O$16</f>
        <v>0</v>
      </c>
      <c r="E42" s="5">
        <f t="shared" si="1"/>
        <v>3</v>
      </c>
    </row>
    <row r="43" spans="1:5" ht="15" customHeight="1">
      <c r="A43" s="25" t="s">
        <v>38</v>
      </c>
      <c r="B43" s="7" t="s">
        <v>25</v>
      </c>
      <c r="C43" s="8">
        <f>'[1]výdaje'!$Q$119</f>
        <v>3</v>
      </c>
      <c r="D43" s="4">
        <f>'[2]výdaje'!$P$16</f>
        <v>0</v>
      </c>
      <c r="E43" s="5">
        <f t="shared" si="1"/>
        <v>3</v>
      </c>
    </row>
    <row r="44" spans="1:5" ht="15" customHeight="1">
      <c r="A44" s="25" t="s">
        <v>39</v>
      </c>
      <c r="B44" s="7" t="s">
        <v>25</v>
      </c>
      <c r="C44" s="8">
        <f>'[1]výdaje'!$R$119</f>
        <v>12042.17</v>
      </c>
      <c r="D44" s="4">
        <f>'[2]výdaje'!$Q$16</f>
        <v>0</v>
      </c>
      <c r="E44" s="5">
        <f t="shared" si="1"/>
        <v>12042.17</v>
      </c>
    </row>
    <row r="45" spans="1:5" ht="15" customHeight="1" thickBot="1">
      <c r="A45" s="28" t="s">
        <v>40</v>
      </c>
      <c r="B45" s="17" t="s">
        <v>25</v>
      </c>
      <c r="C45" s="18">
        <f>'[1]výdaje'!$S$119</f>
        <v>41</v>
      </c>
      <c r="D45" s="29">
        <f>'[2]výdaje'!$R$16</f>
        <v>0</v>
      </c>
      <c r="E45" s="30">
        <f t="shared" si="1"/>
        <v>41</v>
      </c>
    </row>
    <row r="46" spans="1:5" ht="15" customHeight="1" thickBot="1">
      <c r="A46" s="31" t="s">
        <v>26</v>
      </c>
      <c r="B46" s="21"/>
      <c r="C46" s="22">
        <f>SUM(C28:C45)</f>
        <v>6843005.522100001</v>
      </c>
      <c r="D46" s="22">
        <f>SUM(D28:D45)</f>
        <v>0</v>
      </c>
      <c r="E46" s="23">
        <f>SUM(E28:E45)</f>
        <v>6843005.522100001</v>
      </c>
    </row>
  </sheetData>
  <sheetProtection/>
  <mergeCells count="3">
    <mergeCell ref="A2:B2"/>
    <mergeCell ref="A26:B26"/>
    <mergeCell ref="D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 xml:space="preserve">&amp;C&amp;"Times New Roman,Tučné"&amp;11      
Vliv úprav na celkovou bilanci rozpočtu kraje 2013
                                    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Layout" workbookViewId="0" topLeftCell="B1">
      <selection activeCell="I5" sqref="I5"/>
    </sheetView>
  </sheetViews>
  <sheetFormatPr defaultColWidth="9.140625" defaultRowHeight="12.75"/>
  <cols>
    <col min="1" max="1" width="2.00390625" style="0" customWidth="1"/>
    <col min="2" max="2" width="3.00390625" style="0" customWidth="1"/>
    <col min="3" max="3" width="5.7109375" style="0" customWidth="1"/>
    <col min="4" max="4" width="4.00390625" style="0" customWidth="1"/>
    <col min="5" max="6" width="4.421875" style="0" bestFit="1" customWidth="1"/>
    <col min="7" max="7" width="41.00390625" style="0" customWidth="1"/>
    <col min="8" max="8" width="8.7109375" style="0" customWidth="1"/>
    <col min="9" max="9" width="10.57421875" style="0" customWidth="1"/>
    <col min="10" max="10" width="9.00390625" style="0" customWidth="1"/>
  </cols>
  <sheetData>
    <row r="1" spans="8:10" ht="12.75">
      <c r="H1" s="191" t="s">
        <v>66</v>
      </c>
      <c r="I1" s="191"/>
      <c r="J1" s="191"/>
    </row>
    <row r="2" spans="1:10" ht="15.75">
      <c r="A2" s="192" t="s">
        <v>108</v>
      </c>
      <c r="B2" s="192"/>
      <c r="C2" s="192"/>
      <c r="D2" s="192"/>
      <c r="E2" s="192"/>
      <c r="F2" s="192"/>
      <c r="G2" s="192"/>
      <c r="H2" s="192"/>
      <c r="I2" s="193"/>
      <c r="J2" s="193"/>
    </row>
    <row r="3" spans="7:10" ht="15.75">
      <c r="G3" s="77" t="s">
        <v>107</v>
      </c>
      <c r="H3" s="76"/>
      <c r="J3" s="76"/>
    </row>
    <row r="4" spans="1:10" ht="13.5" thickBot="1">
      <c r="A4" s="75"/>
      <c r="B4" s="75"/>
      <c r="C4" s="75"/>
      <c r="D4" s="75"/>
      <c r="E4" s="75"/>
      <c r="F4" s="75"/>
      <c r="G4" s="75"/>
      <c r="H4" s="74"/>
      <c r="I4" s="73"/>
      <c r="J4" s="73" t="s">
        <v>106</v>
      </c>
    </row>
    <row r="5" spans="1:10" ht="13.5" thickBot="1">
      <c r="A5" s="194" t="s">
        <v>105</v>
      </c>
      <c r="B5" s="198" t="s">
        <v>104</v>
      </c>
      <c r="C5" s="200" t="s">
        <v>103</v>
      </c>
      <c r="D5" s="201"/>
      <c r="E5" s="204" t="s">
        <v>102</v>
      </c>
      <c r="F5" s="204" t="s">
        <v>19</v>
      </c>
      <c r="G5" s="204" t="s">
        <v>101</v>
      </c>
      <c r="H5" s="206" t="s">
        <v>99</v>
      </c>
      <c r="I5" s="72" t="s">
        <v>100</v>
      </c>
      <c r="J5" s="189" t="s">
        <v>99</v>
      </c>
    </row>
    <row r="6" spans="1:10" ht="13.5" customHeight="1" thickBot="1">
      <c r="A6" s="195"/>
      <c r="B6" s="199"/>
      <c r="C6" s="202"/>
      <c r="D6" s="203"/>
      <c r="E6" s="205"/>
      <c r="F6" s="205"/>
      <c r="G6" s="205"/>
      <c r="H6" s="207"/>
      <c r="I6" s="71" t="s">
        <v>98</v>
      </c>
      <c r="J6" s="190"/>
    </row>
    <row r="7" spans="1:10" ht="13.5" thickBot="1">
      <c r="A7" s="195"/>
      <c r="B7" s="70" t="s">
        <v>95</v>
      </c>
      <c r="C7" s="197" t="s">
        <v>97</v>
      </c>
      <c r="D7" s="197"/>
      <c r="E7" s="69" t="s">
        <v>97</v>
      </c>
      <c r="F7" s="69" t="s">
        <v>97</v>
      </c>
      <c r="G7" s="68" t="s">
        <v>96</v>
      </c>
      <c r="H7" s="67">
        <f>SUM(H8:H20)</f>
        <v>114540.90848000001</v>
      </c>
      <c r="I7" s="67">
        <f>SUM(I8:I20)</f>
        <v>-10060</v>
      </c>
      <c r="J7" s="66">
        <f>SUM(J8:J20)</f>
        <v>104480.90848000001</v>
      </c>
    </row>
    <row r="8" spans="1:10" ht="12.75">
      <c r="A8" s="195"/>
      <c r="B8" s="65" t="s">
        <v>95</v>
      </c>
      <c r="C8" s="64" t="s">
        <v>94</v>
      </c>
      <c r="D8" s="64" t="s">
        <v>69</v>
      </c>
      <c r="E8" s="63">
        <v>6172</v>
      </c>
      <c r="F8" s="63">
        <v>5901</v>
      </c>
      <c r="G8" s="62" t="s">
        <v>93</v>
      </c>
      <c r="H8" s="61">
        <v>21000</v>
      </c>
      <c r="I8" s="60"/>
      <c r="J8" s="47">
        <f aca="true" t="shared" si="0" ref="J8:J20">H8+I8</f>
        <v>21000</v>
      </c>
    </row>
    <row r="9" spans="1:10" ht="12.75">
      <c r="A9" s="195"/>
      <c r="B9" s="53"/>
      <c r="C9" s="59" t="s">
        <v>92</v>
      </c>
      <c r="D9" s="59" t="s">
        <v>69</v>
      </c>
      <c r="E9" s="58">
        <v>6172</v>
      </c>
      <c r="F9" s="58">
        <v>5901</v>
      </c>
      <c r="G9" s="57" t="s">
        <v>91</v>
      </c>
      <c r="H9" s="56">
        <f>33156-8139-1400</f>
        <v>23617</v>
      </c>
      <c r="I9" s="55">
        <v>-10060</v>
      </c>
      <c r="J9" s="54">
        <f t="shared" si="0"/>
        <v>13557</v>
      </c>
    </row>
    <row r="10" spans="1:10" ht="12.75">
      <c r="A10" s="195"/>
      <c r="B10" s="53"/>
      <c r="C10" s="52" t="s">
        <v>90</v>
      </c>
      <c r="D10" s="52" t="s">
        <v>69</v>
      </c>
      <c r="E10" s="51">
        <v>6172</v>
      </c>
      <c r="F10" s="51">
        <v>5901</v>
      </c>
      <c r="G10" s="50" t="s">
        <v>89</v>
      </c>
      <c r="H10" s="49">
        <f>65698.02-1500-1400-1260-500-1000-1370-1800-50000-713-500-500</f>
        <v>5155.020000000004</v>
      </c>
      <c r="I10" s="48"/>
      <c r="J10" s="47">
        <f t="shared" si="0"/>
        <v>5155.020000000004</v>
      </c>
    </row>
    <row r="11" spans="1:10" ht="12.75">
      <c r="A11" s="195"/>
      <c r="B11" s="53"/>
      <c r="C11" s="52" t="s">
        <v>88</v>
      </c>
      <c r="D11" s="52" t="s">
        <v>69</v>
      </c>
      <c r="E11" s="51">
        <v>6172</v>
      </c>
      <c r="F11" s="51">
        <v>5901</v>
      </c>
      <c r="G11" s="50" t="s">
        <v>87</v>
      </c>
      <c r="H11" s="49">
        <f>50750+4343.88848-50750</f>
        <v>4343.888480000001</v>
      </c>
      <c r="I11" s="48"/>
      <c r="J11" s="47">
        <f t="shared" si="0"/>
        <v>4343.888480000001</v>
      </c>
    </row>
    <row r="12" spans="1:10" ht="12.75">
      <c r="A12" s="195"/>
      <c r="B12" s="53"/>
      <c r="C12" s="52" t="s">
        <v>86</v>
      </c>
      <c r="D12" s="52" t="s">
        <v>69</v>
      </c>
      <c r="E12" s="51">
        <v>6172</v>
      </c>
      <c r="F12" s="51">
        <v>5901</v>
      </c>
      <c r="G12" s="50" t="s">
        <v>85</v>
      </c>
      <c r="H12" s="49">
        <v>9675</v>
      </c>
      <c r="I12" s="48"/>
      <c r="J12" s="47">
        <f t="shared" si="0"/>
        <v>9675</v>
      </c>
    </row>
    <row r="13" spans="1:10" ht="12.75">
      <c r="A13" s="195"/>
      <c r="B13" s="53"/>
      <c r="C13" s="52" t="s">
        <v>84</v>
      </c>
      <c r="D13" s="52" t="s">
        <v>69</v>
      </c>
      <c r="E13" s="51">
        <v>6172</v>
      </c>
      <c r="F13" s="51">
        <v>5901</v>
      </c>
      <c r="G13" s="50" t="s">
        <v>83</v>
      </c>
      <c r="H13" s="49">
        <v>9500</v>
      </c>
      <c r="I13" s="48"/>
      <c r="J13" s="47">
        <f t="shared" si="0"/>
        <v>9500</v>
      </c>
    </row>
    <row r="14" spans="1:10" ht="12.75">
      <c r="A14" s="195"/>
      <c r="B14" s="53"/>
      <c r="C14" s="52" t="s">
        <v>82</v>
      </c>
      <c r="D14" s="52" t="s">
        <v>69</v>
      </c>
      <c r="E14" s="51">
        <v>6172</v>
      </c>
      <c r="F14" s="51">
        <v>5901</v>
      </c>
      <c r="G14" s="50" t="s">
        <v>81</v>
      </c>
      <c r="H14" s="49">
        <v>11500</v>
      </c>
      <c r="I14" s="48"/>
      <c r="J14" s="47">
        <f t="shared" si="0"/>
        <v>11500</v>
      </c>
    </row>
    <row r="15" spans="1:10" ht="12.75">
      <c r="A15" s="195"/>
      <c r="B15" s="53"/>
      <c r="C15" s="52" t="s">
        <v>80</v>
      </c>
      <c r="D15" s="52" t="s">
        <v>69</v>
      </c>
      <c r="E15" s="51">
        <v>6172</v>
      </c>
      <c r="F15" s="51">
        <v>5901</v>
      </c>
      <c r="G15" s="50" t="s">
        <v>79</v>
      </c>
      <c r="H15" s="49">
        <v>10600</v>
      </c>
      <c r="I15" s="48"/>
      <c r="J15" s="47">
        <f t="shared" si="0"/>
        <v>10600</v>
      </c>
    </row>
    <row r="16" spans="1:10" ht="12.75">
      <c r="A16" s="195"/>
      <c r="B16" s="53"/>
      <c r="C16" s="52" t="s">
        <v>78</v>
      </c>
      <c r="D16" s="52" t="s">
        <v>69</v>
      </c>
      <c r="E16" s="51">
        <v>6172</v>
      </c>
      <c r="F16" s="51">
        <v>5901</v>
      </c>
      <c r="G16" s="50" t="s">
        <v>77</v>
      </c>
      <c r="H16" s="49">
        <v>5000</v>
      </c>
      <c r="I16" s="48"/>
      <c r="J16" s="47">
        <f t="shared" si="0"/>
        <v>5000</v>
      </c>
    </row>
    <row r="17" spans="1:10" ht="12.75">
      <c r="A17" s="195"/>
      <c r="B17" s="53"/>
      <c r="C17" s="52" t="s">
        <v>76</v>
      </c>
      <c r="D17" s="52" t="s">
        <v>69</v>
      </c>
      <c r="E17" s="51">
        <v>6172</v>
      </c>
      <c r="F17" s="51">
        <v>5901</v>
      </c>
      <c r="G17" s="50" t="s">
        <v>75</v>
      </c>
      <c r="H17" s="49">
        <v>2950</v>
      </c>
      <c r="I17" s="48"/>
      <c r="J17" s="47">
        <f t="shared" si="0"/>
        <v>2950</v>
      </c>
    </row>
    <row r="18" spans="1:10" ht="12.75">
      <c r="A18" s="195"/>
      <c r="B18" s="53"/>
      <c r="C18" s="52" t="s">
        <v>74</v>
      </c>
      <c r="D18" s="52" t="s">
        <v>69</v>
      </c>
      <c r="E18" s="51">
        <v>6172</v>
      </c>
      <c r="F18" s="51">
        <v>5901</v>
      </c>
      <c r="G18" s="50" t="s">
        <v>73</v>
      </c>
      <c r="H18" s="49">
        <v>5000</v>
      </c>
      <c r="I18" s="48"/>
      <c r="J18" s="47">
        <f t="shared" si="0"/>
        <v>5000</v>
      </c>
    </row>
    <row r="19" spans="1:10" ht="12.75">
      <c r="A19" s="195"/>
      <c r="B19" s="53"/>
      <c r="C19" s="52" t="s">
        <v>72</v>
      </c>
      <c r="D19" s="52" t="s">
        <v>69</v>
      </c>
      <c r="E19" s="51">
        <v>6172</v>
      </c>
      <c r="F19" s="51">
        <v>5901</v>
      </c>
      <c r="G19" s="50" t="s">
        <v>71</v>
      </c>
      <c r="H19" s="49">
        <v>4700</v>
      </c>
      <c r="I19" s="48"/>
      <c r="J19" s="47">
        <f t="shared" si="0"/>
        <v>4700</v>
      </c>
    </row>
    <row r="20" spans="1:10" ht="13.5" thickBot="1">
      <c r="A20" s="196"/>
      <c r="B20" s="46"/>
      <c r="C20" s="45" t="s">
        <v>70</v>
      </c>
      <c r="D20" s="45" t="s">
        <v>69</v>
      </c>
      <c r="E20" s="44">
        <v>6172</v>
      </c>
      <c r="F20" s="44">
        <v>5901</v>
      </c>
      <c r="G20" s="43" t="s">
        <v>68</v>
      </c>
      <c r="H20" s="42">
        <v>1500</v>
      </c>
      <c r="I20" s="41"/>
      <c r="J20" s="40">
        <f t="shared" si="0"/>
        <v>1500</v>
      </c>
    </row>
    <row r="22" ht="12.75">
      <c r="G22" t="s">
        <v>67</v>
      </c>
    </row>
  </sheetData>
  <sheetProtection/>
  <mergeCells count="11">
    <mergeCell ref="H5:H6"/>
    <mergeCell ref="J5:J6"/>
    <mergeCell ref="H1:J1"/>
    <mergeCell ref="A2:J2"/>
    <mergeCell ref="A5:A20"/>
    <mergeCell ref="C7:D7"/>
    <mergeCell ref="B5:B6"/>
    <mergeCell ref="C5:D6"/>
    <mergeCell ref="E5:E6"/>
    <mergeCell ref="F5:F6"/>
    <mergeCell ref="G5:G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19"/>
  <sheetViews>
    <sheetView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2" width="3.140625" style="78" customWidth="1"/>
    <col min="3" max="3" width="9.28125" style="78" customWidth="1"/>
    <col min="4" max="5" width="4.7109375" style="78" customWidth="1"/>
    <col min="6" max="6" width="7.8515625" style="78" customWidth="1"/>
    <col min="7" max="7" width="40.00390625" style="78" customWidth="1"/>
    <col min="8" max="8" width="8.7109375" style="79" customWidth="1"/>
    <col min="9" max="9" width="10.28125" style="78" customWidth="1"/>
    <col min="10" max="12" width="9.140625" style="78" customWidth="1"/>
    <col min="13" max="13" width="10.140625" style="78" bestFit="1" customWidth="1"/>
    <col min="14" max="16384" width="9.140625" style="78" customWidth="1"/>
  </cols>
  <sheetData>
    <row r="1" spans="1:10" ht="18">
      <c r="A1" s="219"/>
      <c r="B1" s="220"/>
      <c r="C1" s="220"/>
      <c r="D1" s="220"/>
      <c r="E1" s="220"/>
      <c r="F1" s="220"/>
      <c r="G1" s="220"/>
      <c r="H1" s="220"/>
      <c r="I1" s="220"/>
      <c r="J1" s="220"/>
    </row>
    <row r="2" spans="1:10" ht="12.75">
      <c r="A2" s="100"/>
      <c r="B2" s="100"/>
      <c r="C2" s="100"/>
      <c r="D2" s="100"/>
      <c r="E2" s="100"/>
      <c r="F2" s="100"/>
      <c r="G2" s="100"/>
      <c r="H2" s="229" t="s">
        <v>66</v>
      </c>
      <c r="I2" s="230"/>
      <c r="J2" s="230"/>
    </row>
    <row r="3" spans="1:10" ht="15.75">
      <c r="A3" s="192" t="s">
        <v>118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ht="15.75">
      <c r="A4" s="228" t="s">
        <v>117</v>
      </c>
      <c r="B4" s="228"/>
      <c r="C4" s="228"/>
      <c r="D4" s="228"/>
      <c r="E4" s="228"/>
      <c r="F4" s="228"/>
      <c r="G4" s="228"/>
      <c r="H4" s="228"/>
      <c r="I4" s="228"/>
      <c r="J4" s="228"/>
    </row>
    <row r="5" spans="1:10" ht="12.75" customHeight="1" thickBot="1">
      <c r="A5" s="77"/>
      <c r="B5" s="77"/>
      <c r="C5" s="77"/>
      <c r="D5" s="77"/>
      <c r="E5" s="77"/>
      <c r="F5" s="77"/>
      <c r="G5" s="77"/>
      <c r="H5" s="77"/>
      <c r="I5" s="77"/>
      <c r="J5" s="76" t="s">
        <v>106</v>
      </c>
    </row>
    <row r="6" spans="1:10" ht="13.5" customHeight="1" thickBot="1">
      <c r="A6" s="221" t="s">
        <v>123</v>
      </c>
      <c r="B6" s="231" t="s">
        <v>104</v>
      </c>
      <c r="C6" s="233" t="s">
        <v>116</v>
      </c>
      <c r="D6" s="234"/>
      <c r="E6" s="237" t="s">
        <v>102</v>
      </c>
      <c r="F6" s="239" t="s">
        <v>19</v>
      </c>
      <c r="G6" s="241" t="s">
        <v>115</v>
      </c>
      <c r="H6" s="243" t="s">
        <v>114</v>
      </c>
      <c r="I6" s="99" t="s">
        <v>98</v>
      </c>
      <c r="J6" s="208" t="s">
        <v>99</v>
      </c>
    </row>
    <row r="7" spans="1:10" ht="13.5" customHeight="1" thickBot="1">
      <c r="A7" s="222"/>
      <c r="B7" s="232"/>
      <c r="C7" s="235"/>
      <c r="D7" s="236"/>
      <c r="E7" s="238"/>
      <c r="F7" s="240"/>
      <c r="G7" s="242"/>
      <c r="H7" s="244"/>
      <c r="I7" s="98" t="s">
        <v>113</v>
      </c>
      <c r="J7" s="209"/>
    </row>
    <row r="8" spans="1:10" ht="13.5" customHeight="1" thickBot="1">
      <c r="A8" s="222"/>
      <c r="B8" s="117" t="s">
        <v>95</v>
      </c>
      <c r="C8" s="224" t="s">
        <v>97</v>
      </c>
      <c r="D8" s="225"/>
      <c r="E8" s="118" t="s">
        <v>97</v>
      </c>
      <c r="F8" s="119" t="s">
        <v>97</v>
      </c>
      <c r="G8" s="120" t="s">
        <v>112</v>
      </c>
      <c r="H8" s="121">
        <f>H9</f>
        <v>140286.5</v>
      </c>
      <c r="I8" s="121">
        <f>I9</f>
        <v>9760</v>
      </c>
      <c r="J8" s="122">
        <f>H8+I8</f>
        <v>150046.5</v>
      </c>
    </row>
    <row r="9" spans="1:10" s="97" customFormat="1" ht="12.75" customHeight="1">
      <c r="A9" s="222"/>
      <c r="B9" s="123" t="s">
        <v>109</v>
      </c>
      <c r="C9" s="226" t="s">
        <v>111</v>
      </c>
      <c r="D9" s="227"/>
      <c r="E9" s="124" t="s">
        <v>97</v>
      </c>
      <c r="F9" s="125" t="s">
        <v>97</v>
      </c>
      <c r="G9" s="126" t="s">
        <v>110</v>
      </c>
      <c r="H9" s="127">
        <f>SUM(H10)</f>
        <v>140286.5</v>
      </c>
      <c r="I9" s="127">
        <f>SUM(I10)</f>
        <v>9760</v>
      </c>
      <c r="J9" s="128">
        <f>SUM(J10)</f>
        <v>150046.5</v>
      </c>
    </row>
    <row r="10" spans="1:11" ht="12.75" customHeight="1">
      <c r="A10" s="222"/>
      <c r="B10" s="210"/>
      <c r="C10" s="213"/>
      <c r="D10" s="214"/>
      <c r="E10" s="95">
        <v>3533</v>
      </c>
      <c r="F10" s="94">
        <v>5331</v>
      </c>
      <c r="G10" s="116" t="s">
        <v>122</v>
      </c>
      <c r="H10" s="96">
        <f>SUM(H11:H12)</f>
        <v>140286.5</v>
      </c>
      <c r="I10" s="96">
        <f>SUM(I11:I12)</f>
        <v>9760</v>
      </c>
      <c r="J10" s="115">
        <f>SUM(J11:J12)</f>
        <v>150046.5</v>
      </c>
      <c r="K10" s="114"/>
    </row>
    <row r="11" spans="1:13" ht="12.75" customHeight="1">
      <c r="A11" s="222"/>
      <c r="B11" s="211"/>
      <c r="C11" s="215"/>
      <c r="D11" s="216"/>
      <c r="E11" s="113"/>
      <c r="F11" s="112" t="s">
        <v>121</v>
      </c>
      <c r="G11" s="111" t="s">
        <v>120</v>
      </c>
      <c r="H11" s="110">
        <v>0</v>
      </c>
      <c r="I11" s="109">
        <v>9760</v>
      </c>
      <c r="J11" s="108">
        <f>H11+I11</f>
        <v>9760</v>
      </c>
      <c r="M11" s="79"/>
    </row>
    <row r="12" spans="1:10" ht="12.75" customHeight="1" thickBot="1">
      <c r="A12" s="223"/>
      <c r="B12" s="212"/>
      <c r="C12" s="217"/>
      <c r="D12" s="218"/>
      <c r="E12" s="107"/>
      <c r="F12" s="106"/>
      <c r="G12" s="105" t="s">
        <v>119</v>
      </c>
      <c r="H12" s="104">
        <v>140286.5</v>
      </c>
      <c r="I12" s="103">
        <v>0</v>
      </c>
      <c r="J12" s="102">
        <f>H12+I12</f>
        <v>140286.5</v>
      </c>
    </row>
    <row r="13" spans="1:10" ht="12.75" customHeight="1">
      <c r="A13" s="101"/>
      <c r="B13" s="92"/>
      <c r="C13" s="93"/>
      <c r="D13" s="93"/>
      <c r="E13" s="92"/>
      <c r="F13" s="92"/>
      <c r="G13" s="91"/>
      <c r="H13" s="90"/>
      <c r="I13" s="89"/>
      <c r="J13" s="89"/>
    </row>
    <row r="14" spans="1:10" ht="12.75" customHeight="1">
      <c r="A14" s="87"/>
      <c r="B14" s="88"/>
      <c r="C14" s="88"/>
      <c r="D14" s="88"/>
      <c r="E14"/>
      <c r="F14"/>
      <c r="G14"/>
      <c r="H14" s="76"/>
      <c r="I14"/>
      <c r="J14" s="76"/>
    </row>
    <row r="15" spans="1:14" ht="12.75" customHeight="1">
      <c r="A15" s="87"/>
      <c r="B15" s="84"/>
      <c r="C15" s="86"/>
      <c r="D15" s="85"/>
      <c r="E15" s="84"/>
      <c r="F15" s="84"/>
      <c r="G15" s="83"/>
      <c r="H15" s="82"/>
      <c r="I15" s="81"/>
      <c r="J15" s="81"/>
      <c r="K15" s="80"/>
      <c r="L15" s="80"/>
      <c r="M15" s="80"/>
      <c r="N15" s="80"/>
    </row>
    <row r="16" ht="12.75">
      <c r="H16" s="78"/>
    </row>
    <row r="17" ht="12.75">
      <c r="H17" s="78"/>
    </row>
    <row r="18" ht="12.75">
      <c r="H18" s="78"/>
    </row>
    <row r="19" ht="12.75">
      <c r="H19" s="78"/>
    </row>
  </sheetData>
  <sheetProtection/>
  <mergeCells count="16">
    <mergeCell ref="B6:B7"/>
    <mergeCell ref="C6:D7"/>
    <mergeCell ref="E6:E7"/>
    <mergeCell ref="F6:F7"/>
    <mergeCell ref="G6:G7"/>
    <mergeCell ref="H6:H7"/>
    <mergeCell ref="J6:J7"/>
    <mergeCell ref="B10:B12"/>
    <mergeCell ref="C10:D12"/>
    <mergeCell ref="A1:J1"/>
    <mergeCell ref="A3:J3"/>
    <mergeCell ref="A6:A12"/>
    <mergeCell ref="C8:D8"/>
    <mergeCell ref="C9:D9"/>
    <mergeCell ref="A4:J4"/>
    <mergeCell ref="H2:J2"/>
  </mergeCells>
  <printOptions horizontalCentered="1"/>
  <pageMargins left="0.7874015748031497" right="0.5905511811023623" top="0.5905511811023623" bottom="0.7874015748031497" header="0.5118110236220472" footer="0.5118110236220472"/>
  <pageSetup fitToHeight="0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O27"/>
  <sheetViews>
    <sheetView tabSelected="1" view="pageLayout" workbookViewId="0" topLeftCell="A1">
      <selection activeCell="G1" sqref="G1"/>
    </sheetView>
  </sheetViews>
  <sheetFormatPr defaultColWidth="9.140625" defaultRowHeight="12.75"/>
  <cols>
    <col min="1" max="1" width="4.7109375" style="78" customWidth="1"/>
    <col min="2" max="2" width="3.140625" style="78" customWidth="1"/>
    <col min="3" max="3" width="7.57421875" style="78" customWidth="1"/>
    <col min="4" max="5" width="4.7109375" style="78" customWidth="1"/>
    <col min="6" max="6" width="7.8515625" style="78" customWidth="1"/>
    <col min="7" max="7" width="38.140625" style="78" customWidth="1"/>
    <col min="8" max="9" width="8.57421875" style="79" customWidth="1"/>
    <col min="10" max="10" width="10.28125" style="78" customWidth="1"/>
    <col min="11" max="11" width="8.421875" style="78" customWidth="1"/>
    <col min="12" max="13" width="9.140625" style="78" customWidth="1"/>
    <col min="14" max="14" width="10.140625" style="78" bestFit="1" customWidth="1"/>
    <col min="15" max="16384" width="9.140625" style="78" customWidth="1"/>
  </cols>
  <sheetData>
    <row r="1" spans="7:11" ht="18" customHeight="1">
      <c r="G1" s="186"/>
      <c r="H1" s="250" t="s">
        <v>143</v>
      </c>
      <c r="I1" s="250"/>
      <c r="J1" s="230"/>
      <c r="K1" s="230"/>
    </row>
    <row r="2" spans="1:11" s="184" customFormat="1" ht="12.75" customHeight="1">
      <c r="A2" s="100"/>
      <c r="B2" s="100"/>
      <c r="C2" s="100"/>
      <c r="D2" s="100"/>
      <c r="E2" s="100"/>
      <c r="F2" s="100"/>
      <c r="G2" s="100"/>
      <c r="H2" s="100"/>
      <c r="I2" s="100"/>
      <c r="J2"/>
      <c r="K2"/>
    </row>
    <row r="3" spans="1:11" s="184" customFormat="1" ht="15.75" customHeight="1">
      <c r="A3" s="192" t="s">
        <v>118</v>
      </c>
      <c r="B3" s="192"/>
      <c r="C3" s="192"/>
      <c r="D3" s="192"/>
      <c r="E3" s="192"/>
      <c r="F3" s="192"/>
      <c r="G3" s="192"/>
      <c r="H3" s="192"/>
      <c r="I3" s="192"/>
      <c r="J3" s="193"/>
      <c r="K3" s="193"/>
    </row>
    <row r="4" spans="1:11" s="184" customFormat="1" ht="12.75" customHeight="1">
      <c r="A4" s="253" t="s">
        <v>142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5" ht="12.75" customHeight="1" thickBot="1">
      <c r="A5" s="183"/>
      <c r="B5" s="183"/>
      <c r="C5" s="183"/>
      <c r="D5" s="183"/>
      <c r="E5" s="183"/>
      <c r="F5" s="183"/>
      <c r="G5" s="183"/>
      <c r="H5" s="183"/>
      <c r="I5" s="183"/>
      <c r="J5" s="182"/>
      <c r="K5" s="181" t="s">
        <v>106</v>
      </c>
      <c r="L5" s="80"/>
      <c r="M5" s="80"/>
      <c r="N5" s="80"/>
      <c r="O5" s="80"/>
    </row>
    <row r="6" spans="1:15" ht="12.75" customHeight="1">
      <c r="A6" s="258" t="s">
        <v>141</v>
      </c>
      <c r="B6" s="254" t="s">
        <v>104</v>
      </c>
      <c r="C6" s="256" t="s">
        <v>103</v>
      </c>
      <c r="D6" s="248"/>
      <c r="E6" s="248" t="s">
        <v>102</v>
      </c>
      <c r="F6" s="248" t="s">
        <v>19</v>
      </c>
      <c r="G6" s="248" t="s">
        <v>140</v>
      </c>
      <c r="H6" s="243" t="s">
        <v>114</v>
      </c>
      <c r="I6" s="243" t="s">
        <v>139</v>
      </c>
      <c r="J6" s="180" t="s">
        <v>98</v>
      </c>
      <c r="K6" s="208" t="s">
        <v>138</v>
      </c>
      <c r="L6" s="80"/>
      <c r="M6" s="80"/>
      <c r="N6" s="80"/>
      <c r="O6" s="80"/>
    </row>
    <row r="7" spans="1:15" ht="12.75" customHeight="1" thickBot="1">
      <c r="A7" s="259"/>
      <c r="B7" s="255"/>
      <c r="C7" s="257"/>
      <c r="D7" s="249"/>
      <c r="E7" s="249"/>
      <c r="F7" s="249"/>
      <c r="G7" s="249"/>
      <c r="H7" s="244"/>
      <c r="I7" s="244"/>
      <c r="J7" s="179" t="s">
        <v>137</v>
      </c>
      <c r="K7" s="209"/>
      <c r="L7" s="80"/>
      <c r="M7" s="80"/>
      <c r="N7" s="80"/>
      <c r="O7" s="80"/>
    </row>
    <row r="8" spans="1:15" ht="12.75" customHeight="1" thickBot="1">
      <c r="A8" s="245" t="s">
        <v>136</v>
      </c>
      <c r="B8" s="178" t="s">
        <v>95</v>
      </c>
      <c r="C8" s="251" t="s">
        <v>97</v>
      </c>
      <c r="D8" s="252"/>
      <c r="E8" s="177" t="s">
        <v>97</v>
      </c>
      <c r="F8" s="176" t="s">
        <v>97</v>
      </c>
      <c r="G8" s="175" t="s">
        <v>135</v>
      </c>
      <c r="H8" s="174">
        <f>H15+H13+H11+H9</f>
        <v>0</v>
      </c>
      <c r="I8" s="174">
        <f>I15+I13+I11+I9</f>
        <v>59000</v>
      </c>
      <c r="J8" s="174">
        <f>J15+J13+J11+J9</f>
        <v>300</v>
      </c>
      <c r="K8" s="173">
        <f>K15+K13+K11+K9</f>
        <v>59300</v>
      </c>
      <c r="L8" s="80"/>
      <c r="M8" s="80"/>
      <c r="N8" s="80"/>
      <c r="O8" s="80"/>
    </row>
    <row r="9" spans="1:15" ht="12.75" customHeight="1">
      <c r="A9" s="246"/>
      <c r="B9" s="153" t="s">
        <v>95</v>
      </c>
      <c r="C9" s="172" t="s">
        <v>134</v>
      </c>
      <c r="D9" s="140" t="s">
        <v>111</v>
      </c>
      <c r="E9" s="171" t="s">
        <v>97</v>
      </c>
      <c r="F9" s="170" t="s">
        <v>97</v>
      </c>
      <c r="G9" s="169" t="s">
        <v>133</v>
      </c>
      <c r="H9" s="168">
        <f>H10</f>
        <v>0</v>
      </c>
      <c r="I9" s="168">
        <f>I10</f>
        <v>8000</v>
      </c>
      <c r="J9" s="168">
        <f>J10</f>
        <v>0</v>
      </c>
      <c r="K9" s="167">
        <f>K10</f>
        <v>8000</v>
      </c>
      <c r="L9" s="80"/>
      <c r="M9" s="80"/>
      <c r="N9" s="80"/>
      <c r="O9" s="80"/>
    </row>
    <row r="10" spans="1:15" ht="12.75" customHeight="1" thickBot="1">
      <c r="A10" s="246"/>
      <c r="B10" s="166"/>
      <c r="C10" s="165"/>
      <c r="D10" s="164"/>
      <c r="E10" s="163">
        <v>3533</v>
      </c>
      <c r="F10" s="162">
        <v>6351</v>
      </c>
      <c r="G10" s="131" t="s">
        <v>124</v>
      </c>
      <c r="H10" s="161">
        <v>0</v>
      </c>
      <c r="I10" s="161">
        <v>8000</v>
      </c>
      <c r="J10" s="161">
        <v>0</v>
      </c>
      <c r="K10" s="160">
        <f>I10+J10</f>
        <v>8000</v>
      </c>
      <c r="L10" s="80"/>
      <c r="M10" s="80"/>
      <c r="N10" s="80"/>
      <c r="O10" s="80"/>
    </row>
    <row r="11" spans="1:15" ht="12.75" customHeight="1">
      <c r="A11" s="246"/>
      <c r="B11" s="159" t="s">
        <v>95</v>
      </c>
      <c r="C11" s="158" t="s">
        <v>132</v>
      </c>
      <c r="D11" s="157" t="s">
        <v>69</v>
      </c>
      <c r="E11" s="151" t="s">
        <v>97</v>
      </c>
      <c r="F11" s="151" t="s">
        <v>97</v>
      </c>
      <c r="G11" s="150" t="s">
        <v>131</v>
      </c>
      <c r="H11" s="137">
        <f>H12</f>
        <v>0</v>
      </c>
      <c r="I11" s="137">
        <f>I12</f>
        <v>1000</v>
      </c>
      <c r="J11" s="137">
        <f>J12</f>
        <v>0</v>
      </c>
      <c r="K11" s="148">
        <f>K12</f>
        <v>1000</v>
      </c>
      <c r="L11" s="80"/>
      <c r="M11" s="80"/>
      <c r="N11" s="80"/>
      <c r="O11" s="80"/>
    </row>
    <row r="12" spans="1:15" ht="12.75" customHeight="1" thickBot="1">
      <c r="A12" s="246"/>
      <c r="B12" s="156"/>
      <c r="C12" s="155"/>
      <c r="D12" s="154"/>
      <c r="E12" s="144">
        <v>3522</v>
      </c>
      <c r="F12" s="144">
        <v>6313</v>
      </c>
      <c r="G12" s="131" t="s">
        <v>128</v>
      </c>
      <c r="H12" s="130">
        <v>0</v>
      </c>
      <c r="I12" s="130">
        <v>1000</v>
      </c>
      <c r="J12" s="130">
        <v>0</v>
      </c>
      <c r="K12" s="143">
        <f>I12+J12</f>
        <v>1000</v>
      </c>
      <c r="L12" s="80"/>
      <c r="M12" s="80"/>
      <c r="N12" s="80"/>
      <c r="O12" s="80"/>
    </row>
    <row r="13" spans="1:15" ht="12.75" customHeight="1">
      <c r="A13" s="246"/>
      <c r="B13" s="153" t="s">
        <v>95</v>
      </c>
      <c r="C13" s="152" t="s">
        <v>130</v>
      </c>
      <c r="D13" s="140" t="s">
        <v>69</v>
      </c>
      <c r="E13" s="151" t="s">
        <v>97</v>
      </c>
      <c r="F13" s="151" t="s">
        <v>97</v>
      </c>
      <c r="G13" s="150" t="s">
        <v>129</v>
      </c>
      <c r="H13" s="137">
        <f>H14</f>
        <v>0</v>
      </c>
      <c r="I13" s="149">
        <f>I14</f>
        <v>50000</v>
      </c>
      <c r="J13" s="137">
        <f>J14</f>
        <v>0</v>
      </c>
      <c r="K13" s="148">
        <f>K14</f>
        <v>50000</v>
      </c>
      <c r="L13" s="80"/>
      <c r="M13" s="80"/>
      <c r="N13" s="80"/>
      <c r="O13" s="80"/>
    </row>
    <row r="14" spans="1:11" ht="13.5" thickBot="1">
      <c r="A14" s="246"/>
      <c r="B14" s="147"/>
      <c r="C14" s="146"/>
      <c r="D14" s="145"/>
      <c r="E14" s="144">
        <v>3522</v>
      </c>
      <c r="F14" s="144">
        <v>6313</v>
      </c>
      <c r="G14" s="131" t="s">
        <v>128</v>
      </c>
      <c r="H14" s="130">
        <v>0</v>
      </c>
      <c r="I14" s="130">
        <v>50000</v>
      </c>
      <c r="J14" s="130">
        <v>0</v>
      </c>
      <c r="K14" s="143">
        <f>I14+J14</f>
        <v>50000</v>
      </c>
    </row>
    <row r="15" spans="1:11" ht="13.5" customHeight="1">
      <c r="A15" s="246"/>
      <c r="B15" s="142" t="s">
        <v>95</v>
      </c>
      <c r="C15" s="141" t="s">
        <v>127</v>
      </c>
      <c r="D15" s="140" t="s">
        <v>126</v>
      </c>
      <c r="E15" s="139" t="s">
        <v>97</v>
      </c>
      <c r="F15" s="139" t="s">
        <v>97</v>
      </c>
      <c r="G15" s="138" t="s">
        <v>125</v>
      </c>
      <c r="H15" s="137">
        <f>H16</f>
        <v>0</v>
      </c>
      <c r="I15" s="137">
        <f>I16</f>
        <v>0</v>
      </c>
      <c r="J15" s="137">
        <f>J16</f>
        <v>300</v>
      </c>
      <c r="K15" s="136">
        <f>K16</f>
        <v>300</v>
      </c>
    </row>
    <row r="16" spans="1:11" ht="13.5" customHeight="1" thickBot="1">
      <c r="A16" s="247"/>
      <c r="B16" s="134"/>
      <c r="C16" s="135"/>
      <c r="D16" s="134"/>
      <c r="E16" s="133">
        <v>3522</v>
      </c>
      <c r="F16" s="132">
        <v>6351</v>
      </c>
      <c r="G16" s="131" t="s">
        <v>124</v>
      </c>
      <c r="H16" s="130">
        <v>0</v>
      </c>
      <c r="I16" s="130">
        <v>0</v>
      </c>
      <c r="J16" s="130">
        <v>300</v>
      </c>
      <c r="K16" s="129">
        <f>I16+J16</f>
        <v>300</v>
      </c>
    </row>
    <row r="17" spans="8:9" ht="12.75">
      <c r="H17" s="78"/>
      <c r="I17" s="78"/>
    </row>
    <row r="18" spans="8:9" ht="12.75">
      <c r="H18" s="78"/>
      <c r="I18" s="78"/>
    </row>
    <row r="19" spans="8:9" ht="12.75">
      <c r="H19" s="78"/>
      <c r="I19" s="78"/>
    </row>
    <row r="23" spans="8:9" ht="12.75">
      <c r="H23" s="78"/>
      <c r="I23" s="78"/>
    </row>
    <row r="24" spans="8:9" ht="12.75">
      <c r="H24" s="78"/>
      <c r="I24" s="78"/>
    </row>
    <row r="25" spans="8:9" ht="12.75">
      <c r="H25" s="78"/>
      <c r="I25" s="78"/>
    </row>
    <row r="26" spans="8:9" ht="12.75">
      <c r="H26" s="78"/>
      <c r="I26" s="78"/>
    </row>
    <row r="27" spans="8:9" ht="12.75">
      <c r="H27" s="78"/>
      <c r="I27" s="78"/>
    </row>
  </sheetData>
  <sheetProtection/>
  <mergeCells count="14">
    <mergeCell ref="A4:K4"/>
    <mergeCell ref="B6:B7"/>
    <mergeCell ref="C6:D7"/>
    <mergeCell ref="A6:A7"/>
    <mergeCell ref="A8:A16"/>
    <mergeCell ref="I6:I7"/>
    <mergeCell ref="E6:E7"/>
    <mergeCell ref="F6:F7"/>
    <mergeCell ref="H1:K1"/>
    <mergeCell ref="G6:G7"/>
    <mergeCell ref="H6:H7"/>
    <mergeCell ref="K6:K7"/>
    <mergeCell ref="C8:D8"/>
    <mergeCell ref="A3:K3"/>
  </mergeCells>
  <printOptions horizontalCentered="1"/>
  <pageMargins left="0.7874015748031497" right="0.5905511811023623" top="0.5905511811023623" bottom="0.7874015748031497" header="0.5118110236220472" footer="0.5118110236220472"/>
  <pageSetup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Bubenikova Lucie</cp:lastModifiedBy>
  <cp:lastPrinted>2013-05-07T13:29:21Z</cp:lastPrinted>
  <dcterms:created xsi:type="dcterms:W3CDTF">2007-12-18T12:40:54Z</dcterms:created>
  <dcterms:modified xsi:type="dcterms:W3CDTF">2013-05-09T14:44:36Z</dcterms:modified>
  <cp:category/>
  <cp:version/>
  <cp:contentType/>
  <cp:contentStatus/>
</cp:coreProperties>
</file>