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1" r:id="rId1"/>
    <sheet name="91903" sheetId="2" r:id="rId2"/>
    <sheet name="92609" sheetId="3" r:id="rId3"/>
  </sheets>
  <externalReferences>
    <externalReference r:id="rId4"/>
    <externalReference r:id="rId5"/>
  </externalReferences>
  <definedNames>
    <definedName name="_xlnm.Print_Area" localSheetId="2">'92609'!$A$2:$J$163</definedName>
  </definedNames>
  <calcPr calcId="145621"/>
</workbook>
</file>

<file path=xl/calcChain.xml><?xml version="1.0" encoding="utf-8"?>
<calcChain xmlns="http://schemas.openxmlformats.org/spreadsheetml/2006/main">
  <c r="D5" i="1" l="1"/>
  <c r="D4" i="1" s="1"/>
  <c r="E5" i="1"/>
  <c r="E6" i="1"/>
  <c r="D7" i="1"/>
  <c r="E7" i="1" s="1"/>
  <c r="D10" i="1"/>
  <c r="D9" i="1" s="1"/>
  <c r="D8" i="1" s="1"/>
  <c r="E10" i="1"/>
  <c r="E11" i="1"/>
  <c r="E12" i="1"/>
  <c r="E13" i="1"/>
  <c r="D14" i="1"/>
  <c r="E14" i="1"/>
  <c r="D15" i="1"/>
  <c r="E15" i="1"/>
  <c r="E16" i="1"/>
  <c r="E17" i="1"/>
  <c r="E20" i="1"/>
  <c r="E21" i="1"/>
  <c r="E22" i="1"/>
  <c r="D23" i="1"/>
  <c r="D19" i="1" s="1"/>
  <c r="D24" i="1"/>
  <c r="E24" i="1"/>
  <c r="E29" i="1"/>
  <c r="E34" i="1"/>
  <c r="E35" i="1"/>
  <c r="E38" i="1"/>
  <c r="E33" i="1"/>
  <c r="E28" i="1"/>
  <c r="E30" i="1"/>
  <c r="E31" i="1"/>
  <c r="E32" i="1"/>
  <c r="D36" i="1"/>
  <c r="E36" i="1"/>
  <c r="D37" i="1"/>
  <c r="D39" i="1"/>
  <c r="E39" i="1"/>
  <c r="E40" i="1"/>
  <c r="E41" i="1"/>
  <c r="D42" i="1"/>
  <c r="E42" i="1"/>
  <c r="D43" i="1"/>
  <c r="E43" i="1" s="1"/>
  <c r="D44" i="1"/>
  <c r="E44" i="1"/>
  <c r="D45" i="1"/>
  <c r="E45" i="1" s="1"/>
  <c r="D46" i="1"/>
  <c r="E46" i="1"/>
  <c r="H9" i="2"/>
  <c r="D18" i="1" l="1"/>
  <c r="E19" i="1"/>
  <c r="E9" i="1"/>
  <c r="E8" i="1"/>
  <c r="E4" i="1"/>
  <c r="E18" i="1"/>
  <c r="E23" i="1"/>
  <c r="E37" i="1"/>
  <c r="H6" i="3"/>
  <c r="I8" i="3"/>
  <c r="I7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I101" i="3"/>
  <c r="J102" i="3"/>
  <c r="J103" i="3"/>
  <c r="H104" i="3"/>
  <c r="J104" i="3" s="1"/>
  <c r="J105" i="3"/>
  <c r="H106" i="3"/>
  <c r="J106" i="3"/>
  <c r="J107" i="3"/>
  <c r="H108" i="3"/>
  <c r="J108" i="3" s="1"/>
  <c r="J109" i="3"/>
  <c r="H110" i="3"/>
  <c r="J110" i="3"/>
  <c r="J111" i="3"/>
  <c r="H112" i="3"/>
  <c r="J112" i="3" s="1"/>
  <c r="J113" i="3"/>
  <c r="H114" i="3"/>
  <c r="J114" i="3"/>
  <c r="J115" i="3"/>
  <c r="H116" i="3"/>
  <c r="J116" i="3" s="1"/>
  <c r="J117" i="3"/>
  <c r="H118" i="3"/>
  <c r="J118" i="3"/>
  <c r="J119" i="3"/>
  <c r="H120" i="3"/>
  <c r="J120" i="3" s="1"/>
  <c r="J121" i="3"/>
  <c r="H122" i="3"/>
  <c r="J122" i="3"/>
  <c r="J123" i="3"/>
  <c r="H124" i="3"/>
  <c r="J124" i="3" s="1"/>
  <c r="J125" i="3"/>
  <c r="H126" i="3"/>
  <c r="J126" i="3"/>
  <c r="J127" i="3"/>
  <c r="H128" i="3"/>
  <c r="J128" i="3" s="1"/>
  <c r="J129" i="3"/>
  <c r="H130" i="3"/>
  <c r="J130" i="3"/>
  <c r="J131" i="3"/>
  <c r="H132" i="3"/>
  <c r="J132" i="3" s="1"/>
  <c r="J133" i="3"/>
  <c r="H134" i="3"/>
  <c r="J134" i="3"/>
  <c r="J135" i="3"/>
  <c r="H136" i="3"/>
  <c r="J136" i="3" s="1"/>
  <c r="J137" i="3"/>
  <c r="H138" i="3"/>
  <c r="J138" i="3"/>
  <c r="J139" i="3"/>
  <c r="H140" i="3"/>
  <c r="J140" i="3" s="1"/>
  <c r="J141" i="3"/>
  <c r="H142" i="3"/>
  <c r="J142" i="3"/>
  <c r="J143" i="3"/>
  <c r="H144" i="3"/>
  <c r="J144" i="3" s="1"/>
  <c r="J145" i="3"/>
  <c r="H146" i="3"/>
  <c r="J146" i="3"/>
  <c r="J147" i="3"/>
  <c r="H148" i="3"/>
  <c r="J148" i="3" s="1"/>
  <c r="J149" i="3"/>
  <c r="H150" i="3"/>
  <c r="J150" i="3"/>
  <c r="J151" i="3"/>
  <c r="H152" i="3"/>
  <c r="J152" i="3" s="1"/>
  <c r="J153" i="3"/>
  <c r="H154" i="3"/>
  <c r="J154" i="3"/>
  <c r="J155" i="3"/>
  <c r="H156" i="3"/>
  <c r="J156" i="3" s="1"/>
  <c r="J157" i="3"/>
  <c r="H158" i="3"/>
  <c r="J158" i="3"/>
  <c r="J159" i="3"/>
  <c r="H160" i="3"/>
  <c r="J160" i="3" s="1"/>
  <c r="J161" i="3"/>
  <c r="H162" i="3"/>
  <c r="J162" i="3"/>
  <c r="J163" i="3"/>
  <c r="J8" i="3" l="1"/>
  <c r="J101" i="3"/>
  <c r="J7" i="3"/>
  <c r="I6" i="3"/>
  <c r="J6" i="3" s="1"/>
  <c r="I7" i="2" l="1"/>
  <c r="J8" i="2"/>
  <c r="H7" i="2"/>
  <c r="J9" i="2"/>
  <c r="H10" i="2"/>
  <c r="J10" i="2"/>
  <c r="H11" i="2"/>
  <c r="J11" i="2"/>
  <c r="J12" i="2"/>
  <c r="J13" i="2"/>
  <c r="J14" i="2"/>
  <c r="J15" i="2"/>
  <c r="J16" i="2"/>
  <c r="J17" i="2"/>
  <c r="J18" i="2"/>
  <c r="J19" i="2"/>
  <c r="J20" i="2"/>
  <c r="J7" i="2" l="1"/>
  <c r="D47" i="1"/>
  <c r="C47" i="1"/>
  <c r="E47" i="1" l="1"/>
  <c r="D25" i="1" l="1"/>
  <c r="C25" i="1"/>
  <c r="E25" i="1" l="1"/>
</calcChain>
</file>

<file path=xl/sharedStrings.xml><?xml version="1.0" encoding="utf-8"?>
<sst xmlns="http://schemas.openxmlformats.org/spreadsheetml/2006/main" count="644" uniqueCount="281">
  <si>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</si>
  <si>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</si>
  <si>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</si>
  <si>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</si>
  <si>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</si>
  <si>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</si>
  <si>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</si>
  <si>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</si>
  <si>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</si>
  <si>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</si>
  <si>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</si>
  <si>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</si>
  <si>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</si>
  <si>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</si>
  <si>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</si>
  <si>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</si>
  <si>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</si>
  <si>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</si>
  <si>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</si>
  <si>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</si>
  <si>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</si>
  <si>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</si>
  <si>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</si>
  <si>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</si>
  <si>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</si>
  <si>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</si>
  <si>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</si>
  <si>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</si>
  <si>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</si>
  <si>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</si>
  <si>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</si>
  <si>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</si>
  <si>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</si>
  <si>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</si>
  <si>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</si>
  <si>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</si>
  <si>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</si>
  <si>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</si>
  <si>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</si>
  <si>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</si>
  <si>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</si>
  <si>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</si>
  <si>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</si>
  <si>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</si>
  <si>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</si>
  <si>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</si>
  <si>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</si>
  <si>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</si>
  <si>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Kap 915-energie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</si>
  <si>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</si>
  <si>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</si>
  <si>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</si>
  <si>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</si>
  <si>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</si>
  <si>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</si>
  <si>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</si>
  <si>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</si>
  <si>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</si>
  <si>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Zdrojová část rozpočtu LK 2013</t>
  </si>
  <si>
    <t>Výdajová část rozpočtu LK 2013</t>
  </si>
  <si>
    <t>upravený rozpočet I.</t>
  </si>
  <si>
    <t>upravený rozpočet II.</t>
  </si>
  <si>
    <t>1. Zapojení fondů z r. 2012</t>
  </si>
  <si>
    <t>2. Zapojení  zvl.účtů z r. 2012</t>
  </si>
  <si>
    <t>3. Zapojení výsl. hosp.2012</t>
  </si>
  <si>
    <t>do ZR-RO č. 82/13</t>
  </si>
  <si>
    <t>fin.rezerva Dotačního fondu LK ve správě Ozdr</t>
  </si>
  <si>
    <t>0000</t>
  </si>
  <si>
    <t>03919</t>
  </si>
  <si>
    <t>fin.rezerva Dotačního fondu LK ve správě OŽPZ</t>
  </si>
  <si>
    <t>03918</t>
  </si>
  <si>
    <t>fin.rezerva Dotačního fondu LK ve správě OKPPCR</t>
  </si>
  <si>
    <t>03917</t>
  </si>
  <si>
    <t>fin.rezerva Dotačního fondu LK ve správě OD</t>
  </si>
  <si>
    <t>03916</t>
  </si>
  <si>
    <t>fin.rezerva Dotačního fondu LK ve správě OSV</t>
  </si>
  <si>
    <t>03915</t>
  </si>
  <si>
    <t>fin.rezerva Dotačního fondu LK ve správě OŠMTS</t>
  </si>
  <si>
    <t>03914</t>
  </si>
  <si>
    <t>fin.rezerva Dotačního fondu LK ve správě ORREP</t>
  </si>
  <si>
    <t>031913</t>
  </si>
  <si>
    <t>fin.rezerva Dotačního fondu LK ve správě OKH</t>
  </si>
  <si>
    <t>031912</t>
  </si>
  <si>
    <t>fin.rezerva na krytí výdajů souvis.s řeš.kriz.situací</t>
  </si>
  <si>
    <t>031911</t>
  </si>
  <si>
    <t>fin. rezerva na krytí výdajů vybraných pen.fondů LK</t>
  </si>
  <si>
    <t>031910</t>
  </si>
  <si>
    <t>fin. rez. na řešení věcných fin.a org.opatření org.LK</t>
  </si>
  <si>
    <t>031909</t>
  </si>
  <si>
    <t>finanční rezerva na řešení výkonnosti krajských PO</t>
  </si>
  <si>
    <t>031908</t>
  </si>
  <si>
    <t>rozpočtová finanční rezerva kraje na rok 2013</t>
  </si>
  <si>
    <t>031900</t>
  </si>
  <si>
    <t>SU</t>
  </si>
  <si>
    <t>Běžné (neinvestiční) výdaje resortu celkem</t>
  </si>
  <si>
    <t>x</t>
  </si>
  <si>
    <t>UR 2013</t>
  </si>
  <si>
    <t>změna</t>
  </si>
  <si>
    <t>V Š E O B E C N Á    P O K L A D N Í    S P R Á V A</t>
  </si>
  <si>
    <t>§</t>
  </si>
  <si>
    <t>č.a.</t>
  </si>
  <si>
    <t>uk.</t>
  </si>
  <si>
    <t>91903 - Všeobecná pokladní správa</t>
  </si>
  <si>
    <t>tis.Kč</t>
  </si>
  <si>
    <t>91903 -Všeobecná pokladní správa</t>
  </si>
  <si>
    <t>Ekonomický odbor</t>
  </si>
  <si>
    <t>ZR-RO 108/13</t>
  </si>
  <si>
    <t>ZR-RO č.108/13</t>
  </si>
  <si>
    <t>Kap.926-dotační fond</t>
  </si>
  <si>
    <t>neinvestiční transfery občanským sdružením</t>
  </si>
  <si>
    <t>Zdravý zoubek 2013</t>
  </si>
  <si>
    <t>30200300000</t>
  </si>
  <si>
    <t>neinvestiční příspěvky zřízeným příspěvkovým organizacím</t>
  </si>
  <si>
    <t>Maminky pomozte!</t>
  </si>
  <si>
    <t>30200291910</t>
  </si>
  <si>
    <t>Zachraňte Pepíčka</t>
  </si>
  <si>
    <t>30200281910</t>
  </si>
  <si>
    <t>neinvestiční transfery obcím</t>
  </si>
  <si>
    <t>Vítkův chodník</t>
  </si>
  <si>
    <t>Ruka a revmatické onemocnění - jak může plastická chirurgie zlepšit kvalitu života</t>
  </si>
  <si>
    <t>30200265901</t>
  </si>
  <si>
    <t>neinvestiční transfery obecně prospěšným společnostem</t>
  </si>
  <si>
    <t>Tyfloservis - rehabilitace zraku</t>
  </si>
  <si>
    <t>30200250000</t>
  </si>
  <si>
    <t>Péče o dolní končetiny v roce 2013 a prevence vzniku komplikací</t>
  </si>
  <si>
    <t>30200240000</t>
  </si>
  <si>
    <t>Kapka krve</t>
  </si>
  <si>
    <t>30200230000</t>
  </si>
  <si>
    <t>Zdravý životní styl - podpora rehabilitace a relaxace uživatelů</t>
  </si>
  <si>
    <t>30200225503</t>
  </si>
  <si>
    <t>Pravidelné bowlingové tréninky osob s těžkým zrakovým postižením</t>
  </si>
  <si>
    <t>30200210000</t>
  </si>
  <si>
    <t>Zdraví senioři</t>
  </si>
  <si>
    <t>30200200000</t>
  </si>
  <si>
    <t>Setkání rodin s postiženou osobou z Jablonecka</t>
  </si>
  <si>
    <t>30200190000</t>
  </si>
  <si>
    <t>Seminář cvičitelů</t>
  </si>
  <si>
    <t>30200180000</t>
  </si>
  <si>
    <t>Podpora pacientské organizace Roska Liberec</t>
  </si>
  <si>
    <t>30200170000</t>
  </si>
  <si>
    <t>Prevence v Semilech a okolí</t>
  </si>
  <si>
    <t>30200160000</t>
  </si>
  <si>
    <t>Daruj krev, daruješ šanci na život</t>
  </si>
  <si>
    <t>30200150000</t>
  </si>
  <si>
    <t>HIPOREHABILITACE 2013</t>
  </si>
  <si>
    <t>30200140000</t>
  </si>
  <si>
    <t>neinv.transfery nefin.podnik.subjektům-práv.osobám</t>
  </si>
  <si>
    <t>„Šňůra života“ aneb ZDRAVÉ SRDCE PODJEŠTĚDÍ a Tour Nordic Walking</t>
  </si>
  <si>
    <t>30200130000</t>
  </si>
  <si>
    <t>Proč je lepší nekouřit</t>
  </si>
  <si>
    <t>30200120000</t>
  </si>
  <si>
    <t>Zdravé stárnutí libereckých seniorů podporou jejich pravidelného sportování</t>
  </si>
  <si>
    <t>30200112505</t>
  </si>
  <si>
    <t>Relaxační cvičení pro seniory k udržení jejich dobré fyzické a psychické kondice</t>
  </si>
  <si>
    <t>30200102505</t>
  </si>
  <si>
    <t>Zdravé dítě - zdravá budoucnost</t>
  </si>
  <si>
    <t>30200090000</t>
  </si>
  <si>
    <t>Žijeme s vámi - ne vedle vás</t>
  </si>
  <si>
    <t>30200080000</t>
  </si>
  <si>
    <t>Zdraví sluší sportu</t>
  </si>
  <si>
    <t>30200070000</t>
  </si>
  <si>
    <t>Zdravý start do života</t>
  </si>
  <si>
    <t>30200065507</t>
  </si>
  <si>
    <t>Plavání a cvičení pro těhotné, šestinedělky a maminky po porodu</t>
  </si>
  <si>
    <t>30200050000</t>
  </si>
  <si>
    <t>Zdravá rodina</t>
  </si>
  <si>
    <t>30200040000</t>
  </si>
  <si>
    <t>Zdravé zoubky v mateřských centerch</t>
  </si>
  <si>
    <t>30200030000</t>
  </si>
  <si>
    <t>Kluby zdraví</t>
  </si>
  <si>
    <t>30200020000</t>
  </si>
  <si>
    <t xml:space="preserve">Informační a poradenské aktivity pro celiaky a širokou veřejnost </t>
  </si>
  <si>
    <t>30200010000</t>
  </si>
  <si>
    <t>nespecifikované rezervy</t>
  </si>
  <si>
    <t>nerozepsaná finanční rezerva programu</t>
  </si>
  <si>
    <t>30200000000</t>
  </si>
  <si>
    <t>Podpora preventivních a léčebných projektů</t>
  </si>
  <si>
    <t>302xx</t>
  </si>
  <si>
    <t>Rekondiční pobyt diabetiků ve Stráži p. Ralskem</t>
  </si>
  <si>
    <t>30100450000</t>
  </si>
  <si>
    <t>Rekondiční pobyt diabetiků ve Stráži pod Ralskem</t>
  </si>
  <si>
    <t>30100440000</t>
  </si>
  <si>
    <t>Podzimní turistický sraz</t>
  </si>
  <si>
    <t>30100430000</t>
  </si>
  <si>
    <t>Letní kondiční tábor</t>
  </si>
  <si>
    <t>30100420000</t>
  </si>
  <si>
    <t>Zdravý životní styl</t>
  </si>
  <si>
    <t>30100410000</t>
  </si>
  <si>
    <t xml:space="preserve">Rekondice pro osoby s onemocněním pohybového systému a seniory </t>
  </si>
  <si>
    <t>30100400000</t>
  </si>
  <si>
    <t>Rekondiční pobyt pro zdravotně postižené</t>
  </si>
  <si>
    <t>30100390000</t>
  </si>
  <si>
    <t>Rekondiční pobyt pro členy místní organizace STP Cvikov</t>
  </si>
  <si>
    <t>30100380000</t>
  </si>
  <si>
    <t>Bezpečná cesta ke zdraví</t>
  </si>
  <si>
    <t>30100370000</t>
  </si>
  <si>
    <t>Rekondiční pobyt pro tělesně postižené se zdravotním programem</t>
  </si>
  <si>
    <t>30100360000</t>
  </si>
  <si>
    <t>Ozdravný pobyt pro smíšeně postižené v Podhájské</t>
  </si>
  <si>
    <t>30100350000</t>
  </si>
  <si>
    <t>Ozdravné edukační pobyty pro diabetiky a kardiaky v Harrachově</t>
  </si>
  <si>
    <t>30100340000</t>
  </si>
  <si>
    <t>Ozdravně edukační pobyt pro diabetiky ve Stráži pod Ralskem</t>
  </si>
  <si>
    <t>30100330000</t>
  </si>
  <si>
    <t>Ozdravný pobyt pro diabetiky a kardiaky v Jetřichovicích</t>
  </si>
  <si>
    <t>30100320000</t>
  </si>
  <si>
    <t>Ozdravný pobyt pro diabetiky ve Sloupu v Čechách</t>
  </si>
  <si>
    <t>30100310000</t>
  </si>
  <si>
    <t xml:space="preserve">Rekondiční pobyt pro členy Svazu důchodců ČR, o.s., ZO Nový Bor </t>
  </si>
  <si>
    <t>30100300000</t>
  </si>
  <si>
    <t>Rekondiční pobyt v roce 2013 - Svaz diabetiků ČR v Jilemnici</t>
  </si>
  <si>
    <t>30100290000</t>
  </si>
  <si>
    <t>Edukačně preventivní pobyt</t>
  </si>
  <si>
    <t>30100280000</t>
  </si>
  <si>
    <t>Ozdravný pobyt v lázních Kundratice</t>
  </si>
  <si>
    <t>30100270000</t>
  </si>
  <si>
    <t>Ozdravný pobyt v lázních Poděbrady pro osoby s těžkým zrakovým postižením</t>
  </si>
  <si>
    <t>30100260000</t>
  </si>
  <si>
    <t>Ozdravný pobyt pro zrakově postižené</t>
  </si>
  <si>
    <t>30100250000</t>
  </si>
  <si>
    <t>Rekondiční pobyt Mariánské Lázně zdravotně postižených</t>
  </si>
  <si>
    <t>30100240000</t>
  </si>
  <si>
    <t>Rekondiční pobyt zdravotně postižených Chorvatsko</t>
  </si>
  <si>
    <t>30100230000</t>
  </si>
  <si>
    <t>Ozdravný a rekondiční pobyt pro RS (rostroušená skleróza) podzimní</t>
  </si>
  <si>
    <t>30100220000</t>
  </si>
  <si>
    <t>Ozdravný a rekondiční pobyt pro RS (rostroušená skleróza) jarní</t>
  </si>
  <si>
    <t>30100210000</t>
  </si>
  <si>
    <t>Ozdravný rekondiční pobyt pro zdravotně postižené občany s nemocí RS</t>
  </si>
  <si>
    <t>30100200000</t>
  </si>
  <si>
    <t>30100190000</t>
  </si>
  <si>
    <t>Buď fit senior - Janské Lázně</t>
  </si>
  <si>
    <t>30100180000</t>
  </si>
  <si>
    <t>Buď fit senior-Harrachov</t>
  </si>
  <si>
    <t>30100170000</t>
  </si>
  <si>
    <t>Odbor zdravotnictví</t>
  </si>
  <si>
    <t xml:space="preserve">Sejdeme se pod Žalým </t>
  </si>
  <si>
    <t>30100160000</t>
  </si>
  <si>
    <t>Rekondiční a ozdravný pobyt pro pohybově postižené občany</t>
  </si>
  <si>
    <t>30100150000</t>
  </si>
  <si>
    <t>Ozdravný rekondiční pobyt 2013</t>
  </si>
  <si>
    <t>30100140000</t>
  </si>
  <si>
    <t>Rekondiční pobyt onkologických pacientů</t>
  </si>
  <si>
    <t>30100130000</t>
  </si>
  <si>
    <t>Rekondiční pobyt Karlovy Vary</t>
  </si>
  <si>
    <t>30100120000</t>
  </si>
  <si>
    <t>Rekondiční pobyt pro občany s duševním onemocněním</t>
  </si>
  <si>
    <t>30100110000</t>
  </si>
  <si>
    <t>Letní tábor s denní docházkou pro pro děti, mládež a dospělé se zdravotním postižením</t>
  </si>
  <si>
    <t>Putovní příměstský tábor pro zdravotně postižené</t>
  </si>
  <si>
    <t>Rekondiční pobyt pro děti a mládež s kombinovanými vadami a jejich doprovody</t>
  </si>
  <si>
    <t>Letní putování za Krakonošem</t>
  </si>
  <si>
    <t>Dětský ozdravný tábor v Bílém Potoce</t>
  </si>
  <si>
    <t>30100060000</t>
  </si>
  <si>
    <t xml:space="preserve">Ozdravný pobyt Klubu duševního zdraví Česká Lípa 2013 </t>
  </si>
  <si>
    <t>30100050000</t>
  </si>
  <si>
    <t>Ozdravný rekondiční pobyt zdravotně postižených dětí a mládeže</t>
  </si>
  <si>
    <t>30100040000</t>
  </si>
  <si>
    <t xml:space="preserve">Letní ozdravný tábor pro ZTP klienty </t>
  </si>
  <si>
    <t>30100030000</t>
  </si>
  <si>
    <t>Rekondiční ozdravný pobyt Harrachov-zlepšení kvality života onkologických pacientů</t>
  </si>
  <si>
    <t>30100020000</t>
  </si>
  <si>
    <t>Zlepšení kvality života onkologických pacientů-rekondiční ozdravný pobyt Františkovy Lázně</t>
  </si>
  <si>
    <t>30100010000</t>
  </si>
  <si>
    <t>30100000000</t>
  </si>
  <si>
    <t>Podpora ozdravných a rekondičních pobytů pro zdravotně/tělesně postižené občany</t>
  </si>
  <si>
    <t>301xx</t>
  </si>
  <si>
    <t>Program resortu zdravotnictví, tělovýchovy a sportu</t>
  </si>
  <si>
    <t>30xx</t>
  </si>
  <si>
    <t>Výdaje dotačního fondu v resortu celkem</t>
  </si>
  <si>
    <t>UR I 2013</t>
  </si>
  <si>
    <t>SR 2013</t>
  </si>
  <si>
    <t>D O T A Č N Í   F O N D</t>
  </si>
  <si>
    <t>92609 - Dotační fond</t>
  </si>
  <si>
    <t>92609 - Dotační fond LK</t>
  </si>
  <si>
    <t>příloha č. 5 k ZR-RO 108/13</t>
  </si>
  <si>
    <t>30100093454</t>
  </si>
  <si>
    <t>30100103454</t>
  </si>
  <si>
    <t>30200274466</t>
  </si>
  <si>
    <t>30100075501</t>
  </si>
  <si>
    <t>30100080000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</si>
</sst>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0.000"/>
  </numFmts>
  <fonts count="1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5" fillId="0" borderId="0"/>
  </cellStyleXfs>
  <cellXfs count="16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7" fillId="0" borderId="18" xfId="2" applyFont="1" applyFill="1" applyBorder="1" applyAlignment="1">
      <alignment horizontal="center"/>
    </xf>
    <xf numFmtId="4" fontId="7" fillId="0" borderId="6" xfId="2" applyNumberFormat="1" applyFont="1" applyFill="1" applyBorder="1"/>
    <xf numFmtId="4" fontId="7" fillId="0" borderId="5" xfId="2" applyNumberFormat="1" applyFont="1" applyFill="1" applyBorder="1"/>
    <xf numFmtId="4" fontId="7" fillId="0" borderId="5" xfId="1" applyNumberFormat="1" applyFont="1" applyFill="1" applyBorder="1" applyAlignment="1">
      <alignment horizontal="right"/>
    </xf>
    <xf numFmtId="0" fontId="7" fillId="0" borderId="5" xfId="2" applyFont="1" applyFill="1" applyBorder="1"/>
    <xf numFmtId="0" fontId="7" fillId="0" borderId="5" xfId="2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4" fontId="7" fillId="0" borderId="21" xfId="2" applyNumberFormat="1" applyFont="1" applyFill="1" applyBorder="1"/>
    <xf numFmtId="4" fontId="7" fillId="0" borderId="21" xfId="1" applyNumberFormat="1" applyFont="1" applyFill="1" applyBorder="1" applyAlignment="1">
      <alignment horizontal="right"/>
    </xf>
    <xf numFmtId="0" fontId="7" fillId="0" borderId="21" xfId="2" applyFont="1" applyFill="1" applyBorder="1"/>
    <xf numFmtId="0" fontId="7" fillId="0" borderId="21" xfId="2" applyFont="1" applyFill="1" applyBorder="1" applyAlignment="1">
      <alignment horizontal="center"/>
    </xf>
    <xf numFmtId="49" fontId="7" fillId="0" borderId="21" xfId="2" applyNumberFormat="1" applyFont="1" applyFill="1" applyBorder="1" applyAlignment="1">
      <alignment horizontal="center"/>
    </xf>
    <xf numFmtId="0" fontId="7" fillId="0" borderId="22" xfId="2" applyFont="1" applyFill="1" applyBorder="1" applyAlignment="1">
      <alignment horizontal="center"/>
    </xf>
    <xf numFmtId="4" fontId="8" fillId="0" borderId="23" xfId="2" applyNumberFormat="1" applyFont="1" applyFill="1" applyBorder="1"/>
    <xf numFmtId="4" fontId="8" fillId="0" borderId="24" xfId="2" applyNumberFormat="1" applyFont="1" applyFill="1" applyBorder="1"/>
    <xf numFmtId="0" fontId="8" fillId="0" borderId="24" xfId="2" applyFont="1" applyFill="1" applyBorder="1" applyAlignment="1">
      <alignment horizontal="left"/>
    </xf>
    <xf numFmtId="0" fontId="7" fillId="0" borderId="24" xfId="2" applyFont="1" applyFill="1" applyBorder="1" applyAlignment="1">
      <alignment horizontal="center"/>
    </xf>
    <xf numFmtId="0" fontId="7" fillId="0" borderId="25" xfId="2" applyFont="1" applyFill="1" applyBorder="1" applyAlignment="1">
      <alignment horizontal="center"/>
    </xf>
    <xf numFmtId="0" fontId="8" fillId="0" borderId="24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8" fillId="0" borderId="17" xfId="2" applyNumberFormat="1" applyFon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0" fontId="8" fillId="0" borderId="17" xfId="2" applyFont="1" applyFill="1" applyBorder="1"/>
    <xf numFmtId="4" fontId="8" fillId="0" borderId="17" xfId="1" applyNumberFormat="1" applyFont="1" applyFill="1" applyBorder="1" applyAlignment="1">
      <alignment horizontal="right"/>
    </xf>
    <xf numFmtId="4" fontId="8" fillId="0" borderId="17" xfId="2" applyNumberFormat="1" applyFont="1" applyFill="1" applyBorder="1"/>
    <xf numFmtId="4" fontId="8" fillId="0" borderId="16" xfId="2" applyNumberFormat="1" applyFont="1" applyFill="1" applyBorder="1"/>
    <xf numFmtId="0" fontId="1" fillId="0" borderId="4" xfId="0" applyFont="1" applyBorder="1" applyAlignment="1">
      <alignment horizontal="left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165" fontId="7" fillId="0" borderId="35" xfId="0" applyNumberFormat="1" applyFont="1" applyBorder="1" applyAlignment="1"/>
    <xf numFmtId="165" fontId="7" fillId="0" borderId="15" xfId="2" applyNumberFormat="1" applyFont="1" applyFill="1" applyBorder="1"/>
    <xf numFmtId="4" fontId="7" fillId="0" borderId="19" xfId="2" applyNumberFormat="1" applyFont="1" applyFill="1" applyBorder="1"/>
    <xf numFmtId="49" fontId="12" fillId="0" borderId="35" xfId="0" applyNumberFormat="1" applyFont="1" applyBorder="1" applyAlignment="1">
      <alignment horizontal="left" vertical="top" wrapText="1"/>
    </xf>
    <xf numFmtId="0" fontId="7" fillId="0" borderId="26" xfId="2" applyFont="1" applyFill="1" applyBorder="1" applyAlignment="1">
      <alignment horizontal="center"/>
    </xf>
    <xf numFmtId="0" fontId="7" fillId="0" borderId="27" xfId="2" applyFont="1" applyFill="1" applyBorder="1" applyAlignment="1">
      <alignment horizontal="center"/>
    </xf>
    <xf numFmtId="0" fontId="0" fillId="0" borderId="18" xfId="0" applyBorder="1"/>
    <xf numFmtId="165" fontId="8" fillId="0" borderId="38" xfId="0" applyNumberFormat="1" applyFont="1" applyBorder="1" applyAlignment="1"/>
    <xf numFmtId="165" fontId="8" fillId="0" borderId="39" xfId="2" applyNumberFormat="1" applyFont="1" applyFill="1" applyBorder="1"/>
    <xf numFmtId="4" fontId="8" fillId="0" borderId="38" xfId="2" applyNumberFormat="1" applyFont="1" applyFill="1" applyBorder="1"/>
    <xf numFmtId="49" fontId="13" fillId="0" borderId="38" xfId="0" applyNumberFormat="1" applyFont="1" applyBorder="1" applyAlignment="1">
      <alignment horizontal="left" vertical="top" wrapText="1"/>
    </xf>
    <xf numFmtId="0" fontId="8" fillId="0" borderId="23" xfId="2" applyFont="1" applyFill="1" applyBorder="1" applyAlignment="1">
      <alignment horizontal="center"/>
    </xf>
    <xf numFmtId="0" fontId="8" fillId="0" borderId="21" xfId="2" applyFont="1" applyFill="1" applyBorder="1" applyAlignment="1">
      <alignment horizontal="center"/>
    </xf>
    <xf numFmtId="0" fontId="8" fillId="0" borderId="22" xfId="2" applyFont="1" applyFill="1" applyBorder="1" applyAlignment="1">
      <alignment horizontal="center"/>
    </xf>
    <xf numFmtId="49" fontId="12" fillId="0" borderId="42" xfId="0" applyNumberFormat="1" applyFont="1" applyBorder="1" applyAlignment="1">
      <alignment horizontal="left" vertical="top" wrapText="1"/>
    </xf>
    <xf numFmtId="0" fontId="0" fillId="0" borderId="43" xfId="0" applyBorder="1"/>
    <xf numFmtId="0" fontId="8" fillId="0" borderId="40" xfId="2" applyFont="1" applyFill="1" applyBorder="1" applyAlignment="1">
      <alignment horizontal="center"/>
    </xf>
    <xf numFmtId="165" fontId="7" fillId="0" borderId="44" xfId="2" applyNumberFormat="1" applyFont="1" applyFill="1" applyBorder="1"/>
    <xf numFmtId="4" fontId="7" fillId="0" borderId="35" xfId="2" applyNumberFormat="1" applyFont="1" applyFill="1" applyBorder="1"/>
    <xf numFmtId="165" fontId="7" fillId="0" borderId="35" xfId="2" applyNumberFormat="1" applyFont="1" applyFill="1" applyBorder="1"/>
    <xf numFmtId="0" fontId="7" fillId="0" borderId="35" xfId="2" applyFont="1" applyFill="1" applyBorder="1" applyAlignment="1">
      <alignment horizontal="left" wrapText="1"/>
    </xf>
    <xf numFmtId="0" fontId="7" fillId="0" borderId="16" xfId="2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/>
    </xf>
    <xf numFmtId="165" fontId="8" fillId="0" borderId="38" xfId="2" applyNumberFormat="1" applyFont="1" applyFill="1" applyBorder="1"/>
    <xf numFmtId="49" fontId="8" fillId="0" borderId="38" xfId="2" applyNumberFormat="1" applyFont="1" applyFill="1" applyBorder="1" applyAlignment="1">
      <alignment horizontal="left" wrapText="1"/>
    </xf>
    <xf numFmtId="165" fontId="8" fillId="0" borderId="47" xfId="2" applyNumberFormat="1" applyFont="1" applyFill="1" applyBorder="1"/>
    <xf numFmtId="4" fontId="8" fillId="0" borderId="47" xfId="2" applyNumberFormat="1" applyFont="1" applyFill="1" applyBorder="1"/>
    <xf numFmtId="0" fontId="8" fillId="0" borderId="47" xfId="2" applyFont="1" applyBorder="1" applyAlignment="1">
      <alignment horizontal="left" wrapText="1"/>
    </xf>
    <xf numFmtId="165" fontId="14" fillId="0" borderId="48" xfId="2" applyNumberFormat="1" applyFont="1" applyBorder="1" applyAlignment="1">
      <alignment horizontal="center" vertical="center"/>
    </xf>
    <xf numFmtId="165" fontId="14" fillId="0" borderId="34" xfId="2" applyNumberFormat="1" applyFont="1" applyFill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vertical="center"/>
    </xf>
    <xf numFmtId="165" fontId="8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8" fillId="0" borderId="47" xfId="2" applyFont="1" applyBorder="1" applyAlignment="1">
      <alignment horizontal="center"/>
    </xf>
    <xf numFmtId="0" fontId="8" fillId="3" borderId="47" xfId="2" applyFont="1" applyFill="1" applyBorder="1" applyAlignment="1">
      <alignment horizontal="left" wrapText="1"/>
    </xf>
    <xf numFmtId="165" fontId="8" fillId="3" borderId="47" xfId="2" applyNumberFormat="1" applyFont="1" applyFill="1" applyBorder="1"/>
    <xf numFmtId="0" fontId="8" fillId="3" borderId="47" xfId="2" applyFont="1" applyFill="1" applyBorder="1" applyAlignment="1">
      <alignment horizontal="center"/>
    </xf>
    <xf numFmtId="4" fontId="8" fillId="3" borderId="47" xfId="2" applyNumberFormat="1" applyFont="1" applyFill="1" applyBorder="1"/>
    <xf numFmtId="49" fontId="8" fillId="3" borderId="47" xfId="2" applyNumberFormat="1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31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Fill="1" applyAlignment="1">
      <alignment horizontal="center"/>
    </xf>
    <xf numFmtId="0" fontId="0" fillId="0" borderId="0" xfId="0" applyAlignment="1"/>
    <xf numFmtId="0" fontId="8" fillId="0" borderId="34" xfId="2" applyFont="1" applyFill="1" applyBorder="1" applyAlignment="1">
      <alignment horizontal="center" vertical="center" textRotation="90" wrapText="1"/>
    </xf>
    <xf numFmtId="0" fontId="8" fillId="0" borderId="20" xfId="2" applyFont="1" applyFill="1" applyBorder="1" applyAlignment="1">
      <alignment horizontal="center" vertical="center" textRotation="90" wrapText="1"/>
    </xf>
    <xf numFmtId="0" fontId="8" fillId="0" borderId="19" xfId="2" applyFont="1" applyFill="1" applyBorder="1" applyAlignment="1">
      <alignment horizontal="center" vertical="center" textRotation="90" wrapText="1"/>
    </xf>
    <xf numFmtId="0" fontId="7" fillId="0" borderId="24" xfId="2" applyFont="1" applyFill="1" applyBorder="1" applyAlignment="1">
      <alignment horizontal="center"/>
    </xf>
    <xf numFmtId="0" fontId="8" fillId="0" borderId="25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4" fontId="8" fillId="0" borderId="24" xfId="2" applyNumberFormat="1" applyFont="1" applyFill="1" applyBorder="1" applyAlignment="1">
      <alignment horizontal="center" vertical="center"/>
    </xf>
    <xf numFmtId="4" fontId="8" fillId="0" borderId="27" xfId="2" applyNumberFormat="1" applyFont="1" applyFill="1" applyBorder="1" applyAlignment="1">
      <alignment horizontal="center" vertical="center"/>
    </xf>
    <xf numFmtId="0" fontId="16" fillId="0" borderId="0" xfId="6" applyFont="1" applyAlignment="1">
      <alignment horizontal="center" wrapText="1"/>
    </xf>
    <xf numFmtId="49" fontId="8" fillId="3" borderId="47" xfId="2" applyNumberFormat="1" applyFont="1" applyFill="1" applyBorder="1" applyAlignment="1">
      <alignment horizontal="center"/>
    </xf>
    <xf numFmtId="49" fontId="0" fillId="3" borderId="47" xfId="0" applyNumberForma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49" fontId="8" fillId="0" borderId="21" xfId="2" applyNumberFormat="1" applyFon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0" fontId="14" fillId="0" borderId="46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8" fillId="0" borderId="47" xfId="2" applyFont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8" fillId="0" borderId="41" xfId="2" applyNumberFormat="1" applyFont="1" applyFill="1" applyBorder="1" applyAlignment="1">
      <alignment horizontal="center"/>
    </xf>
    <xf numFmtId="49" fontId="8" fillId="0" borderId="40" xfId="2" applyNumberFormat="1" applyFont="1" applyFill="1" applyBorder="1" applyAlignment="1">
      <alignment horizontal="center"/>
    </xf>
    <xf numFmtId="0" fontId="8" fillId="0" borderId="37" xfId="2" applyFont="1" applyFill="1" applyBorder="1" applyAlignment="1">
      <alignment horizontal="center"/>
    </xf>
    <xf numFmtId="0" fontId="8" fillId="0" borderId="36" xfId="2" applyFont="1" applyFill="1" applyBorder="1" applyAlignment="1">
      <alignment horizontal="center"/>
    </xf>
    <xf numFmtId="49" fontId="8" fillId="0" borderId="41" xfId="2" applyNumberFormat="1" applyFont="1" applyBorder="1" applyAlignment="1">
      <alignment horizontal="center" vertical="center"/>
    </xf>
    <xf numFmtId="49" fontId="8" fillId="0" borderId="40" xfId="2" applyNumberFormat="1" applyFont="1" applyBorder="1" applyAlignment="1">
      <alignment horizontal="center" vertical="center"/>
    </xf>
    <xf numFmtId="0" fontId="7" fillId="0" borderId="37" xfId="2" applyFont="1" applyFill="1" applyBorder="1" applyAlignment="1">
      <alignment horizontal="center"/>
    </xf>
    <xf numFmtId="0" fontId="7" fillId="0" borderId="36" xfId="2" applyFont="1" applyFill="1" applyBorder="1" applyAlignment="1">
      <alignment horizontal="center"/>
    </xf>
    <xf numFmtId="0" fontId="0" fillId="0" borderId="34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11" fillId="0" borderId="34" xfId="2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horizontal="center" vertical="center" textRotation="90"/>
    </xf>
  </cellXfs>
  <cellStyles count="7">
    <cellStyle name="Čárka" xfId="1" builtinId="3"/>
    <cellStyle name="čárky 2" xfId="3"/>
    <cellStyle name="čárky 3" xfId="4"/>
    <cellStyle name="Normální" xfId="0" builtinId="0"/>
    <cellStyle name="normální 2" xfId="5"/>
    <cellStyle name="normální_2. Rozpočet 2007 - tabulky" xfId="6"/>
    <cellStyle name="normální_Rozpis výdajů 03 bez P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zickak\Local%20Settings\Temporary%20Internet%20Files\Content.Outlook\DTG626WS\1903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9">
          <cell r="H9">
            <v>13557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H38" sqref="H38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9.7109375" bestFit="1" customWidth="1"/>
    <col min="5" max="5" width="14.140625" customWidth="1"/>
    <col min="10" max="10" width="11.7109375" bestFit="1" customWidth="1"/>
  </cols>
  <sheetData>
    <row r="1" spans="1:10" x14ac:dyDescent="0.2">
      <c r="D1" s="120" t="s">
        <v>275</v>
      </c>
      <c r="E1" s="121"/>
    </row>
    <row r="2" spans="1:10" ht="13.5" thickBot="1" x14ac:dyDescent="0.25">
      <c r="A2" s="119" t="s">
        <v>58</v>
      </c>
      <c r="B2" s="119"/>
      <c r="C2" s="36"/>
      <c r="D2" s="36"/>
      <c r="E2" s="37" t="s">
        <v>0</v>
      </c>
    </row>
    <row r="3" spans="1:10" ht="24.75" thickBot="1" x14ac:dyDescent="0.25">
      <c r="A3" s="33" t="s">
        <v>1</v>
      </c>
      <c r="B3" s="34" t="s">
        <v>2</v>
      </c>
      <c r="C3" s="35" t="s">
        <v>60</v>
      </c>
      <c r="D3" s="35" t="s">
        <v>107</v>
      </c>
      <c r="E3" s="35" t="s">
        <v>61</v>
      </c>
    </row>
    <row r="4" spans="1:10" ht="15" customHeight="1" x14ac:dyDescent="0.2">
      <c r="A4" s="2" t="s">
        <v>3</v>
      </c>
      <c r="B4" s="32" t="s">
        <v>41</v>
      </c>
      <c r="C4" s="26">
        <v>2322670.287</v>
      </c>
      <c r="D4" s="26">
        <f>D5+D6+D7</f>
        <v>0</v>
      </c>
      <c r="E4" s="27">
        <f t="shared" ref="E4:E25" si="0">C4+D4</f>
        <v>2322670.287</v>
      </c>
    </row>
    <row r="5" spans="1:10" ht="15" customHeight="1" x14ac:dyDescent="0.2">
      <c r="A5" s="6" t="s">
        <v>4</v>
      </c>
      <c r="B5" s="7" t="s">
        <v>5</v>
      </c>
      <c r="C5" s="8">
        <v>2108256.29</v>
      </c>
      <c r="D5" s="9">
        <f>[1]příjmy!$C$31</f>
        <v>0</v>
      </c>
      <c r="E5" s="10">
        <f t="shared" si="0"/>
        <v>2108256.29</v>
      </c>
      <c r="J5" s="1"/>
    </row>
    <row r="6" spans="1:10" ht="15" customHeight="1" x14ac:dyDescent="0.2">
      <c r="A6" s="6" t="s">
        <v>6</v>
      </c>
      <c r="B6" s="7" t="s">
        <v>7</v>
      </c>
      <c r="C6" s="8">
        <v>214053.997</v>
      </c>
      <c r="D6" s="4">
        <v>0</v>
      </c>
      <c r="E6" s="10">
        <f t="shared" si="0"/>
        <v>214053.997</v>
      </c>
    </row>
    <row r="7" spans="1:10" ht="15" customHeight="1" x14ac:dyDescent="0.2">
      <c r="A7" s="6" t="s">
        <v>8</v>
      </c>
      <c r="B7" s="7" t="s">
        <v>9</v>
      </c>
      <c r="C7" s="8">
        <v>360</v>
      </c>
      <c r="D7" s="8">
        <f>[1]příjmy!$E$31</f>
        <v>0</v>
      </c>
      <c r="E7" s="10">
        <f t="shared" si="0"/>
        <v>360</v>
      </c>
    </row>
    <row r="8" spans="1:10" ht="15" customHeight="1" x14ac:dyDescent="0.2">
      <c r="A8" s="12" t="s">
        <v>44</v>
      </c>
      <c r="B8" s="7" t="s">
        <v>10</v>
      </c>
      <c r="C8" s="13">
        <v>3520846.9904699996</v>
      </c>
      <c r="D8" s="13">
        <f>D9+D14</f>
        <v>0</v>
      </c>
      <c r="E8" s="14">
        <f t="shared" si="0"/>
        <v>3520846.9904699996</v>
      </c>
    </row>
    <row r="9" spans="1:10" ht="15" customHeight="1" x14ac:dyDescent="0.2">
      <c r="A9" s="6" t="s">
        <v>50</v>
      </c>
      <c r="B9" s="7" t="s">
        <v>11</v>
      </c>
      <c r="C9" s="8">
        <v>3519524.2704699994</v>
      </c>
      <c r="D9" s="8">
        <f>D10+D11+D12+D13</f>
        <v>0</v>
      </c>
      <c r="E9" s="11">
        <f t="shared" si="0"/>
        <v>3519524.2704699994</v>
      </c>
    </row>
    <row r="10" spans="1:10" ht="15" customHeight="1" x14ac:dyDescent="0.2">
      <c r="A10" s="6" t="s">
        <v>45</v>
      </c>
      <c r="B10" s="7" t="s">
        <v>12</v>
      </c>
      <c r="C10" s="8">
        <v>60887</v>
      </c>
      <c r="D10" s="8">
        <f>[1]příjmy!$I$16</f>
        <v>0</v>
      </c>
      <c r="E10" s="11">
        <f t="shared" si="0"/>
        <v>60887</v>
      </c>
    </row>
    <row r="11" spans="1:10" ht="15" customHeight="1" x14ac:dyDescent="0.2">
      <c r="A11" s="6" t="s">
        <v>57</v>
      </c>
      <c r="B11" s="7" t="s">
        <v>11</v>
      </c>
      <c r="C11" s="8">
        <v>3433780.7104699994</v>
      </c>
      <c r="D11" s="8">
        <v>0</v>
      </c>
      <c r="E11" s="11">
        <f t="shared" si="0"/>
        <v>3433780.7104699994</v>
      </c>
    </row>
    <row r="12" spans="1:10" ht="15" customHeight="1" x14ac:dyDescent="0.2">
      <c r="A12" s="6" t="s">
        <v>46</v>
      </c>
      <c r="B12" s="7" t="s">
        <v>49</v>
      </c>
      <c r="C12" s="8">
        <v>856.56</v>
      </c>
      <c r="D12" s="8">
        <v>0</v>
      </c>
      <c r="E12" s="11">
        <f>SUM(C12:D12)</f>
        <v>856.56</v>
      </c>
    </row>
    <row r="13" spans="1:10" ht="15" customHeight="1" x14ac:dyDescent="0.2">
      <c r="A13" s="6" t="s">
        <v>51</v>
      </c>
      <c r="B13" s="7">
        <v>4121</v>
      </c>
      <c r="C13" s="8">
        <v>24000</v>
      </c>
      <c r="D13" s="8">
        <v>0</v>
      </c>
      <c r="E13" s="11">
        <f>SUM(C13:D13)</f>
        <v>24000</v>
      </c>
    </row>
    <row r="14" spans="1:10" ht="15" customHeight="1" x14ac:dyDescent="0.2">
      <c r="A14" s="6" t="s">
        <v>52</v>
      </c>
      <c r="B14" s="7" t="s">
        <v>13</v>
      </c>
      <c r="C14" s="8">
        <v>1322.72</v>
      </c>
      <c r="D14" s="8">
        <f>D15+D16+D17</f>
        <v>0</v>
      </c>
      <c r="E14" s="11">
        <f t="shared" si="0"/>
        <v>1322.72</v>
      </c>
    </row>
    <row r="15" spans="1:10" ht="15" customHeight="1" x14ac:dyDescent="0.2">
      <c r="A15" s="6" t="s">
        <v>47</v>
      </c>
      <c r="B15" s="7" t="s">
        <v>13</v>
      </c>
      <c r="C15" s="8">
        <v>1322.72</v>
      </c>
      <c r="D15" s="8">
        <f>[1]příjmy!$H$16</f>
        <v>0</v>
      </c>
      <c r="E15" s="11">
        <f t="shared" si="0"/>
        <v>1322.72</v>
      </c>
    </row>
    <row r="16" spans="1:10" ht="15" customHeight="1" x14ac:dyDescent="0.2">
      <c r="A16" s="6" t="s">
        <v>53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54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14</v>
      </c>
      <c r="B18" s="15" t="s">
        <v>42</v>
      </c>
      <c r="C18" s="13">
        <v>5843517.2774700001</v>
      </c>
      <c r="D18" s="13">
        <f>D4+D8</f>
        <v>0</v>
      </c>
      <c r="E18" s="14">
        <f t="shared" si="0"/>
        <v>5843517.2774700001</v>
      </c>
    </row>
    <row r="19" spans="1:5" ht="15" customHeight="1" x14ac:dyDescent="0.2">
      <c r="A19" s="12" t="s">
        <v>15</v>
      </c>
      <c r="B19" s="15" t="s">
        <v>16</v>
      </c>
      <c r="C19" s="13">
        <v>1020233.9040000001</v>
      </c>
      <c r="D19" s="13">
        <f>SUM(D20:D24)</f>
        <v>0</v>
      </c>
      <c r="E19" s="14">
        <f t="shared" si="0"/>
        <v>1020233.9040000001</v>
      </c>
    </row>
    <row r="20" spans="1:5" ht="15" customHeight="1" x14ac:dyDescent="0.2">
      <c r="A20" s="6" t="s">
        <v>62</v>
      </c>
      <c r="B20" s="7" t="s">
        <v>17</v>
      </c>
      <c r="C20" s="8">
        <v>79520.92</v>
      </c>
      <c r="D20" s="8">
        <v>0</v>
      </c>
      <c r="E20" s="11">
        <f t="shared" si="0"/>
        <v>79520.92</v>
      </c>
    </row>
    <row r="21" spans="1:5" ht="15" customHeight="1" x14ac:dyDescent="0.2">
      <c r="A21" s="6" t="s">
        <v>63</v>
      </c>
      <c r="B21" s="7">
        <v>8115</v>
      </c>
      <c r="C21" s="8">
        <v>253299.98</v>
      </c>
      <c r="D21" s="8">
        <v>0</v>
      </c>
      <c r="E21" s="11">
        <f>SUM(C21:D21)</f>
        <v>253299.98</v>
      </c>
    </row>
    <row r="22" spans="1:5" ht="15" customHeight="1" x14ac:dyDescent="0.2">
      <c r="A22" s="6" t="s">
        <v>64</v>
      </c>
      <c r="B22" s="7" t="s">
        <v>17</v>
      </c>
      <c r="C22" s="8">
        <v>520174.93399999995</v>
      </c>
      <c r="D22" s="8">
        <v>0</v>
      </c>
      <c r="E22" s="11">
        <f t="shared" si="0"/>
        <v>520174.93399999995</v>
      </c>
    </row>
    <row r="23" spans="1:5" ht="15" customHeight="1" x14ac:dyDescent="0.2">
      <c r="A23" s="6" t="s">
        <v>55</v>
      </c>
      <c r="B23" s="7">
        <v>8123</v>
      </c>
      <c r="C23" s="8">
        <v>214113.07</v>
      </c>
      <c r="D23" s="8">
        <f>[1]příjmy!$T$31</f>
        <v>0</v>
      </c>
      <c r="E23" s="11">
        <f>C23+D23</f>
        <v>214113.07</v>
      </c>
    </row>
    <row r="24" spans="1:5" ht="15" customHeight="1" thickBot="1" x14ac:dyDescent="0.25">
      <c r="A24" s="16" t="s">
        <v>56</v>
      </c>
      <c r="B24" s="17">
        <v>-8124</v>
      </c>
      <c r="C24" s="18">
        <v>-46875</v>
      </c>
      <c r="D24" s="18">
        <f>[1]příjmy!$O$16</f>
        <v>0</v>
      </c>
      <c r="E24" s="19">
        <f>C24+D24</f>
        <v>-46875</v>
      </c>
    </row>
    <row r="25" spans="1:5" ht="15" customHeight="1" thickBot="1" x14ac:dyDescent="0.25">
      <c r="A25" s="20" t="s">
        <v>28</v>
      </c>
      <c r="B25" s="21"/>
      <c r="C25" s="22">
        <f>C4+C8+C19</f>
        <v>6863751.1814700002</v>
      </c>
      <c r="D25" s="22">
        <f>D18+D19</f>
        <v>0</v>
      </c>
      <c r="E25" s="23">
        <f t="shared" si="0"/>
        <v>6863751.1814700002</v>
      </c>
    </row>
    <row r="26" spans="1:5" ht="13.5" thickBot="1" x14ac:dyDescent="0.25">
      <c r="A26" s="119" t="s">
        <v>59</v>
      </c>
      <c r="B26" s="119"/>
      <c r="C26" s="38"/>
      <c r="D26" s="38"/>
      <c r="E26" s="39" t="s">
        <v>0</v>
      </c>
    </row>
    <row r="27" spans="1:5" ht="24.75" thickBot="1" x14ac:dyDescent="0.25">
      <c r="A27" s="33" t="s">
        <v>18</v>
      </c>
      <c r="B27" s="34" t="s">
        <v>19</v>
      </c>
      <c r="C27" s="35" t="s">
        <v>60</v>
      </c>
      <c r="D27" s="35" t="s">
        <v>107</v>
      </c>
      <c r="E27" s="35" t="s">
        <v>61</v>
      </c>
    </row>
    <row r="28" spans="1:5" ht="15" customHeight="1" x14ac:dyDescent="0.2">
      <c r="A28" s="24" t="s">
        <v>27</v>
      </c>
      <c r="B28" s="3" t="s">
        <v>20</v>
      </c>
      <c r="C28" s="4">
        <v>31605.08</v>
      </c>
      <c r="D28" s="4">
        <v>0</v>
      </c>
      <c r="E28" s="5">
        <f>C28+D28</f>
        <v>31605.08</v>
      </c>
    </row>
    <row r="29" spans="1:5" ht="15" customHeight="1" x14ac:dyDescent="0.2">
      <c r="A29" s="25" t="s">
        <v>21</v>
      </c>
      <c r="B29" s="7" t="s">
        <v>20</v>
      </c>
      <c r="C29" s="8">
        <v>210326.27000000002</v>
      </c>
      <c r="D29" s="4">
        <v>0</v>
      </c>
      <c r="E29" s="5">
        <f t="shared" ref="E29:E46" si="1">C29+D29</f>
        <v>210326.27000000002</v>
      </c>
    </row>
    <row r="30" spans="1:5" ht="15" customHeight="1" x14ac:dyDescent="0.2">
      <c r="A30" s="25" t="s">
        <v>29</v>
      </c>
      <c r="B30" s="7" t="s">
        <v>20</v>
      </c>
      <c r="C30" s="8">
        <v>845930.29</v>
      </c>
      <c r="D30" s="4">
        <v>0</v>
      </c>
      <c r="E30" s="5">
        <f t="shared" si="1"/>
        <v>845930.29</v>
      </c>
    </row>
    <row r="31" spans="1:5" ht="15" customHeight="1" x14ac:dyDescent="0.2">
      <c r="A31" s="25" t="s">
        <v>22</v>
      </c>
      <c r="B31" s="7" t="s">
        <v>20</v>
      </c>
      <c r="C31" s="8">
        <v>690306.44900000002</v>
      </c>
      <c r="D31" s="4">
        <v>0</v>
      </c>
      <c r="E31" s="5">
        <f t="shared" si="1"/>
        <v>690306.44900000002</v>
      </c>
    </row>
    <row r="32" spans="1:5" ht="15" customHeight="1" x14ac:dyDescent="0.2">
      <c r="A32" s="25" t="s">
        <v>48</v>
      </c>
      <c r="B32" s="7" t="s">
        <v>20</v>
      </c>
      <c r="C32" s="8">
        <v>152320</v>
      </c>
      <c r="D32" s="4">
        <v>0</v>
      </c>
      <c r="E32" s="5">
        <f>C32+D32</f>
        <v>152320</v>
      </c>
    </row>
    <row r="33" spans="1:5" ht="15" customHeight="1" x14ac:dyDescent="0.2">
      <c r="A33" s="25" t="s">
        <v>43</v>
      </c>
      <c r="B33" s="7" t="s">
        <v>20</v>
      </c>
      <c r="C33" s="8">
        <v>3399378.8479900002</v>
      </c>
      <c r="D33" s="4">
        <v>0</v>
      </c>
      <c r="E33" s="5">
        <f t="shared" si="1"/>
        <v>3399378.8479900002</v>
      </c>
    </row>
    <row r="34" spans="1:5" ht="15" customHeight="1" x14ac:dyDescent="0.2">
      <c r="A34" s="72" t="s">
        <v>23</v>
      </c>
      <c r="B34" s="15">
        <v>5901</v>
      </c>
      <c r="C34" s="13">
        <v>104480.90847999998</v>
      </c>
      <c r="D34" s="26">
        <v>-1500</v>
      </c>
      <c r="E34" s="27">
        <f t="shared" si="1"/>
        <v>102980.90847999998</v>
      </c>
    </row>
    <row r="35" spans="1:5" ht="15" customHeight="1" x14ac:dyDescent="0.2">
      <c r="A35" s="25" t="s">
        <v>30</v>
      </c>
      <c r="B35" s="7" t="s">
        <v>24</v>
      </c>
      <c r="C35" s="8">
        <v>298311.25699999998</v>
      </c>
      <c r="D35" s="4">
        <v>0</v>
      </c>
      <c r="E35" s="5">
        <f t="shared" si="1"/>
        <v>298311.25699999998</v>
      </c>
    </row>
    <row r="36" spans="1:5" ht="15" customHeight="1" x14ac:dyDescent="0.2">
      <c r="A36" s="25" t="s">
        <v>31</v>
      </c>
      <c r="B36" s="7" t="s">
        <v>24</v>
      </c>
      <c r="C36" s="8"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32</v>
      </c>
      <c r="B37" s="7" t="s">
        <v>25</v>
      </c>
      <c r="C37" s="8">
        <v>784260.58347999991</v>
      </c>
      <c r="D37" s="4">
        <f>[1]výdaje!$J$16</f>
        <v>0</v>
      </c>
      <c r="E37" s="5">
        <f t="shared" si="1"/>
        <v>784260.58347999991</v>
      </c>
    </row>
    <row r="38" spans="1:5" ht="15" customHeight="1" x14ac:dyDescent="0.2">
      <c r="A38" s="25" t="s">
        <v>34</v>
      </c>
      <c r="B38" s="7" t="s">
        <v>25</v>
      </c>
      <c r="C38" s="8">
        <v>260708.07</v>
      </c>
      <c r="D38" s="4">
        <v>0</v>
      </c>
      <c r="E38" s="5">
        <f t="shared" si="1"/>
        <v>260708.07</v>
      </c>
    </row>
    <row r="39" spans="1:5" ht="15" customHeight="1" x14ac:dyDescent="0.2">
      <c r="A39" s="25" t="s">
        <v>33</v>
      </c>
      <c r="B39" s="7" t="s">
        <v>20</v>
      </c>
      <c r="C39" s="8">
        <v>5445.5886300000002</v>
      </c>
      <c r="D39" s="4">
        <f>[1]výdaje!$L$16</f>
        <v>0</v>
      </c>
      <c r="E39" s="5">
        <f t="shared" si="1"/>
        <v>5445.5886300000002</v>
      </c>
    </row>
    <row r="40" spans="1:5" ht="15" customHeight="1" x14ac:dyDescent="0.2">
      <c r="A40" s="72" t="s">
        <v>108</v>
      </c>
      <c r="B40" s="15" t="s">
        <v>20</v>
      </c>
      <c r="C40" s="13">
        <v>0</v>
      </c>
      <c r="D40" s="26">
        <v>1500</v>
      </c>
      <c r="E40" s="27">
        <f t="shared" si="1"/>
        <v>1500</v>
      </c>
    </row>
    <row r="41" spans="1:5" ht="15" customHeight="1" x14ac:dyDescent="0.2">
      <c r="A41" s="25" t="s">
        <v>35</v>
      </c>
      <c r="B41" s="7" t="s">
        <v>25</v>
      </c>
      <c r="C41" s="8">
        <v>3</v>
      </c>
      <c r="D41" s="4">
        <v>0</v>
      </c>
      <c r="E41" s="5">
        <f t="shared" si="1"/>
        <v>3</v>
      </c>
    </row>
    <row r="42" spans="1:5" ht="15" customHeight="1" x14ac:dyDescent="0.2">
      <c r="A42" s="25" t="s">
        <v>36</v>
      </c>
      <c r="B42" s="7" t="s">
        <v>25</v>
      </c>
      <c r="C42" s="8">
        <v>68585.667520000003</v>
      </c>
      <c r="D42" s="4">
        <f>[1]výdaje!$N$16</f>
        <v>0</v>
      </c>
      <c r="E42" s="5">
        <f t="shared" si="1"/>
        <v>68585.667520000003</v>
      </c>
    </row>
    <row r="43" spans="1:5" ht="15" customHeight="1" x14ac:dyDescent="0.2">
      <c r="A43" s="25" t="s">
        <v>37</v>
      </c>
      <c r="B43" s="7" t="s">
        <v>25</v>
      </c>
      <c r="C43" s="8">
        <v>3</v>
      </c>
      <c r="D43" s="4">
        <f>[1]výdaje!$O$16</f>
        <v>0</v>
      </c>
      <c r="E43" s="5">
        <f t="shared" si="1"/>
        <v>3</v>
      </c>
    </row>
    <row r="44" spans="1:5" ht="15" customHeight="1" x14ac:dyDescent="0.2">
      <c r="A44" s="25" t="s">
        <v>38</v>
      </c>
      <c r="B44" s="7" t="s">
        <v>25</v>
      </c>
      <c r="C44" s="8">
        <v>3</v>
      </c>
      <c r="D44" s="4">
        <f>[1]výdaje!$P$16</f>
        <v>0</v>
      </c>
      <c r="E44" s="5">
        <f t="shared" si="1"/>
        <v>3</v>
      </c>
    </row>
    <row r="45" spans="1:5" ht="15" customHeight="1" x14ac:dyDescent="0.2">
      <c r="A45" s="25" t="s">
        <v>39</v>
      </c>
      <c r="B45" s="7" t="s">
        <v>25</v>
      </c>
      <c r="C45" s="8">
        <v>12042.17</v>
      </c>
      <c r="D45" s="4">
        <f>[1]výdaje!$Q$16</f>
        <v>0</v>
      </c>
      <c r="E45" s="5">
        <f t="shared" si="1"/>
        <v>12042.17</v>
      </c>
    </row>
    <row r="46" spans="1:5" ht="15" customHeight="1" thickBot="1" x14ac:dyDescent="0.25">
      <c r="A46" s="28" t="s">
        <v>40</v>
      </c>
      <c r="B46" s="17" t="s">
        <v>25</v>
      </c>
      <c r="C46" s="18">
        <v>41</v>
      </c>
      <c r="D46" s="29">
        <f>[1]výdaje!$R$16</f>
        <v>0</v>
      </c>
      <c r="E46" s="30">
        <f t="shared" si="1"/>
        <v>41</v>
      </c>
    </row>
    <row r="47" spans="1:5" ht="15" customHeight="1" thickBot="1" x14ac:dyDescent="0.25">
      <c r="A47" s="31" t="s">
        <v>26</v>
      </c>
      <c r="B47" s="21"/>
      <c r="C47" s="22">
        <f>SUM(C28:C46)</f>
        <v>6863751.1820999999</v>
      </c>
      <c r="D47" s="22">
        <f>SUM(D28:D46)</f>
        <v>0</v>
      </c>
      <c r="E47" s="23">
        <f>SUM(E28:E46)</f>
        <v>6863751.1820999999</v>
      </c>
    </row>
  </sheetData>
  <mergeCells count="3">
    <mergeCell ref="A2:B2"/>
    <mergeCell ref="A26:B26"/>
    <mergeCell ref="D1:E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H9" sqref="H9"/>
    </sheetView>
  </sheetViews>
  <sheetFormatPr defaultRowHeight="12.75" x14ac:dyDescent="0.2"/>
  <cols>
    <col min="1" max="1" width="2" customWidth="1"/>
    <col min="2" max="2" width="3" customWidth="1"/>
    <col min="3" max="3" width="5.7109375" customWidth="1"/>
    <col min="4" max="4" width="4" customWidth="1"/>
    <col min="5" max="6" width="4.42578125" bestFit="1" customWidth="1"/>
    <col min="7" max="7" width="41" customWidth="1"/>
    <col min="8" max="8" width="8.7109375" customWidth="1"/>
    <col min="9" max="9" width="10.5703125" customWidth="1"/>
    <col min="10" max="10" width="9" customWidth="1"/>
  </cols>
  <sheetData>
    <row r="1" spans="1:10" x14ac:dyDescent="0.2">
      <c r="H1" s="124" t="s">
        <v>275</v>
      </c>
      <c r="I1" s="125"/>
      <c r="J1" s="125"/>
    </row>
    <row r="2" spans="1:10" ht="15.75" x14ac:dyDescent="0.25">
      <c r="A2" s="126" t="s">
        <v>105</v>
      </c>
      <c r="B2" s="126"/>
      <c r="C2" s="126"/>
      <c r="D2" s="126"/>
      <c r="E2" s="126"/>
      <c r="F2" s="126"/>
      <c r="G2" s="126"/>
      <c r="H2" s="126"/>
      <c r="I2" s="127"/>
      <c r="J2" s="127"/>
    </row>
    <row r="3" spans="1:10" ht="15.75" x14ac:dyDescent="0.25">
      <c r="G3" s="65" t="s">
        <v>104</v>
      </c>
      <c r="H3" s="64"/>
      <c r="J3" s="64"/>
    </row>
    <row r="4" spans="1:10" ht="13.5" thickBot="1" x14ac:dyDescent="0.25">
      <c r="A4" s="63"/>
      <c r="B4" s="63"/>
      <c r="C4" s="63"/>
      <c r="D4" s="63"/>
      <c r="E4" s="63"/>
      <c r="F4" s="63"/>
      <c r="G4" s="63"/>
      <c r="H4" s="62"/>
      <c r="I4" s="61"/>
      <c r="J4" s="61" t="s">
        <v>103</v>
      </c>
    </row>
    <row r="5" spans="1:10" ht="13.5" thickBot="1" x14ac:dyDescent="0.25">
      <c r="A5" s="128" t="s">
        <v>102</v>
      </c>
      <c r="B5" s="132" t="s">
        <v>101</v>
      </c>
      <c r="C5" s="134" t="s">
        <v>100</v>
      </c>
      <c r="D5" s="135"/>
      <c r="E5" s="138" t="s">
        <v>99</v>
      </c>
      <c r="F5" s="138" t="s">
        <v>19</v>
      </c>
      <c r="G5" s="138" t="s">
        <v>98</v>
      </c>
      <c r="H5" s="140" t="s">
        <v>96</v>
      </c>
      <c r="I5" s="60" t="s">
        <v>97</v>
      </c>
      <c r="J5" s="122" t="s">
        <v>96</v>
      </c>
    </row>
    <row r="6" spans="1:10" ht="13.5" customHeight="1" thickBot="1" x14ac:dyDescent="0.25">
      <c r="A6" s="129"/>
      <c r="B6" s="133"/>
      <c r="C6" s="136"/>
      <c r="D6" s="137"/>
      <c r="E6" s="139"/>
      <c r="F6" s="139"/>
      <c r="G6" s="139"/>
      <c r="H6" s="141"/>
      <c r="I6" s="59" t="s">
        <v>106</v>
      </c>
      <c r="J6" s="123"/>
    </row>
    <row r="7" spans="1:10" ht="13.5" thickBot="1" x14ac:dyDescent="0.25">
      <c r="A7" s="129"/>
      <c r="B7" s="58" t="s">
        <v>93</v>
      </c>
      <c r="C7" s="131" t="s">
        <v>95</v>
      </c>
      <c r="D7" s="131"/>
      <c r="E7" s="57" t="s">
        <v>95</v>
      </c>
      <c r="F7" s="57" t="s">
        <v>95</v>
      </c>
      <c r="G7" s="56" t="s">
        <v>94</v>
      </c>
      <c r="H7" s="55">
        <f>SUM(H8:H20)</f>
        <v>104480.90848000001</v>
      </c>
      <c r="I7" s="55">
        <f>SUM(I8:I20)</f>
        <v>-1500</v>
      </c>
      <c r="J7" s="54">
        <f>SUM(J8:J20)</f>
        <v>102980.90848000001</v>
      </c>
    </row>
    <row r="8" spans="1:10" x14ac:dyDescent="0.2">
      <c r="A8" s="129"/>
      <c r="B8" s="53" t="s">
        <v>93</v>
      </c>
      <c r="C8" s="52" t="s">
        <v>92</v>
      </c>
      <c r="D8" s="52" t="s">
        <v>67</v>
      </c>
      <c r="E8" s="51">
        <v>6172</v>
      </c>
      <c r="F8" s="51">
        <v>5901</v>
      </c>
      <c r="G8" s="50" t="s">
        <v>91</v>
      </c>
      <c r="H8" s="49">
        <v>21000</v>
      </c>
      <c r="I8" s="48"/>
      <c r="J8" s="41">
        <f t="shared" ref="J8:J20" si="0">H8+I8</f>
        <v>21000</v>
      </c>
    </row>
    <row r="9" spans="1:10" x14ac:dyDescent="0.2">
      <c r="A9" s="129"/>
      <c r="B9" s="47"/>
      <c r="C9" s="46" t="s">
        <v>90</v>
      </c>
      <c r="D9" s="46" t="s">
        <v>67</v>
      </c>
      <c r="E9" s="45">
        <v>6172</v>
      </c>
      <c r="F9" s="45">
        <v>5901</v>
      </c>
      <c r="G9" s="44" t="s">
        <v>89</v>
      </c>
      <c r="H9" s="43">
        <f>[2]List1!$H$9</f>
        <v>13557</v>
      </c>
      <c r="I9" s="42"/>
      <c r="J9" s="41">
        <f t="shared" si="0"/>
        <v>13557</v>
      </c>
    </row>
    <row r="10" spans="1:10" x14ac:dyDescent="0.2">
      <c r="A10" s="129"/>
      <c r="B10" s="47"/>
      <c r="C10" s="46" t="s">
        <v>88</v>
      </c>
      <c r="D10" s="46" t="s">
        <v>67</v>
      </c>
      <c r="E10" s="45">
        <v>6172</v>
      </c>
      <c r="F10" s="45">
        <v>5901</v>
      </c>
      <c r="G10" s="44" t="s">
        <v>87</v>
      </c>
      <c r="H10" s="43">
        <f>65698.02-1500-1400-1260-500-1000-1370-1800-50000-713-500-500</f>
        <v>5155.0200000000041</v>
      </c>
      <c r="I10" s="42"/>
      <c r="J10" s="41">
        <f t="shared" si="0"/>
        <v>5155.0200000000041</v>
      </c>
    </row>
    <row r="11" spans="1:10" x14ac:dyDescent="0.2">
      <c r="A11" s="129"/>
      <c r="B11" s="47"/>
      <c r="C11" s="46" t="s">
        <v>86</v>
      </c>
      <c r="D11" s="46" t="s">
        <v>67</v>
      </c>
      <c r="E11" s="45">
        <v>6172</v>
      </c>
      <c r="F11" s="45">
        <v>5901</v>
      </c>
      <c r="G11" s="44" t="s">
        <v>85</v>
      </c>
      <c r="H11" s="43">
        <f>50750+4343.88848-50750</f>
        <v>4343.8884800000014</v>
      </c>
      <c r="I11" s="42"/>
      <c r="J11" s="41">
        <f t="shared" si="0"/>
        <v>4343.8884800000014</v>
      </c>
    </row>
    <row r="12" spans="1:10" x14ac:dyDescent="0.2">
      <c r="A12" s="129"/>
      <c r="B12" s="47"/>
      <c r="C12" s="46" t="s">
        <v>84</v>
      </c>
      <c r="D12" s="46" t="s">
        <v>67</v>
      </c>
      <c r="E12" s="45">
        <v>6172</v>
      </c>
      <c r="F12" s="45">
        <v>5901</v>
      </c>
      <c r="G12" s="44" t="s">
        <v>83</v>
      </c>
      <c r="H12" s="43">
        <v>9675</v>
      </c>
      <c r="I12" s="42"/>
      <c r="J12" s="41">
        <f t="shared" si="0"/>
        <v>9675</v>
      </c>
    </row>
    <row r="13" spans="1:10" x14ac:dyDescent="0.2">
      <c r="A13" s="129"/>
      <c r="B13" s="47"/>
      <c r="C13" s="46" t="s">
        <v>82</v>
      </c>
      <c r="D13" s="46" t="s">
        <v>67</v>
      </c>
      <c r="E13" s="45">
        <v>6172</v>
      </c>
      <c r="F13" s="45">
        <v>5901</v>
      </c>
      <c r="G13" s="44" t="s">
        <v>81</v>
      </c>
      <c r="H13" s="43">
        <v>9500</v>
      </c>
      <c r="I13" s="42"/>
      <c r="J13" s="41">
        <f t="shared" si="0"/>
        <v>9500</v>
      </c>
    </row>
    <row r="14" spans="1:10" x14ac:dyDescent="0.2">
      <c r="A14" s="129"/>
      <c r="B14" s="47"/>
      <c r="C14" s="46" t="s">
        <v>80</v>
      </c>
      <c r="D14" s="46" t="s">
        <v>67</v>
      </c>
      <c r="E14" s="45">
        <v>6172</v>
      </c>
      <c r="F14" s="45">
        <v>5901</v>
      </c>
      <c r="G14" s="44" t="s">
        <v>79</v>
      </c>
      <c r="H14" s="43">
        <v>11500</v>
      </c>
      <c r="I14" s="42"/>
      <c r="J14" s="41">
        <f t="shared" si="0"/>
        <v>11500</v>
      </c>
    </row>
    <row r="15" spans="1:10" x14ac:dyDescent="0.2">
      <c r="A15" s="129"/>
      <c r="B15" s="47"/>
      <c r="C15" s="46" t="s">
        <v>78</v>
      </c>
      <c r="D15" s="46" t="s">
        <v>67</v>
      </c>
      <c r="E15" s="45">
        <v>6172</v>
      </c>
      <c r="F15" s="45">
        <v>5901</v>
      </c>
      <c r="G15" s="44" t="s">
        <v>77</v>
      </c>
      <c r="H15" s="43">
        <v>10600</v>
      </c>
      <c r="I15" s="42"/>
      <c r="J15" s="41">
        <f t="shared" si="0"/>
        <v>10600</v>
      </c>
    </row>
    <row r="16" spans="1:10" x14ac:dyDescent="0.2">
      <c r="A16" s="129"/>
      <c r="B16" s="47"/>
      <c r="C16" s="46" t="s">
        <v>76</v>
      </c>
      <c r="D16" s="46" t="s">
        <v>67</v>
      </c>
      <c r="E16" s="45">
        <v>6172</v>
      </c>
      <c r="F16" s="45">
        <v>5901</v>
      </c>
      <c r="G16" s="44" t="s">
        <v>75</v>
      </c>
      <c r="H16" s="43">
        <v>5000</v>
      </c>
      <c r="I16" s="42"/>
      <c r="J16" s="41">
        <f t="shared" si="0"/>
        <v>5000</v>
      </c>
    </row>
    <row r="17" spans="1:10" x14ac:dyDescent="0.2">
      <c r="A17" s="129"/>
      <c r="B17" s="47"/>
      <c r="C17" s="46" t="s">
        <v>74</v>
      </c>
      <c r="D17" s="46" t="s">
        <v>67</v>
      </c>
      <c r="E17" s="45">
        <v>6172</v>
      </c>
      <c r="F17" s="45">
        <v>5901</v>
      </c>
      <c r="G17" s="44" t="s">
        <v>73</v>
      </c>
      <c r="H17" s="43">
        <v>2950</v>
      </c>
      <c r="I17" s="42"/>
      <c r="J17" s="41">
        <f t="shared" si="0"/>
        <v>2950</v>
      </c>
    </row>
    <row r="18" spans="1:10" x14ac:dyDescent="0.2">
      <c r="A18" s="129"/>
      <c r="B18" s="47"/>
      <c r="C18" s="46" t="s">
        <v>72</v>
      </c>
      <c r="D18" s="46" t="s">
        <v>67</v>
      </c>
      <c r="E18" s="45">
        <v>6172</v>
      </c>
      <c r="F18" s="45">
        <v>5901</v>
      </c>
      <c r="G18" s="44" t="s">
        <v>71</v>
      </c>
      <c r="H18" s="43">
        <v>5000</v>
      </c>
      <c r="I18" s="42"/>
      <c r="J18" s="41">
        <f t="shared" si="0"/>
        <v>5000</v>
      </c>
    </row>
    <row r="19" spans="1:10" x14ac:dyDescent="0.2">
      <c r="A19" s="129"/>
      <c r="B19" s="47"/>
      <c r="C19" s="46" t="s">
        <v>70</v>
      </c>
      <c r="D19" s="46" t="s">
        <v>67</v>
      </c>
      <c r="E19" s="45">
        <v>6172</v>
      </c>
      <c r="F19" s="45">
        <v>5901</v>
      </c>
      <c r="G19" s="44" t="s">
        <v>69</v>
      </c>
      <c r="H19" s="43">
        <v>4700</v>
      </c>
      <c r="I19" s="42"/>
      <c r="J19" s="41">
        <f t="shared" si="0"/>
        <v>4700</v>
      </c>
    </row>
    <row r="20" spans="1:10" ht="13.5" thickBot="1" x14ac:dyDescent="0.25">
      <c r="A20" s="130"/>
      <c r="B20" s="40"/>
      <c r="C20" s="66" t="s">
        <v>68</v>
      </c>
      <c r="D20" s="66" t="s">
        <v>67</v>
      </c>
      <c r="E20" s="67">
        <v>6172</v>
      </c>
      <c r="F20" s="67">
        <v>5901</v>
      </c>
      <c r="G20" s="68" t="s">
        <v>66</v>
      </c>
      <c r="H20" s="69">
        <v>1500</v>
      </c>
      <c r="I20" s="70">
        <v>-1500</v>
      </c>
      <c r="J20" s="71">
        <f t="shared" si="0"/>
        <v>0</v>
      </c>
    </row>
    <row r="22" spans="1:10" x14ac:dyDescent="0.2">
      <c r="G22" t="s">
        <v>65</v>
      </c>
    </row>
  </sheetData>
  <mergeCells count="11">
    <mergeCell ref="J5:J6"/>
    <mergeCell ref="H1:J1"/>
    <mergeCell ref="A2:J2"/>
    <mergeCell ref="A5:A20"/>
    <mergeCell ref="C7:D7"/>
    <mergeCell ref="B5:B6"/>
    <mergeCell ref="C5:D6"/>
    <mergeCell ref="E5:E6"/>
    <mergeCell ref="F5:F6"/>
    <mergeCell ref="G5:G6"/>
    <mergeCell ref="H5:H6"/>
  </mergeCells>
  <pageMargins left="0.78740157499999996" right="0.78740157499999996" top="0.984251969" bottom="0.984251969" header="0.4921259845" footer="0.4921259845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J173"/>
  <sheetViews>
    <sheetView topLeftCell="A39" zoomScaleNormal="100" workbookViewId="0">
      <selection activeCell="G39" sqref="G39"/>
    </sheetView>
  </sheetViews>
  <sheetFormatPr defaultRowHeight="12.75" x14ac:dyDescent="0.2"/>
  <cols>
    <col min="1" max="2" width="3.140625" customWidth="1"/>
    <col min="3" max="3" width="9.28515625" customWidth="1"/>
    <col min="4" max="5" width="4.7109375" customWidth="1"/>
    <col min="6" max="6" width="5.7109375" customWidth="1"/>
    <col min="7" max="7" width="40.7109375" style="74" customWidth="1"/>
    <col min="8" max="8" width="8.5703125" customWidth="1"/>
    <col min="9" max="10" width="8.5703125" style="73" customWidth="1"/>
    <col min="12" max="13" width="10.140625" bestFit="1" customWidth="1"/>
  </cols>
  <sheetData>
    <row r="1" spans="1:10" x14ac:dyDescent="0.2">
      <c r="A1" s="149" t="s">
        <v>275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5.75" customHeight="1" x14ac:dyDescent="0.25">
      <c r="A2" s="142" t="s">
        <v>235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5.75" x14ac:dyDescent="0.25">
      <c r="A3" s="154" t="s">
        <v>274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16.5" thickBot="1" x14ac:dyDescent="0.3">
      <c r="A4" s="65"/>
      <c r="B4" s="65"/>
      <c r="C4" s="65"/>
      <c r="D4" s="65"/>
      <c r="E4" s="65"/>
      <c r="F4" s="65"/>
      <c r="G4" s="112"/>
      <c r="H4" s="65"/>
      <c r="I4" s="111"/>
      <c r="J4" s="110" t="s">
        <v>103</v>
      </c>
    </row>
    <row r="5" spans="1:10" ht="23.25" customHeight="1" thickBot="1" x14ac:dyDescent="0.25">
      <c r="A5" s="165" t="s">
        <v>273</v>
      </c>
      <c r="B5" s="109" t="s">
        <v>101</v>
      </c>
      <c r="C5" s="150" t="s">
        <v>100</v>
      </c>
      <c r="D5" s="151"/>
      <c r="E5" s="108" t="s">
        <v>99</v>
      </c>
      <c r="F5" s="107" t="s">
        <v>19</v>
      </c>
      <c r="G5" s="106" t="s">
        <v>272</v>
      </c>
      <c r="H5" s="105" t="s">
        <v>271</v>
      </c>
      <c r="I5" s="104" t="s">
        <v>107</v>
      </c>
      <c r="J5" s="103" t="s">
        <v>270</v>
      </c>
    </row>
    <row r="6" spans="1:10" ht="23.25" customHeight="1" thickBot="1" x14ac:dyDescent="0.25">
      <c r="A6" s="166"/>
      <c r="B6" s="113" t="s">
        <v>93</v>
      </c>
      <c r="C6" s="152" t="s">
        <v>95</v>
      </c>
      <c r="D6" s="152"/>
      <c r="E6" s="113" t="s">
        <v>95</v>
      </c>
      <c r="F6" s="113" t="s">
        <v>95</v>
      </c>
      <c r="G6" s="102" t="s">
        <v>269</v>
      </c>
      <c r="H6" s="101">
        <f>H7+H25</f>
        <v>0</v>
      </c>
      <c r="I6" s="100">
        <f>I7</f>
        <v>1499.9999999999998</v>
      </c>
      <c r="J6" s="100">
        <f>H6+I6</f>
        <v>1499.9999999999998</v>
      </c>
    </row>
    <row r="7" spans="1:10" ht="23.25" thickBot="1" x14ac:dyDescent="0.25">
      <c r="A7" s="166"/>
      <c r="B7" s="116" t="s">
        <v>93</v>
      </c>
      <c r="C7" s="143" t="s">
        <v>268</v>
      </c>
      <c r="D7" s="153"/>
      <c r="E7" s="116" t="s">
        <v>95</v>
      </c>
      <c r="F7" s="116" t="s">
        <v>95</v>
      </c>
      <c r="G7" s="114" t="s">
        <v>267</v>
      </c>
      <c r="H7" s="117">
        <v>0</v>
      </c>
      <c r="I7" s="115">
        <f>I8+I101</f>
        <v>1499.9999999999998</v>
      </c>
      <c r="J7" s="115">
        <f>H7+I7</f>
        <v>1499.9999999999998</v>
      </c>
    </row>
    <row r="8" spans="1:10" ht="23.25" thickBot="1" x14ac:dyDescent="0.25">
      <c r="A8" s="166"/>
      <c r="B8" s="116"/>
      <c r="C8" s="143" t="s">
        <v>266</v>
      </c>
      <c r="D8" s="153"/>
      <c r="E8" s="116" t="s">
        <v>95</v>
      </c>
      <c r="F8" s="116" t="s">
        <v>95</v>
      </c>
      <c r="G8" s="114" t="s">
        <v>265</v>
      </c>
      <c r="H8" s="117">
        <v>0</v>
      </c>
      <c r="I8" s="115">
        <f>I9+I11+I13+I15+I17+I19+I21+I23+I25+I27+I29+I31+I33+I35+I37+I39+I41+I43+I45+I47+I49+I51+I53+I55+I57+I59+I61+I63+I65+I67+I69+I71+I73+I75+I77+I79+I81+I83+I85+I87+I89+I91+I93+I95+I97+I99</f>
        <v>949.99999999999977</v>
      </c>
      <c r="J8" s="115">
        <f>J9+J11+J13+J15+J17+J19+J21+J23+J25+J27+J29+J31+J33+J35+J37+J39+J41+J43+J45+J47+J49+J51+J53+J55+J57+J59+J61+J63+J65+J67+J69+J71+J73+J75+J77+J79+J81+J83+J85+J87+J89+J91+J93+J95+J97+J99</f>
        <v>949.99999999999977</v>
      </c>
    </row>
    <row r="9" spans="1:10" x14ac:dyDescent="0.2">
      <c r="A9" s="166"/>
      <c r="B9" s="88" t="s">
        <v>93</v>
      </c>
      <c r="C9" s="147" t="s">
        <v>264</v>
      </c>
      <c r="D9" s="148"/>
      <c r="E9" s="87" t="s">
        <v>95</v>
      </c>
      <c r="F9" s="86" t="s">
        <v>95</v>
      </c>
      <c r="G9" s="99" t="s">
        <v>174</v>
      </c>
      <c r="H9" s="84">
        <v>0</v>
      </c>
      <c r="I9" s="98">
        <v>2.38</v>
      </c>
      <c r="J9" s="98">
        <f>H9+I9</f>
        <v>2.38</v>
      </c>
    </row>
    <row r="10" spans="1:10" ht="13.5" thickBot="1" x14ac:dyDescent="0.25">
      <c r="A10" s="166"/>
      <c r="B10" s="40"/>
      <c r="C10" s="145"/>
      <c r="D10" s="146"/>
      <c r="E10" s="97">
        <v>3599</v>
      </c>
      <c r="F10" s="96">
        <v>5901</v>
      </c>
      <c r="G10" s="95" t="s">
        <v>173</v>
      </c>
      <c r="H10" s="93">
        <v>0</v>
      </c>
      <c r="I10" s="94">
        <v>2.38</v>
      </c>
      <c r="J10" s="94">
        <f>I10</f>
        <v>2.38</v>
      </c>
    </row>
    <row r="11" spans="1:10" ht="22.5" x14ac:dyDescent="0.2">
      <c r="A11" s="166"/>
      <c r="B11" s="88" t="s">
        <v>93</v>
      </c>
      <c r="C11" s="147" t="s">
        <v>263</v>
      </c>
      <c r="D11" s="148"/>
      <c r="E11" s="87" t="s">
        <v>95</v>
      </c>
      <c r="F11" s="86" t="s">
        <v>95</v>
      </c>
      <c r="G11" s="99" t="s">
        <v>262</v>
      </c>
      <c r="H11" s="84">
        <v>0</v>
      </c>
      <c r="I11" s="98">
        <v>54</v>
      </c>
      <c r="J11" s="98">
        <f>H11+I11</f>
        <v>54</v>
      </c>
    </row>
    <row r="12" spans="1:10" ht="13.5" thickBot="1" x14ac:dyDescent="0.25">
      <c r="A12" s="166"/>
      <c r="B12" s="40"/>
      <c r="C12" s="145"/>
      <c r="D12" s="146"/>
      <c r="E12" s="97">
        <v>3599</v>
      </c>
      <c r="F12" s="96">
        <v>5222</v>
      </c>
      <c r="G12" s="95" t="s">
        <v>109</v>
      </c>
      <c r="H12" s="93">
        <v>0</v>
      </c>
      <c r="I12" s="94">
        <v>54</v>
      </c>
      <c r="J12" s="94">
        <f>I12</f>
        <v>54</v>
      </c>
    </row>
    <row r="13" spans="1:10" ht="22.5" x14ac:dyDescent="0.2">
      <c r="A13" s="166"/>
      <c r="B13" s="88" t="s">
        <v>93</v>
      </c>
      <c r="C13" s="155" t="s">
        <v>261</v>
      </c>
      <c r="D13" s="156"/>
      <c r="E13" s="87" t="s">
        <v>95</v>
      </c>
      <c r="F13" s="86" t="s">
        <v>95</v>
      </c>
      <c r="G13" s="99" t="s">
        <v>260</v>
      </c>
      <c r="H13" s="84">
        <v>0</v>
      </c>
      <c r="I13" s="98">
        <v>36</v>
      </c>
      <c r="J13" s="98">
        <f>H13+I13</f>
        <v>36</v>
      </c>
    </row>
    <row r="14" spans="1:10" ht="13.5" thickBot="1" x14ac:dyDescent="0.25">
      <c r="A14" s="166"/>
      <c r="B14" s="40"/>
      <c r="C14" s="157"/>
      <c r="D14" s="158"/>
      <c r="E14" s="97">
        <v>3599</v>
      </c>
      <c r="F14" s="96">
        <v>5222</v>
      </c>
      <c r="G14" s="95" t="s">
        <v>109</v>
      </c>
      <c r="H14" s="93">
        <v>0</v>
      </c>
      <c r="I14" s="94">
        <v>36</v>
      </c>
      <c r="J14" s="94">
        <f>I14</f>
        <v>36</v>
      </c>
    </row>
    <row r="15" spans="1:10" x14ac:dyDescent="0.2">
      <c r="A15" s="166"/>
      <c r="B15" s="88" t="s">
        <v>93</v>
      </c>
      <c r="C15" s="147" t="s">
        <v>259</v>
      </c>
      <c r="D15" s="148"/>
      <c r="E15" s="87" t="s">
        <v>95</v>
      </c>
      <c r="F15" s="86" t="s">
        <v>95</v>
      </c>
      <c r="G15" s="99" t="s">
        <v>258</v>
      </c>
      <c r="H15" s="84">
        <v>0</v>
      </c>
      <c r="I15" s="98">
        <v>50</v>
      </c>
      <c r="J15" s="98">
        <f>H15+I15</f>
        <v>50</v>
      </c>
    </row>
    <row r="16" spans="1:10" ht="13.5" thickBot="1" x14ac:dyDescent="0.25">
      <c r="A16" s="166"/>
      <c r="B16" s="40"/>
      <c r="C16" s="145"/>
      <c r="D16" s="146"/>
      <c r="E16" s="97">
        <v>3599</v>
      </c>
      <c r="F16" s="96">
        <v>5222</v>
      </c>
      <c r="G16" s="95" t="s">
        <v>109</v>
      </c>
      <c r="H16" s="93">
        <v>0</v>
      </c>
      <c r="I16" s="94">
        <v>50</v>
      </c>
      <c r="J16" s="94">
        <f>I16</f>
        <v>50</v>
      </c>
    </row>
    <row r="17" spans="1:10" ht="22.5" x14ac:dyDescent="0.2">
      <c r="A17" s="166"/>
      <c r="B17" s="88" t="s">
        <v>93</v>
      </c>
      <c r="C17" s="147" t="s">
        <v>257</v>
      </c>
      <c r="D17" s="148"/>
      <c r="E17" s="87" t="s">
        <v>95</v>
      </c>
      <c r="F17" s="86" t="s">
        <v>95</v>
      </c>
      <c r="G17" s="99" t="s">
        <v>256</v>
      </c>
      <c r="H17" s="84">
        <v>0</v>
      </c>
      <c r="I17" s="98">
        <v>31.5</v>
      </c>
      <c r="J17" s="98">
        <f>H17+I17</f>
        <v>31.5</v>
      </c>
    </row>
    <row r="18" spans="1:10" ht="13.5" thickBot="1" x14ac:dyDescent="0.25">
      <c r="A18" s="166"/>
      <c r="B18" s="40"/>
      <c r="C18" s="145"/>
      <c r="D18" s="146"/>
      <c r="E18" s="97">
        <v>3599</v>
      </c>
      <c r="F18" s="96">
        <v>5222</v>
      </c>
      <c r="G18" s="95" t="s">
        <v>109</v>
      </c>
      <c r="H18" s="93">
        <v>0</v>
      </c>
      <c r="I18" s="94">
        <v>31.5</v>
      </c>
      <c r="J18" s="94">
        <f>I18</f>
        <v>31.5</v>
      </c>
    </row>
    <row r="19" spans="1:10" ht="22.5" x14ac:dyDescent="0.2">
      <c r="A19" s="166"/>
      <c r="B19" s="88" t="s">
        <v>93</v>
      </c>
      <c r="C19" s="147" t="s">
        <v>255</v>
      </c>
      <c r="D19" s="148"/>
      <c r="E19" s="87" t="s">
        <v>95</v>
      </c>
      <c r="F19" s="86" t="s">
        <v>95</v>
      </c>
      <c r="G19" s="99" t="s">
        <v>254</v>
      </c>
      <c r="H19" s="84">
        <v>0</v>
      </c>
      <c r="I19" s="98">
        <v>3.4</v>
      </c>
      <c r="J19" s="98">
        <f>H19+I19</f>
        <v>3.4</v>
      </c>
    </row>
    <row r="20" spans="1:10" ht="13.5" thickBot="1" x14ac:dyDescent="0.25">
      <c r="A20" s="166"/>
      <c r="B20" s="40"/>
      <c r="C20" s="145"/>
      <c r="D20" s="146"/>
      <c r="E20" s="97">
        <v>3599</v>
      </c>
      <c r="F20" s="96">
        <v>5222</v>
      </c>
      <c r="G20" s="95" t="s">
        <v>109</v>
      </c>
      <c r="H20" s="93">
        <v>0</v>
      </c>
      <c r="I20" s="94">
        <v>3.4</v>
      </c>
      <c r="J20" s="94">
        <f>I20</f>
        <v>3.4</v>
      </c>
    </row>
    <row r="21" spans="1:10" x14ac:dyDescent="0.2">
      <c r="A21" s="166"/>
      <c r="B21" s="88" t="s">
        <v>93</v>
      </c>
      <c r="C21" s="147" t="s">
        <v>253</v>
      </c>
      <c r="D21" s="148"/>
      <c r="E21" s="87" t="s">
        <v>95</v>
      </c>
      <c r="F21" s="86" t="s">
        <v>95</v>
      </c>
      <c r="G21" s="99" t="s">
        <v>252</v>
      </c>
      <c r="H21" s="84">
        <v>0</v>
      </c>
      <c r="I21" s="98">
        <v>70</v>
      </c>
      <c r="J21" s="98">
        <f>H21+I21</f>
        <v>70</v>
      </c>
    </row>
    <row r="22" spans="1:10" ht="13.5" thickBot="1" x14ac:dyDescent="0.25">
      <c r="A22" s="166"/>
      <c r="B22" s="40"/>
      <c r="C22" s="145"/>
      <c r="D22" s="146"/>
      <c r="E22" s="97">
        <v>3599</v>
      </c>
      <c r="F22" s="96">
        <v>5222</v>
      </c>
      <c r="G22" s="95" t="s">
        <v>109</v>
      </c>
      <c r="H22" s="93">
        <v>0</v>
      </c>
      <c r="I22" s="94">
        <v>70</v>
      </c>
      <c r="J22" s="94">
        <f>I22</f>
        <v>70</v>
      </c>
    </row>
    <row r="23" spans="1:10" x14ac:dyDescent="0.2">
      <c r="A23" s="166"/>
      <c r="B23" s="88" t="s">
        <v>93</v>
      </c>
      <c r="C23" s="147" t="s">
        <v>279</v>
      </c>
      <c r="D23" s="148"/>
      <c r="E23" s="87" t="s">
        <v>95</v>
      </c>
      <c r="F23" s="86" t="s">
        <v>95</v>
      </c>
      <c r="G23" s="99" t="s">
        <v>251</v>
      </c>
      <c r="H23" s="84">
        <v>0</v>
      </c>
      <c r="I23" s="98">
        <v>4.32</v>
      </c>
      <c r="J23" s="98">
        <f>H23+I23</f>
        <v>4.32</v>
      </c>
    </row>
    <row r="24" spans="1:10" ht="13.5" thickBot="1" x14ac:dyDescent="0.25">
      <c r="A24" s="166"/>
      <c r="B24" s="40"/>
      <c r="C24" s="145"/>
      <c r="D24" s="146"/>
      <c r="E24" s="97">
        <v>3599</v>
      </c>
      <c r="F24" s="96">
        <v>5321</v>
      </c>
      <c r="G24" s="95" t="s">
        <v>117</v>
      </c>
      <c r="H24" s="93">
        <v>0</v>
      </c>
      <c r="I24" s="94">
        <v>4.32</v>
      </c>
      <c r="J24" s="94">
        <f>I24</f>
        <v>4.32</v>
      </c>
    </row>
    <row r="25" spans="1:10" ht="22.5" x14ac:dyDescent="0.2">
      <c r="A25" s="166"/>
      <c r="B25" s="88" t="s">
        <v>93</v>
      </c>
      <c r="C25" s="147" t="s">
        <v>280</v>
      </c>
      <c r="D25" s="148"/>
      <c r="E25" s="87" t="s">
        <v>95</v>
      </c>
      <c r="F25" s="86" t="s">
        <v>95</v>
      </c>
      <c r="G25" s="99" t="s">
        <v>250</v>
      </c>
      <c r="H25" s="84">
        <v>0</v>
      </c>
      <c r="I25" s="98">
        <v>10.92</v>
      </c>
      <c r="J25" s="98">
        <f>H25+I25</f>
        <v>10.92</v>
      </c>
    </row>
    <row r="26" spans="1:10" ht="13.5" thickBot="1" x14ac:dyDescent="0.25">
      <c r="A26" s="166"/>
      <c r="B26" s="40"/>
      <c r="C26" s="145"/>
      <c r="D26" s="146"/>
      <c r="E26" s="97">
        <v>3599</v>
      </c>
      <c r="F26" s="96">
        <v>5222</v>
      </c>
      <c r="G26" s="95" t="s">
        <v>109</v>
      </c>
      <c r="H26" s="93">
        <v>0</v>
      </c>
      <c r="I26" s="94">
        <v>10.92</v>
      </c>
      <c r="J26" s="94">
        <f>I26</f>
        <v>10.92</v>
      </c>
    </row>
    <row r="27" spans="1:10" ht="22.5" x14ac:dyDescent="0.2">
      <c r="A27" s="166"/>
      <c r="B27" s="88" t="s">
        <v>93</v>
      </c>
      <c r="C27" s="147" t="s">
        <v>276</v>
      </c>
      <c r="D27" s="148"/>
      <c r="E27" s="87" t="s">
        <v>95</v>
      </c>
      <c r="F27" s="86" t="s">
        <v>95</v>
      </c>
      <c r="G27" s="99" t="s">
        <v>249</v>
      </c>
      <c r="H27" s="84">
        <v>0</v>
      </c>
      <c r="I27" s="98">
        <v>4.8</v>
      </c>
      <c r="J27" s="98">
        <f>H27+I27</f>
        <v>4.8</v>
      </c>
    </row>
    <row r="28" spans="1:10" ht="13.5" thickBot="1" x14ac:dyDescent="0.25">
      <c r="A28" s="166"/>
      <c r="B28" s="40"/>
      <c r="C28" s="145"/>
      <c r="D28" s="146"/>
      <c r="E28" s="97">
        <v>3599</v>
      </c>
      <c r="F28" s="96">
        <v>5321</v>
      </c>
      <c r="G28" s="95" t="s">
        <v>117</v>
      </c>
      <c r="H28" s="93">
        <v>0</v>
      </c>
      <c r="I28" s="94">
        <v>4.8</v>
      </c>
      <c r="J28" s="94">
        <f>I28</f>
        <v>4.8</v>
      </c>
    </row>
    <row r="29" spans="1:10" ht="22.5" x14ac:dyDescent="0.2">
      <c r="A29" s="166"/>
      <c r="B29" s="88" t="s">
        <v>93</v>
      </c>
      <c r="C29" s="147" t="s">
        <v>277</v>
      </c>
      <c r="D29" s="148"/>
      <c r="E29" s="87" t="s">
        <v>95</v>
      </c>
      <c r="F29" s="86" t="s">
        <v>95</v>
      </c>
      <c r="G29" s="99" t="s">
        <v>248</v>
      </c>
      <c r="H29" s="84">
        <v>0</v>
      </c>
      <c r="I29" s="98">
        <v>6</v>
      </c>
      <c r="J29" s="98">
        <f>H29+I29</f>
        <v>6</v>
      </c>
    </row>
    <row r="30" spans="1:10" ht="13.5" thickBot="1" x14ac:dyDescent="0.25">
      <c r="A30" s="166"/>
      <c r="B30" s="40"/>
      <c r="C30" s="145"/>
      <c r="D30" s="146"/>
      <c r="E30" s="97">
        <v>3599</v>
      </c>
      <c r="F30" s="96">
        <v>5321</v>
      </c>
      <c r="G30" s="95" t="s">
        <v>117</v>
      </c>
      <c r="H30" s="93">
        <v>0</v>
      </c>
      <c r="I30" s="94">
        <v>6</v>
      </c>
      <c r="J30" s="94">
        <f>I30</f>
        <v>6</v>
      </c>
    </row>
    <row r="31" spans="1:10" ht="22.5" x14ac:dyDescent="0.2">
      <c r="A31" s="166"/>
      <c r="B31" s="88" t="s">
        <v>93</v>
      </c>
      <c r="C31" s="147" t="s">
        <v>247</v>
      </c>
      <c r="D31" s="148"/>
      <c r="E31" s="87" t="s">
        <v>95</v>
      </c>
      <c r="F31" s="86" t="s">
        <v>95</v>
      </c>
      <c r="G31" s="99" t="s">
        <v>246</v>
      </c>
      <c r="H31" s="84">
        <v>0</v>
      </c>
      <c r="I31" s="98">
        <v>9</v>
      </c>
      <c r="J31" s="98">
        <f>H31+I31</f>
        <v>9</v>
      </c>
    </row>
    <row r="32" spans="1:10" ht="13.5" thickBot="1" x14ac:dyDescent="0.25">
      <c r="A32" s="166"/>
      <c r="B32" s="40"/>
      <c r="C32" s="145"/>
      <c r="D32" s="146"/>
      <c r="E32" s="97">
        <v>3599</v>
      </c>
      <c r="F32" s="96">
        <v>5222</v>
      </c>
      <c r="G32" s="95" t="s">
        <v>109</v>
      </c>
      <c r="H32" s="93">
        <v>0</v>
      </c>
      <c r="I32" s="94">
        <v>9</v>
      </c>
      <c r="J32" s="94">
        <f>I32</f>
        <v>9</v>
      </c>
    </row>
    <row r="33" spans="1:10" x14ac:dyDescent="0.2">
      <c r="A33" s="166"/>
      <c r="B33" s="88" t="s">
        <v>93</v>
      </c>
      <c r="C33" s="147" t="s">
        <v>245</v>
      </c>
      <c r="D33" s="148"/>
      <c r="E33" s="87" t="s">
        <v>95</v>
      </c>
      <c r="F33" s="86" t="s">
        <v>95</v>
      </c>
      <c r="G33" s="99" t="s">
        <v>244</v>
      </c>
      <c r="H33" s="84">
        <v>0</v>
      </c>
      <c r="I33" s="98">
        <v>29.12</v>
      </c>
      <c r="J33" s="98">
        <f>H33+I33</f>
        <v>29.12</v>
      </c>
    </row>
    <row r="34" spans="1:10" ht="13.5" thickBot="1" x14ac:dyDescent="0.25">
      <c r="A34" s="166"/>
      <c r="B34" s="40"/>
      <c r="C34" s="145"/>
      <c r="D34" s="146"/>
      <c r="E34" s="97">
        <v>3599</v>
      </c>
      <c r="F34" s="96">
        <v>5222</v>
      </c>
      <c r="G34" s="95" t="s">
        <v>109</v>
      </c>
      <c r="H34" s="93">
        <v>0</v>
      </c>
      <c r="I34" s="94">
        <v>29.12</v>
      </c>
      <c r="J34" s="94">
        <f>I34</f>
        <v>29.12</v>
      </c>
    </row>
    <row r="35" spans="1:10" x14ac:dyDescent="0.2">
      <c r="A35" s="166"/>
      <c r="B35" s="88" t="s">
        <v>93</v>
      </c>
      <c r="C35" s="147" t="s">
        <v>243</v>
      </c>
      <c r="D35" s="148"/>
      <c r="E35" s="87" t="s">
        <v>95</v>
      </c>
      <c r="F35" s="86" t="s">
        <v>95</v>
      </c>
      <c r="G35" s="99" t="s">
        <v>242</v>
      </c>
      <c r="H35" s="84">
        <v>0</v>
      </c>
      <c r="I35" s="98">
        <v>14.56</v>
      </c>
      <c r="J35" s="98">
        <f>H35+I35</f>
        <v>14.56</v>
      </c>
    </row>
    <row r="36" spans="1:10" ht="13.5" thickBot="1" x14ac:dyDescent="0.25">
      <c r="A36" s="166"/>
      <c r="B36" s="40"/>
      <c r="C36" s="145"/>
      <c r="D36" s="146"/>
      <c r="E36" s="97">
        <v>3599</v>
      </c>
      <c r="F36" s="96">
        <v>5222</v>
      </c>
      <c r="G36" s="95" t="s">
        <v>109</v>
      </c>
      <c r="H36" s="93">
        <v>0</v>
      </c>
      <c r="I36" s="94">
        <v>14.56</v>
      </c>
      <c r="J36" s="94">
        <f>I36</f>
        <v>14.56</v>
      </c>
    </row>
    <row r="37" spans="1:10" x14ac:dyDescent="0.2">
      <c r="A37" s="166"/>
      <c r="B37" s="88" t="s">
        <v>93</v>
      </c>
      <c r="C37" s="147" t="s">
        <v>241</v>
      </c>
      <c r="D37" s="148"/>
      <c r="E37" s="87" t="s">
        <v>95</v>
      </c>
      <c r="F37" s="86" t="s">
        <v>95</v>
      </c>
      <c r="G37" s="99" t="s">
        <v>240</v>
      </c>
      <c r="H37" s="84">
        <v>0</v>
      </c>
      <c r="I37" s="98">
        <v>9.3000000000000007</v>
      </c>
      <c r="J37" s="98">
        <f>H37+I37</f>
        <v>9.3000000000000007</v>
      </c>
    </row>
    <row r="38" spans="1:10" ht="13.5" thickBot="1" x14ac:dyDescent="0.25">
      <c r="A38" s="166"/>
      <c r="B38" s="40"/>
      <c r="C38" s="145"/>
      <c r="D38" s="146"/>
      <c r="E38" s="97">
        <v>3599</v>
      </c>
      <c r="F38" s="96">
        <v>5222</v>
      </c>
      <c r="G38" s="95" t="s">
        <v>109</v>
      </c>
      <c r="H38" s="93">
        <v>0</v>
      </c>
      <c r="I38" s="94">
        <v>9.3000000000000007</v>
      </c>
      <c r="J38" s="94">
        <f>I38</f>
        <v>9.3000000000000007</v>
      </c>
    </row>
    <row r="39" spans="1:10" ht="22.5" x14ac:dyDescent="0.2">
      <c r="A39" s="166"/>
      <c r="B39" s="88" t="s">
        <v>93</v>
      </c>
      <c r="C39" s="147" t="s">
        <v>239</v>
      </c>
      <c r="D39" s="148"/>
      <c r="E39" s="87" t="s">
        <v>95</v>
      </c>
      <c r="F39" s="86" t="s">
        <v>95</v>
      </c>
      <c r="G39" s="99" t="s">
        <v>238</v>
      </c>
      <c r="H39" s="84">
        <v>0</v>
      </c>
      <c r="I39" s="98">
        <v>40</v>
      </c>
      <c r="J39" s="98">
        <f>H39+I39</f>
        <v>40</v>
      </c>
    </row>
    <row r="40" spans="1:10" ht="13.5" thickBot="1" x14ac:dyDescent="0.25">
      <c r="A40" s="166"/>
      <c r="B40" s="40"/>
      <c r="C40" s="145"/>
      <c r="D40" s="146"/>
      <c r="E40" s="97">
        <v>3599</v>
      </c>
      <c r="F40" s="96">
        <v>5222</v>
      </c>
      <c r="G40" s="95" t="s">
        <v>109</v>
      </c>
      <c r="H40" s="93">
        <v>0</v>
      </c>
      <c r="I40" s="94">
        <v>40</v>
      </c>
      <c r="J40" s="94">
        <f>I40</f>
        <v>40</v>
      </c>
    </row>
    <row r="41" spans="1:10" ht="13.5" thickBot="1" x14ac:dyDescent="0.25">
      <c r="A41" s="167"/>
      <c r="B41" s="88" t="s">
        <v>93</v>
      </c>
      <c r="C41" s="147" t="s">
        <v>237</v>
      </c>
      <c r="D41" s="148"/>
      <c r="E41" s="87" t="s">
        <v>95</v>
      </c>
      <c r="F41" s="86" t="s">
        <v>95</v>
      </c>
      <c r="G41" s="99" t="s">
        <v>236</v>
      </c>
      <c r="H41" s="84">
        <v>0</v>
      </c>
      <c r="I41" s="98">
        <v>6.24</v>
      </c>
      <c r="J41" s="98">
        <f>H41+I41</f>
        <v>6.24</v>
      </c>
    </row>
    <row r="42" spans="1:10" ht="13.5" customHeight="1" thickBot="1" x14ac:dyDescent="0.25">
      <c r="A42" s="163" t="s">
        <v>235</v>
      </c>
      <c r="B42" s="40"/>
      <c r="C42" s="145"/>
      <c r="D42" s="146"/>
      <c r="E42" s="97">
        <v>3599</v>
      </c>
      <c r="F42" s="96">
        <v>5222</v>
      </c>
      <c r="G42" s="95" t="s">
        <v>109</v>
      </c>
      <c r="H42" s="93">
        <v>0</v>
      </c>
      <c r="I42" s="94">
        <v>6.24</v>
      </c>
      <c r="J42" s="94">
        <f>I42</f>
        <v>6.24</v>
      </c>
    </row>
    <row r="43" spans="1:10" x14ac:dyDescent="0.2">
      <c r="A43" s="164"/>
      <c r="B43" s="88" t="s">
        <v>93</v>
      </c>
      <c r="C43" s="147" t="s">
        <v>234</v>
      </c>
      <c r="D43" s="148"/>
      <c r="E43" s="87" t="s">
        <v>95</v>
      </c>
      <c r="F43" s="86" t="s">
        <v>95</v>
      </c>
      <c r="G43" s="99" t="s">
        <v>233</v>
      </c>
      <c r="H43" s="84">
        <v>0</v>
      </c>
      <c r="I43" s="98">
        <v>25.2</v>
      </c>
      <c r="J43" s="98">
        <f>H43+I43</f>
        <v>25.2</v>
      </c>
    </row>
    <row r="44" spans="1:10" ht="13.5" thickBot="1" x14ac:dyDescent="0.25">
      <c r="A44" s="164"/>
      <c r="B44" s="40"/>
      <c r="C44" s="145"/>
      <c r="D44" s="146"/>
      <c r="E44" s="97">
        <v>3599</v>
      </c>
      <c r="F44" s="96">
        <v>5222</v>
      </c>
      <c r="G44" s="95" t="s">
        <v>109</v>
      </c>
      <c r="H44" s="93">
        <v>0</v>
      </c>
      <c r="I44" s="94">
        <v>25.2</v>
      </c>
      <c r="J44" s="94">
        <f>I44</f>
        <v>25.2</v>
      </c>
    </row>
    <row r="45" spans="1:10" x14ac:dyDescent="0.2">
      <c r="A45" s="164"/>
      <c r="B45" s="88" t="s">
        <v>93</v>
      </c>
      <c r="C45" s="147" t="s">
        <v>232</v>
      </c>
      <c r="D45" s="148"/>
      <c r="E45" s="87" t="s">
        <v>95</v>
      </c>
      <c r="F45" s="86" t="s">
        <v>95</v>
      </c>
      <c r="G45" s="99" t="s">
        <v>231</v>
      </c>
      <c r="H45" s="84">
        <v>0</v>
      </c>
      <c r="I45" s="98">
        <v>23.52</v>
      </c>
      <c r="J45" s="98">
        <f>H45+I45</f>
        <v>23.52</v>
      </c>
    </row>
    <row r="46" spans="1:10" ht="13.5" thickBot="1" x14ac:dyDescent="0.25">
      <c r="A46" s="164"/>
      <c r="B46" s="40"/>
      <c r="C46" s="145"/>
      <c r="D46" s="146"/>
      <c r="E46" s="97">
        <v>3599</v>
      </c>
      <c r="F46" s="96">
        <v>5222</v>
      </c>
      <c r="G46" s="95" t="s">
        <v>109</v>
      </c>
      <c r="H46" s="93">
        <v>0</v>
      </c>
      <c r="I46" s="94">
        <v>23.52</v>
      </c>
      <c r="J46" s="94">
        <f>I46</f>
        <v>23.52</v>
      </c>
    </row>
    <row r="47" spans="1:10" ht="22.5" x14ac:dyDescent="0.2">
      <c r="A47" s="164"/>
      <c r="B47" s="88" t="s">
        <v>93</v>
      </c>
      <c r="C47" s="147" t="s">
        <v>230</v>
      </c>
      <c r="D47" s="148"/>
      <c r="E47" s="87" t="s">
        <v>95</v>
      </c>
      <c r="F47" s="86" t="s">
        <v>95</v>
      </c>
      <c r="G47" s="99" t="s">
        <v>228</v>
      </c>
      <c r="H47" s="84">
        <v>0</v>
      </c>
      <c r="I47" s="98">
        <v>15.05</v>
      </c>
      <c r="J47" s="98">
        <f>H47+I47</f>
        <v>15.05</v>
      </c>
    </row>
    <row r="48" spans="1:10" ht="13.5" thickBot="1" x14ac:dyDescent="0.25">
      <c r="A48" s="164"/>
      <c r="B48" s="40"/>
      <c r="C48" s="145"/>
      <c r="D48" s="146"/>
      <c r="E48" s="97">
        <v>3599</v>
      </c>
      <c r="F48" s="96">
        <v>5222</v>
      </c>
      <c r="G48" s="95" t="s">
        <v>109</v>
      </c>
      <c r="H48" s="93">
        <v>0</v>
      </c>
      <c r="I48" s="94">
        <v>15.05</v>
      </c>
      <c r="J48" s="94">
        <f>I48</f>
        <v>15.05</v>
      </c>
    </row>
    <row r="49" spans="1:10" ht="22.5" x14ac:dyDescent="0.2">
      <c r="A49" s="164"/>
      <c r="B49" s="88" t="s">
        <v>93</v>
      </c>
      <c r="C49" s="147" t="s">
        <v>229</v>
      </c>
      <c r="D49" s="148"/>
      <c r="E49" s="87" t="s">
        <v>95</v>
      </c>
      <c r="F49" s="86" t="s">
        <v>95</v>
      </c>
      <c r="G49" s="99" t="s">
        <v>228</v>
      </c>
      <c r="H49" s="84">
        <v>0</v>
      </c>
      <c r="I49" s="98">
        <v>17.22</v>
      </c>
      <c r="J49" s="98">
        <f>H49+I49</f>
        <v>17.22</v>
      </c>
    </row>
    <row r="50" spans="1:10" ht="13.5" thickBot="1" x14ac:dyDescent="0.25">
      <c r="A50" s="164"/>
      <c r="B50" s="40"/>
      <c r="C50" s="145"/>
      <c r="D50" s="146"/>
      <c r="E50" s="97">
        <v>3599</v>
      </c>
      <c r="F50" s="96">
        <v>5222</v>
      </c>
      <c r="G50" s="95" t="s">
        <v>109</v>
      </c>
      <c r="H50" s="93">
        <v>0</v>
      </c>
      <c r="I50" s="94">
        <v>17.22</v>
      </c>
      <c r="J50" s="94">
        <f>I50</f>
        <v>17.22</v>
      </c>
    </row>
    <row r="51" spans="1:10" ht="22.5" x14ac:dyDescent="0.2">
      <c r="A51" s="164"/>
      <c r="B51" s="88" t="s">
        <v>93</v>
      </c>
      <c r="C51" s="147" t="s">
        <v>227</v>
      </c>
      <c r="D51" s="148"/>
      <c r="E51" s="87" t="s">
        <v>95</v>
      </c>
      <c r="F51" s="86" t="s">
        <v>95</v>
      </c>
      <c r="G51" s="99" t="s">
        <v>226</v>
      </c>
      <c r="H51" s="84">
        <v>0</v>
      </c>
      <c r="I51" s="98">
        <v>13.65</v>
      </c>
      <c r="J51" s="98">
        <f>H51+I51</f>
        <v>13.65</v>
      </c>
    </row>
    <row r="52" spans="1:10" ht="13.5" thickBot="1" x14ac:dyDescent="0.25">
      <c r="A52" s="164"/>
      <c r="B52" s="40"/>
      <c r="C52" s="145"/>
      <c r="D52" s="146"/>
      <c r="E52" s="97">
        <v>3599</v>
      </c>
      <c r="F52" s="96">
        <v>5222</v>
      </c>
      <c r="G52" s="95" t="s">
        <v>109</v>
      </c>
      <c r="H52" s="93">
        <v>0</v>
      </c>
      <c r="I52" s="94">
        <v>13.65</v>
      </c>
      <c r="J52" s="94">
        <f>I52</f>
        <v>13.65</v>
      </c>
    </row>
    <row r="53" spans="1:10" ht="22.5" x14ac:dyDescent="0.2">
      <c r="A53" s="164"/>
      <c r="B53" s="88" t="s">
        <v>93</v>
      </c>
      <c r="C53" s="147" t="s">
        <v>225</v>
      </c>
      <c r="D53" s="148"/>
      <c r="E53" s="87" t="s">
        <v>95</v>
      </c>
      <c r="F53" s="86" t="s">
        <v>95</v>
      </c>
      <c r="G53" s="99" t="s">
        <v>224</v>
      </c>
      <c r="H53" s="84">
        <v>0</v>
      </c>
      <c r="I53" s="98">
        <v>13.65</v>
      </c>
      <c r="J53" s="98">
        <f>H53+I53</f>
        <v>13.65</v>
      </c>
    </row>
    <row r="54" spans="1:10" ht="13.5" thickBot="1" x14ac:dyDescent="0.25">
      <c r="A54" s="164"/>
      <c r="B54" s="40"/>
      <c r="C54" s="145"/>
      <c r="D54" s="146"/>
      <c r="E54" s="97">
        <v>3599</v>
      </c>
      <c r="F54" s="96">
        <v>5222</v>
      </c>
      <c r="G54" s="95" t="s">
        <v>109</v>
      </c>
      <c r="H54" s="93">
        <v>0</v>
      </c>
      <c r="I54" s="94">
        <v>13.65</v>
      </c>
      <c r="J54" s="94">
        <f>I54</f>
        <v>13.65</v>
      </c>
    </row>
    <row r="55" spans="1:10" ht="22.5" x14ac:dyDescent="0.2">
      <c r="A55" s="164"/>
      <c r="B55" s="88" t="s">
        <v>93</v>
      </c>
      <c r="C55" s="147" t="s">
        <v>223</v>
      </c>
      <c r="D55" s="148"/>
      <c r="E55" s="87" t="s">
        <v>95</v>
      </c>
      <c r="F55" s="86" t="s">
        <v>95</v>
      </c>
      <c r="G55" s="99" t="s">
        <v>222</v>
      </c>
      <c r="H55" s="84">
        <v>0</v>
      </c>
      <c r="I55" s="98">
        <v>9.8000000000000007</v>
      </c>
      <c r="J55" s="98">
        <f>H55+I55</f>
        <v>9.8000000000000007</v>
      </c>
    </row>
    <row r="56" spans="1:10" ht="13.5" thickBot="1" x14ac:dyDescent="0.25">
      <c r="A56" s="164"/>
      <c r="B56" s="40"/>
      <c r="C56" s="145"/>
      <c r="D56" s="146"/>
      <c r="E56" s="97">
        <v>3599</v>
      </c>
      <c r="F56" s="96">
        <v>5222</v>
      </c>
      <c r="G56" s="95" t="s">
        <v>109</v>
      </c>
      <c r="H56" s="93">
        <v>0</v>
      </c>
      <c r="I56" s="94">
        <v>9.8000000000000007</v>
      </c>
      <c r="J56" s="94">
        <f>I56</f>
        <v>9.8000000000000007</v>
      </c>
    </row>
    <row r="57" spans="1:10" ht="22.5" x14ac:dyDescent="0.2">
      <c r="A57" s="164"/>
      <c r="B57" s="88" t="s">
        <v>93</v>
      </c>
      <c r="C57" s="147" t="s">
        <v>221</v>
      </c>
      <c r="D57" s="148"/>
      <c r="E57" s="87" t="s">
        <v>95</v>
      </c>
      <c r="F57" s="86" t="s">
        <v>95</v>
      </c>
      <c r="G57" s="99" t="s">
        <v>220</v>
      </c>
      <c r="H57" s="84">
        <v>0</v>
      </c>
      <c r="I57" s="98">
        <v>13.68</v>
      </c>
      <c r="J57" s="98">
        <f>H57+I57</f>
        <v>13.68</v>
      </c>
    </row>
    <row r="58" spans="1:10" ht="13.5" thickBot="1" x14ac:dyDescent="0.25">
      <c r="A58" s="164"/>
      <c r="B58" s="40"/>
      <c r="C58" s="145"/>
      <c r="D58" s="146"/>
      <c r="E58" s="97">
        <v>3599</v>
      </c>
      <c r="F58" s="96">
        <v>5222</v>
      </c>
      <c r="G58" s="95" t="s">
        <v>109</v>
      </c>
      <c r="H58" s="93">
        <v>0</v>
      </c>
      <c r="I58" s="94">
        <v>13.68</v>
      </c>
      <c r="J58" s="94">
        <f>I58</f>
        <v>13.68</v>
      </c>
    </row>
    <row r="59" spans="1:10" x14ac:dyDescent="0.2">
      <c r="A59" s="164"/>
      <c r="B59" s="88" t="s">
        <v>93</v>
      </c>
      <c r="C59" s="147" t="s">
        <v>219</v>
      </c>
      <c r="D59" s="148"/>
      <c r="E59" s="87" t="s">
        <v>95</v>
      </c>
      <c r="F59" s="86" t="s">
        <v>95</v>
      </c>
      <c r="G59" s="99" t="s">
        <v>218</v>
      </c>
      <c r="H59" s="84">
        <v>0</v>
      </c>
      <c r="I59" s="98">
        <v>18.899999999999999</v>
      </c>
      <c r="J59" s="98">
        <f>H59+I59</f>
        <v>18.899999999999999</v>
      </c>
    </row>
    <row r="60" spans="1:10" ht="13.5" thickBot="1" x14ac:dyDescent="0.25">
      <c r="A60" s="164"/>
      <c r="B60" s="40"/>
      <c r="C60" s="145"/>
      <c r="D60" s="146"/>
      <c r="E60" s="97">
        <v>3599</v>
      </c>
      <c r="F60" s="96">
        <v>5222</v>
      </c>
      <c r="G60" s="95" t="s">
        <v>109</v>
      </c>
      <c r="H60" s="93">
        <v>0</v>
      </c>
      <c r="I60" s="94">
        <v>18.899999999999999</v>
      </c>
      <c r="J60" s="94">
        <f>I60</f>
        <v>18.899999999999999</v>
      </c>
    </row>
    <row r="61" spans="1:10" ht="22.5" x14ac:dyDescent="0.2">
      <c r="A61" s="164"/>
      <c r="B61" s="88" t="s">
        <v>93</v>
      </c>
      <c r="C61" s="147" t="s">
        <v>217</v>
      </c>
      <c r="D61" s="148"/>
      <c r="E61" s="87" t="s">
        <v>95</v>
      </c>
      <c r="F61" s="86" t="s">
        <v>95</v>
      </c>
      <c r="G61" s="99" t="s">
        <v>216</v>
      </c>
      <c r="H61" s="84">
        <v>0</v>
      </c>
      <c r="I61" s="98">
        <v>7.5</v>
      </c>
      <c r="J61" s="98">
        <f>H61+I61</f>
        <v>7.5</v>
      </c>
    </row>
    <row r="62" spans="1:10" ht="13.5" thickBot="1" x14ac:dyDescent="0.25">
      <c r="A62" s="164"/>
      <c r="B62" s="40"/>
      <c r="C62" s="145"/>
      <c r="D62" s="146"/>
      <c r="E62" s="97">
        <v>3599</v>
      </c>
      <c r="F62" s="96">
        <v>5222</v>
      </c>
      <c r="G62" s="95" t="s">
        <v>109</v>
      </c>
      <c r="H62" s="93">
        <v>0</v>
      </c>
      <c r="I62" s="94">
        <v>7.5</v>
      </c>
      <c r="J62" s="94">
        <f>I62</f>
        <v>7.5</v>
      </c>
    </row>
    <row r="63" spans="1:10" x14ac:dyDescent="0.2">
      <c r="A63" s="164"/>
      <c r="B63" s="88" t="s">
        <v>93</v>
      </c>
      <c r="C63" s="147" t="s">
        <v>215</v>
      </c>
      <c r="D63" s="148"/>
      <c r="E63" s="87" t="s">
        <v>95</v>
      </c>
      <c r="F63" s="86" t="s">
        <v>95</v>
      </c>
      <c r="G63" s="99" t="s">
        <v>214</v>
      </c>
      <c r="H63" s="84">
        <v>0</v>
      </c>
      <c r="I63" s="98">
        <v>7.92</v>
      </c>
      <c r="J63" s="98">
        <f>H63+I63</f>
        <v>7.92</v>
      </c>
    </row>
    <row r="64" spans="1:10" ht="13.5" thickBot="1" x14ac:dyDescent="0.25">
      <c r="A64" s="164"/>
      <c r="B64" s="40"/>
      <c r="C64" s="145"/>
      <c r="D64" s="146"/>
      <c r="E64" s="97">
        <v>3599</v>
      </c>
      <c r="F64" s="96">
        <v>5222</v>
      </c>
      <c r="G64" s="95" t="s">
        <v>109</v>
      </c>
      <c r="H64" s="93">
        <v>0</v>
      </c>
      <c r="I64" s="94">
        <v>7.92</v>
      </c>
      <c r="J64" s="94">
        <f>I64</f>
        <v>7.92</v>
      </c>
    </row>
    <row r="65" spans="1:10" x14ac:dyDescent="0.2">
      <c r="A65" s="164"/>
      <c r="B65" s="88" t="s">
        <v>93</v>
      </c>
      <c r="C65" s="147" t="s">
        <v>213</v>
      </c>
      <c r="D65" s="148"/>
      <c r="E65" s="87" t="s">
        <v>95</v>
      </c>
      <c r="F65" s="86" t="s">
        <v>95</v>
      </c>
      <c r="G65" s="99" t="s">
        <v>212</v>
      </c>
      <c r="H65" s="84">
        <v>0</v>
      </c>
      <c r="I65" s="98">
        <v>9.8000000000000007</v>
      </c>
      <c r="J65" s="98">
        <f>H65+I65</f>
        <v>9.8000000000000007</v>
      </c>
    </row>
    <row r="66" spans="1:10" ht="13.5" thickBot="1" x14ac:dyDescent="0.25">
      <c r="A66" s="164"/>
      <c r="B66" s="40"/>
      <c r="C66" s="145"/>
      <c r="D66" s="146"/>
      <c r="E66" s="97">
        <v>3599</v>
      </c>
      <c r="F66" s="96">
        <v>5222</v>
      </c>
      <c r="G66" s="95" t="s">
        <v>109</v>
      </c>
      <c r="H66" s="93">
        <v>0</v>
      </c>
      <c r="I66" s="94">
        <v>9.8000000000000007</v>
      </c>
      <c r="J66" s="94">
        <f>I66</f>
        <v>9.8000000000000007</v>
      </c>
    </row>
    <row r="67" spans="1:10" ht="22.5" x14ac:dyDescent="0.2">
      <c r="A67" s="164"/>
      <c r="B67" s="88" t="s">
        <v>93</v>
      </c>
      <c r="C67" s="147" t="s">
        <v>211</v>
      </c>
      <c r="D67" s="148"/>
      <c r="E67" s="87" t="s">
        <v>95</v>
      </c>
      <c r="F67" s="86" t="s">
        <v>95</v>
      </c>
      <c r="G67" s="99" t="s">
        <v>210</v>
      </c>
      <c r="H67" s="84">
        <v>0</v>
      </c>
      <c r="I67" s="98">
        <v>15.4</v>
      </c>
      <c r="J67" s="98">
        <f>H67+I67</f>
        <v>15.4</v>
      </c>
    </row>
    <row r="68" spans="1:10" ht="13.5" thickBot="1" x14ac:dyDescent="0.25">
      <c r="A68" s="164"/>
      <c r="B68" s="40"/>
      <c r="C68" s="145"/>
      <c r="D68" s="146"/>
      <c r="E68" s="97">
        <v>3599</v>
      </c>
      <c r="F68" s="96">
        <v>5222</v>
      </c>
      <c r="G68" s="95" t="s">
        <v>109</v>
      </c>
      <c r="H68" s="93">
        <v>0</v>
      </c>
      <c r="I68" s="94">
        <v>15.4</v>
      </c>
      <c r="J68" s="94">
        <f>I68</f>
        <v>15.4</v>
      </c>
    </row>
    <row r="69" spans="1:10" ht="22.5" x14ac:dyDescent="0.2">
      <c r="A69" s="164"/>
      <c r="B69" s="88" t="s">
        <v>93</v>
      </c>
      <c r="C69" s="147" t="s">
        <v>209</v>
      </c>
      <c r="D69" s="148"/>
      <c r="E69" s="87" t="s">
        <v>95</v>
      </c>
      <c r="F69" s="86" t="s">
        <v>95</v>
      </c>
      <c r="G69" s="99" t="s">
        <v>208</v>
      </c>
      <c r="H69" s="84">
        <v>0</v>
      </c>
      <c r="I69" s="98">
        <v>40</v>
      </c>
      <c r="J69" s="98">
        <f>H69+I69</f>
        <v>40</v>
      </c>
    </row>
    <row r="70" spans="1:10" ht="13.5" thickBot="1" x14ac:dyDescent="0.25">
      <c r="A70" s="164"/>
      <c r="B70" s="40"/>
      <c r="C70" s="145"/>
      <c r="D70" s="146"/>
      <c r="E70" s="97">
        <v>3599</v>
      </c>
      <c r="F70" s="96">
        <v>5222</v>
      </c>
      <c r="G70" s="95" t="s">
        <v>109</v>
      </c>
      <c r="H70" s="93">
        <v>0</v>
      </c>
      <c r="I70" s="94">
        <v>40</v>
      </c>
      <c r="J70" s="94">
        <f>I70</f>
        <v>40</v>
      </c>
    </row>
    <row r="71" spans="1:10" ht="22.5" x14ac:dyDescent="0.2">
      <c r="A71" s="164"/>
      <c r="B71" s="88" t="s">
        <v>93</v>
      </c>
      <c r="C71" s="147" t="s">
        <v>207</v>
      </c>
      <c r="D71" s="148"/>
      <c r="E71" s="87" t="s">
        <v>95</v>
      </c>
      <c r="F71" s="86" t="s">
        <v>95</v>
      </c>
      <c r="G71" s="99" t="s">
        <v>206</v>
      </c>
      <c r="H71" s="84">
        <v>0</v>
      </c>
      <c r="I71" s="98">
        <v>19.600000000000001</v>
      </c>
      <c r="J71" s="98">
        <f>H71+I71</f>
        <v>19.600000000000001</v>
      </c>
    </row>
    <row r="72" spans="1:10" ht="13.5" thickBot="1" x14ac:dyDescent="0.25">
      <c r="A72" s="164"/>
      <c r="B72" s="40"/>
      <c r="C72" s="145"/>
      <c r="D72" s="146"/>
      <c r="E72" s="97">
        <v>3599</v>
      </c>
      <c r="F72" s="96">
        <v>5222</v>
      </c>
      <c r="G72" s="95" t="s">
        <v>109</v>
      </c>
      <c r="H72" s="93">
        <v>0</v>
      </c>
      <c r="I72" s="94">
        <v>19.600000000000001</v>
      </c>
      <c r="J72" s="94">
        <f>I72</f>
        <v>19.600000000000001</v>
      </c>
    </row>
    <row r="73" spans="1:10" ht="22.5" x14ac:dyDescent="0.2">
      <c r="A73" s="164"/>
      <c r="B73" s="88" t="s">
        <v>93</v>
      </c>
      <c r="C73" s="147" t="s">
        <v>205</v>
      </c>
      <c r="D73" s="148"/>
      <c r="E73" s="87" t="s">
        <v>95</v>
      </c>
      <c r="F73" s="86" t="s">
        <v>95</v>
      </c>
      <c r="G73" s="99" t="s">
        <v>204</v>
      </c>
      <c r="H73" s="84">
        <v>0</v>
      </c>
      <c r="I73" s="98">
        <v>21</v>
      </c>
      <c r="J73" s="98">
        <f>H73+I73</f>
        <v>21</v>
      </c>
    </row>
    <row r="74" spans="1:10" ht="13.5" thickBot="1" x14ac:dyDescent="0.25">
      <c r="A74" s="164"/>
      <c r="B74" s="40"/>
      <c r="C74" s="145"/>
      <c r="D74" s="146"/>
      <c r="E74" s="97">
        <v>3599</v>
      </c>
      <c r="F74" s="96">
        <v>5222</v>
      </c>
      <c r="G74" s="95" t="s">
        <v>109</v>
      </c>
      <c r="H74" s="93">
        <v>0</v>
      </c>
      <c r="I74" s="94">
        <v>21</v>
      </c>
      <c r="J74" s="94">
        <f>I74</f>
        <v>21</v>
      </c>
    </row>
    <row r="75" spans="1:10" ht="22.5" x14ac:dyDescent="0.2">
      <c r="A75" s="164"/>
      <c r="B75" s="88" t="s">
        <v>93</v>
      </c>
      <c r="C75" s="147" t="s">
        <v>203</v>
      </c>
      <c r="D75" s="148"/>
      <c r="E75" s="87" t="s">
        <v>95</v>
      </c>
      <c r="F75" s="86" t="s">
        <v>95</v>
      </c>
      <c r="G75" s="99" t="s">
        <v>202</v>
      </c>
      <c r="H75" s="84">
        <v>0</v>
      </c>
      <c r="I75" s="98">
        <v>8.4</v>
      </c>
      <c r="J75" s="98">
        <f>H75+I75</f>
        <v>8.4</v>
      </c>
    </row>
    <row r="76" spans="1:10" ht="13.5" thickBot="1" x14ac:dyDescent="0.25">
      <c r="A76" s="164"/>
      <c r="B76" s="40"/>
      <c r="C76" s="145"/>
      <c r="D76" s="146"/>
      <c r="E76" s="97">
        <v>3599</v>
      </c>
      <c r="F76" s="96">
        <v>5222</v>
      </c>
      <c r="G76" s="95" t="s">
        <v>109</v>
      </c>
      <c r="H76" s="93">
        <v>0</v>
      </c>
      <c r="I76" s="94">
        <v>8.4</v>
      </c>
      <c r="J76" s="94">
        <f>I76</f>
        <v>8.4</v>
      </c>
    </row>
    <row r="77" spans="1:10" ht="22.5" x14ac:dyDescent="0.2">
      <c r="A77" s="164"/>
      <c r="B77" s="88" t="s">
        <v>93</v>
      </c>
      <c r="C77" s="147" t="s">
        <v>201</v>
      </c>
      <c r="D77" s="148"/>
      <c r="E77" s="87" t="s">
        <v>95</v>
      </c>
      <c r="F77" s="86" t="s">
        <v>95</v>
      </c>
      <c r="G77" s="99" t="s">
        <v>200</v>
      </c>
      <c r="H77" s="84">
        <v>0</v>
      </c>
      <c r="I77" s="98">
        <v>24</v>
      </c>
      <c r="J77" s="98">
        <f>H77+I77</f>
        <v>24</v>
      </c>
    </row>
    <row r="78" spans="1:10" ht="13.5" thickBot="1" x14ac:dyDescent="0.25">
      <c r="A78" s="164"/>
      <c r="B78" s="40"/>
      <c r="C78" s="145"/>
      <c r="D78" s="146"/>
      <c r="E78" s="97">
        <v>3599</v>
      </c>
      <c r="F78" s="96">
        <v>5222</v>
      </c>
      <c r="G78" s="95" t="s">
        <v>109</v>
      </c>
      <c r="H78" s="93">
        <v>0</v>
      </c>
      <c r="I78" s="94">
        <v>24</v>
      </c>
      <c r="J78" s="94">
        <f>I78</f>
        <v>24</v>
      </c>
    </row>
    <row r="79" spans="1:10" ht="22.5" x14ac:dyDescent="0.2">
      <c r="A79" s="164"/>
      <c r="B79" s="88" t="s">
        <v>93</v>
      </c>
      <c r="C79" s="147" t="s">
        <v>199</v>
      </c>
      <c r="D79" s="148"/>
      <c r="E79" s="87" t="s">
        <v>95</v>
      </c>
      <c r="F79" s="86" t="s">
        <v>95</v>
      </c>
      <c r="G79" s="99" t="s">
        <v>198</v>
      </c>
      <c r="H79" s="84">
        <v>0</v>
      </c>
      <c r="I79" s="98">
        <v>27</v>
      </c>
      <c r="J79" s="98">
        <f>H79+I79</f>
        <v>27</v>
      </c>
    </row>
    <row r="80" spans="1:10" ht="13.5" thickBot="1" x14ac:dyDescent="0.25">
      <c r="A80" s="164"/>
      <c r="B80" s="40"/>
      <c r="C80" s="145"/>
      <c r="D80" s="146"/>
      <c r="E80" s="97">
        <v>3599</v>
      </c>
      <c r="F80" s="96">
        <v>5222</v>
      </c>
      <c r="G80" s="95" t="s">
        <v>109</v>
      </c>
      <c r="H80" s="93">
        <v>0</v>
      </c>
      <c r="I80" s="94">
        <v>27</v>
      </c>
      <c r="J80" s="94">
        <f>I80</f>
        <v>27</v>
      </c>
    </row>
    <row r="81" spans="1:10" ht="22.5" x14ac:dyDescent="0.2">
      <c r="A81" s="164"/>
      <c r="B81" s="88" t="s">
        <v>93</v>
      </c>
      <c r="C81" s="147" t="s">
        <v>197</v>
      </c>
      <c r="D81" s="148"/>
      <c r="E81" s="87" t="s">
        <v>95</v>
      </c>
      <c r="F81" s="86" t="s">
        <v>95</v>
      </c>
      <c r="G81" s="99" t="s">
        <v>196</v>
      </c>
      <c r="H81" s="84">
        <v>0</v>
      </c>
      <c r="I81" s="98">
        <v>40</v>
      </c>
      <c r="J81" s="98">
        <f>H81+I81</f>
        <v>40</v>
      </c>
    </row>
    <row r="82" spans="1:10" ht="13.5" thickBot="1" x14ac:dyDescent="0.25">
      <c r="A82" s="164"/>
      <c r="B82" s="40"/>
      <c r="C82" s="145"/>
      <c r="D82" s="146"/>
      <c r="E82" s="97">
        <v>3599</v>
      </c>
      <c r="F82" s="96">
        <v>5222</v>
      </c>
      <c r="G82" s="95" t="s">
        <v>109</v>
      </c>
      <c r="H82" s="93">
        <v>0</v>
      </c>
      <c r="I82" s="94">
        <v>40</v>
      </c>
      <c r="J82" s="94">
        <f>I82</f>
        <v>40</v>
      </c>
    </row>
    <row r="83" spans="1:10" x14ac:dyDescent="0.2">
      <c r="A83" s="164"/>
      <c r="B83" s="88" t="s">
        <v>93</v>
      </c>
      <c r="C83" s="147" t="s">
        <v>195</v>
      </c>
      <c r="D83" s="148"/>
      <c r="E83" s="87" t="s">
        <v>95</v>
      </c>
      <c r="F83" s="86" t="s">
        <v>95</v>
      </c>
      <c r="G83" s="99" t="s">
        <v>194</v>
      </c>
      <c r="H83" s="84">
        <v>0</v>
      </c>
      <c r="I83" s="98">
        <v>36.799999999999997</v>
      </c>
      <c r="J83" s="98">
        <f>H83+I83</f>
        <v>36.799999999999997</v>
      </c>
    </row>
    <row r="84" spans="1:10" ht="13.5" thickBot="1" x14ac:dyDescent="0.25">
      <c r="A84" s="164"/>
      <c r="B84" s="40"/>
      <c r="C84" s="145"/>
      <c r="D84" s="146"/>
      <c r="E84" s="97">
        <v>3599</v>
      </c>
      <c r="F84" s="96">
        <v>5222</v>
      </c>
      <c r="G84" s="95" t="s">
        <v>109</v>
      </c>
      <c r="H84" s="93">
        <v>0</v>
      </c>
      <c r="I84" s="94">
        <v>36.799999999999997</v>
      </c>
      <c r="J84" s="94">
        <f>I84</f>
        <v>36.799999999999997</v>
      </c>
    </row>
    <row r="85" spans="1:10" ht="22.5" x14ac:dyDescent="0.2">
      <c r="A85" s="164"/>
      <c r="B85" s="88" t="s">
        <v>93</v>
      </c>
      <c r="C85" s="147" t="s">
        <v>193</v>
      </c>
      <c r="D85" s="148"/>
      <c r="E85" s="87" t="s">
        <v>95</v>
      </c>
      <c r="F85" s="86" t="s">
        <v>95</v>
      </c>
      <c r="G85" s="99" t="s">
        <v>192</v>
      </c>
      <c r="H85" s="84">
        <v>0</v>
      </c>
      <c r="I85" s="98">
        <v>23.4</v>
      </c>
      <c r="J85" s="98">
        <f>H85+I85</f>
        <v>23.4</v>
      </c>
    </row>
    <row r="86" spans="1:10" ht="13.5" thickBot="1" x14ac:dyDescent="0.25">
      <c r="A86" s="164"/>
      <c r="B86" s="40"/>
      <c r="C86" s="145"/>
      <c r="D86" s="146"/>
      <c r="E86" s="97">
        <v>3599</v>
      </c>
      <c r="F86" s="96">
        <v>5222</v>
      </c>
      <c r="G86" s="95" t="s">
        <v>109</v>
      </c>
      <c r="H86" s="93">
        <v>0</v>
      </c>
      <c r="I86" s="94">
        <v>23.4</v>
      </c>
      <c r="J86" s="94">
        <f>I86</f>
        <v>23.4</v>
      </c>
    </row>
    <row r="87" spans="1:10" x14ac:dyDescent="0.2">
      <c r="A87" s="164"/>
      <c r="B87" s="88" t="s">
        <v>93</v>
      </c>
      <c r="C87" s="147" t="s">
        <v>191</v>
      </c>
      <c r="D87" s="148"/>
      <c r="E87" s="87" t="s">
        <v>95</v>
      </c>
      <c r="F87" s="86" t="s">
        <v>95</v>
      </c>
      <c r="G87" s="99" t="s">
        <v>190</v>
      </c>
      <c r="H87" s="84">
        <v>0</v>
      </c>
      <c r="I87" s="98">
        <v>18.55</v>
      </c>
      <c r="J87" s="98">
        <f>H87+I87</f>
        <v>18.55</v>
      </c>
    </row>
    <row r="88" spans="1:10" ht="13.5" thickBot="1" x14ac:dyDescent="0.25">
      <c r="A88" s="164"/>
      <c r="B88" s="40"/>
      <c r="C88" s="145"/>
      <c r="D88" s="146"/>
      <c r="E88" s="97">
        <v>3599</v>
      </c>
      <c r="F88" s="96">
        <v>5222</v>
      </c>
      <c r="G88" s="95" t="s">
        <v>109</v>
      </c>
      <c r="H88" s="93">
        <v>0</v>
      </c>
      <c r="I88" s="94">
        <v>18.5</v>
      </c>
      <c r="J88" s="94">
        <f>I88</f>
        <v>18.5</v>
      </c>
    </row>
    <row r="89" spans="1:10" ht="22.5" x14ac:dyDescent="0.2">
      <c r="A89" s="164"/>
      <c r="B89" s="88" t="s">
        <v>93</v>
      </c>
      <c r="C89" s="147" t="s">
        <v>189</v>
      </c>
      <c r="D89" s="148"/>
      <c r="E89" s="87" t="s">
        <v>95</v>
      </c>
      <c r="F89" s="86" t="s">
        <v>95</v>
      </c>
      <c r="G89" s="99" t="s">
        <v>188</v>
      </c>
      <c r="H89" s="84">
        <v>0</v>
      </c>
      <c r="I89" s="98">
        <v>20.16</v>
      </c>
      <c r="J89" s="98">
        <f>H89+I89</f>
        <v>20.16</v>
      </c>
    </row>
    <row r="90" spans="1:10" ht="13.5" thickBot="1" x14ac:dyDescent="0.25">
      <c r="A90" s="164"/>
      <c r="B90" s="40"/>
      <c r="C90" s="145"/>
      <c r="D90" s="146"/>
      <c r="E90" s="97">
        <v>3599</v>
      </c>
      <c r="F90" s="96">
        <v>5222</v>
      </c>
      <c r="G90" s="95" t="s">
        <v>109</v>
      </c>
      <c r="H90" s="93">
        <v>0</v>
      </c>
      <c r="I90" s="94">
        <v>20.16</v>
      </c>
      <c r="J90" s="94">
        <f>I90</f>
        <v>20.16</v>
      </c>
    </row>
    <row r="91" spans="1:10" x14ac:dyDescent="0.2">
      <c r="A91" s="164"/>
      <c r="B91" s="88" t="s">
        <v>93</v>
      </c>
      <c r="C91" s="147" t="s">
        <v>187</v>
      </c>
      <c r="D91" s="148"/>
      <c r="E91" s="87" t="s">
        <v>95</v>
      </c>
      <c r="F91" s="86" t="s">
        <v>95</v>
      </c>
      <c r="G91" s="99" t="s">
        <v>186</v>
      </c>
      <c r="H91" s="84">
        <v>0</v>
      </c>
      <c r="I91" s="98">
        <v>23.1</v>
      </c>
      <c r="J91" s="98">
        <f>H91+I91</f>
        <v>23.1</v>
      </c>
    </row>
    <row r="92" spans="1:10" ht="13.5" thickBot="1" x14ac:dyDescent="0.25">
      <c r="A92" s="164"/>
      <c r="B92" s="40"/>
      <c r="C92" s="145"/>
      <c r="D92" s="146"/>
      <c r="E92" s="97">
        <v>3599</v>
      </c>
      <c r="F92" s="96">
        <v>5222</v>
      </c>
      <c r="G92" s="95" t="s">
        <v>109</v>
      </c>
      <c r="H92" s="93">
        <v>0</v>
      </c>
      <c r="I92" s="94">
        <v>23.1</v>
      </c>
      <c r="J92" s="94">
        <f>I92</f>
        <v>23.1</v>
      </c>
    </row>
    <row r="93" spans="1:10" x14ac:dyDescent="0.2">
      <c r="A93" s="164"/>
      <c r="B93" s="88" t="s">
        <v>93</v>
      </c>
      <c r="C93" s="147" t="s">
        <v>185</v>
      </c>
      <c r="D93" s="148"/>
      <c r="E93" s="87" t="s">
        <v>95</v>
      </c>
      <c r="F93" s="86" t="s">
        <v>95</v>
      </c>
      <c r="G93" s="99" t="s">
        <v>184</v>
      </c>
      <c r="H93" s="84">
        <v>0</v>
      </c>
      <c r="I93" s="98">
        <v>22.96</v>
      </c>
      <c r="J93" s="98">
        <f>H93+I93</f>
        <v>22.96</v>
      </c>
    </row>
    <row r="94" spans="1:10" ht="13.5" thickBot="1" x14ac:dyDescent="0.25">
      <c r="A94" s="164"/>
      <c r="B94" s="40"/>
      <c r="C94" s="145"/>
      <c r="D94" s="146"/>
      <c r="E94" s="97">
        <v>3599</v>
      </c>
      <c r="F94" s="96">
        <v>5222</v>
      </c>
      <c r="G94" s="95" t="s">
        <v>109</v>
      </c>
      <c r="H94" s="93">
        <v>0</v>
      </c>
      <c r="I94" s="94">
        <v>22.96</v>
      </c>
      <c r="J94" s="94">
        <f>I94</f>
        <v>22.96</v>
      </c>
    </row>
    <row r="95" spans="1:10" x14ac:dyDescent="0.2">
      <c r="A95" s="164"/>
      <c r="B95" s="88" t="s">
        <v>93</v>
      </c>
      <c r="C95" s="147" t="s">
        <v>183</v>
      </c>
      <c r="D95" s="148"/>
      <c r="E95" s="87" t="s">
        <v>95</v>
      </c>
      <c r="F95" s="86" t="s">
        <v>95</v>
      </c>
      <c r="G95" s="99" t="s">
        <v>182</v>
      </c>
      <c r="H95" s="84">
        <v>0</v>
      </c>
      <c r="I95" s="98">
        <v>20</v>
      </c>
      <c r="J95" s="98">
        <f>H95+I95</f>
        <v>20</v>
      </c>
    </row>
    <row r="96" spans="1:10" ht="13.5" thickBot="1" x14ac:dyDescent="0.25">
      <c r="A96" s="164"/>
      <c r="B96" s="40"/>
      <c r="C96" s="145"/>
      <c r="D96" s="146"/>
      <c r="E96" s="97">
        <v>3599</v>
      </c>
      <c r="F96" s="96">
        <v>5222</v>
      </c>
      <c r="G96" s="95" t="s">
        <v>109</v>
      </c>
      <c r="H96" s="93">
        <v>0</v>
      </c>
      <c r="I96" s="94">
        <v>20</v>
      </c>
      <c r="J96" s="94">
        <f>I96</f>
        <v>20</v>
      </c>
    </row>
    <row r="97" spans="1:10" ht="19.5" customHeight="1" x14ac:dyDescent="0.2">
      <c r="A97" s="164"/>
      <c r="B97" s="88" t="s">
        <v>93</v>
      </c>
      <c r="C97" s="147" t="s">
        <v>181</v>
      </c>
      <c r="D97" s="148"/>
      <c r="E97" s="87" t="s">
        <v>95</v>
      </c>
      <c r="F97" s="86" t="s">
        <v>95</v>
      </c>
      <c r="G97" s="99" t="s">
        <v>180</v>
      </c>
      <c r="H97" s="84">
        <v>0</v>
      </c>
      <c r="I97" s="98">
        <v>12.6</v>
      </c>
      <c r="J97" s="98">
        <f>H97+I97</f>
        <v>12.6</v>
      </c>
    </row>
    <row r="98" spans="1:10" ht="13.5" thickBot="1" x14ac:dyDescent="0.25">
      <c r="A98" s="164"/>
      <c r="B98" s="40"/>
      <c r="C98" s="145"/>
      <c r="D98" s="146"/>
      <c r="E98" s="97">
        <v>3599</v>
      </c>
      <c r="F98" s="96">
        <v>5222</v>
      </c>
      <c r="G98" s="95" t="s">
        <v>109</v>
      </c>
      <c r="H98" s="93">
        <v>0</v>
      </c>
      <c r="I98" s="94">
        <v>12.6</v>
      </c>
      <c r="J98" s="94">
        <f>I98</f>
        <v>12.6</v>
      </c>
    </row>
    <row r="99" spans="1:10" x14ac:dyDescent="0.2">
      <c r="A99" s="164"/>
      <c r="B99" s="88" t="s">
        <v>93</v>
      </c>
      <c r="C99" s="147" t="s">
        <v>179</v>
      </c>
      <c r="D99" s="148"/>
      <c r="E99" s="87" t="s">
        <v>95</v>
      </c>
      <c r="F99" s="86" t="s">
        <v>95</v>
      </c>
      <c r="G99" s="99" t="s">
        <v>178</v>
      </c>
      <c r="H99" s="84">
        <v>0</v>
      </c>
      <c r="I99" s="98">
        <v>19.600000000000001</v>
      </c>
      <c r="J99" s="98">
        <f>H99+I99</f>
        <v>19.600000000000001</v>
      </c>
    </row>
    <row r="100" spans="1:10" ht="13.5" thickBot="1" x14ac:dyDescent="0.25">
      <c r="A100" s="164"/>
      <c r="B100" s="40"/>
      <c r="C100" s="145"/>
      <c r="D100" s="146"/>
      <c r="E100" s="97">
        <v>3599</v>
      </c>
      <c r="F100" s="96">
        <v>5222</v>
      </c>
      <c r="G100" s="95" t="s">
        <v>109</v>
      </c>
      <c r="H100" s="93">
        <v>0</v>
      </c>
      <c r="I100" s="94">
        <v>19.600000000000001</v>
      </c>
      <c r="J100" s="94">
        <f>I100</f>
        <v>19.600000000000001</v>
      </c>
    </row>
    <row r="101" spans="1:10" ht="26.25" customHeight="1" thickBot="1" x14ac:dyDescent="0.25">
      <c r="A101" s="164"/>
      <c r="B101" s="116"/>
      <c r="C101" s="143" t="s">
        <v>177</v>
      </c>
      <c r="D101" s="144"/>
      <c r="E101" s="116" t="s">
        <v>95</v>
      </c>
      <c r="F101" s="116" t="s">
        <v>95</v>
      </c>
      <c r="G101" s="118" t="s">
        <v>176</v>
      </c>
      <c r="H101" s="117">
        <v>0</v>
      </c>
      <c r="I101" s="115">
        <f>I103+I105+I107+I109+I111+I113+I115+I117+I119+I121+I123+I125+I127+I129+I131+I133+I135+I137+I139+I141+I143+I145+I147+I149+I151+I153+I155+I157+I159+I161+I163</f>
        <v>550</v>
      </c>
      <c r="J101" s="115">
        <f>J102+J104+J106+J108+J110+J112+J114+J116+J118+J120+J122+J124+J126+J128+J130+J132+J134+J136+J138+J140+J142+J144+J146+J148+J150+J152+J154+J156+J158+J160+J162</f>
        <v>550</v>
      </c>
    </row>
    <row r="102" spans="1:10" x14ac:dyDescent="0.2">
      <c r="A102" s="164"/>
      <c r="B102" s="88" t="s">
        <v>93</v>
      </c>
      <c r="C102" s="147" t="s">
        <v>175</v>
      </c>
      <c r="D102" s="148"/>
      <c r="E102" s="87" t="s">
        <v>95</v>
      </c>
      <c r="F102" s="86" t="s">
        <v>95</v>
      </c>
      <c r="G102" s="99" t="s">
        <v>174</v>
      </c>
      <c r="H102" s="84">
        <v>0</v>
      </c>
      <c r="I102" s="98">
        <v>0.86899999999999999</v>
      </c>
      <c r="J102" s="98">
        <f>H102+I102</f>
        <v>0.86899999999999999</v>
      </c>
    </row>
    <row r="103" spans="1:10" ht="13.5" thickBot="1" x14ac:dyDescent="0.25">
      <c r="A103" s="164"/>
      <c r="B103" s="40"/>
      <c r="C103" s="145"/>
      <c r="D103" s="146"/>
      <c r="E103" s="97">
        <v>3599</v>
      </c>
      <c r="F103" s="96">
        <v>5901</v>
      </c>
      <c r="G103" s="95" t="s">
        <v>173</v>
      </c>
      <c r="H103" s="93">
        <v>0</v>
      </c>
      <c r="I103" s="94">
        <v>0.86899999999999999</v>
      </c>
      <c r="J103" s="94">
        <f>I103</f>
        <v>0.86899999999999999</v>
      </c>
    </row>
    <row r="104" spans="1:10" ht="13.5" customHeight="1" x14ac:dyDescent="0.2">
      <c r="A104" s="164"/>
      <c r="B104" s="91" t="s">
        <v>93</v>
      </c>
      <c r="C104" s="159" t="s">
        <v>172</v>
      </c>
      <c r="D104" s="160"/>
      <c r="E104" s="87" t="s">
        <v>95</v>
      </c>
      <c r="F104" s="86" t="s">
        <v>95</v>
      </c>
      <c r="G104" s="85" t="s">
        <v>171</v>
      </c>
      <c r="H104" s="84">
        <f>H105</f>
        <v>0</v>
      </c>
      <c r="I104" s="83">
        <v>29.4</v>
      </c>
      <c r="J104" s="82">
        <f>H104+I104</f>
        <v>29.4</v>
      </c>
    </row>
    <row r="105" spans="1:10" ht="13.5" thickBot="1" x14ac:dyDescent="0.25">
      <c r="A105" s="164"/>
      <c r="B105" s="90"/>
      <c r="C105" s="161"/>
      <c r="D105" s="162"/>
      <c r="E105" s="80">
        <v>3599</v>
      </c>
      <c r="F105" s="79">
        <v>5222</v>
      </c>
      <c r="G105" s="89" t="s">
        <v>109</v>
      </c>
      <c r="H105" s="93">
        <v>0</v>
      </c>
      <c r="I105" s="92">
        <v>29.4</v>
      </c>
      <c r="J105" s="75">
        <f>I105</f>
        <v>29.4</v>
      </c>
    </row>
    <row r="106" spans="1:10" ht="13.5" customHeight="1" x14ac:dyDescent="0.2">
      <c r="A106" s="164"/>
      <c r="B106" s="91" t="s">
        <v>93</v>
      </c>
      <c r="C106" s="159" t="s">
        <v>170</v>
      </c>
      <c r="D106" s="160"/>
      <c r="E106" s="87" t="s">
        <v>95</v>
      </c>
      <c r="F106" s="86" t="s">
        <v>95</v>
      </c>
      <c r="G106" s="85" t="s">
        <v>169</v>
      </c>
      <c r="H106" s="84">
        <f>H107</f>
        <v>0</v>
      </c>
      <c r="I106" s="83">
        <v>14</v>
      </c>
      <c r="J106" s="82">
        <f>H106+I106</f>
        <v>14</v>
      </c>
    </row>
    <row r="107" spans="1:10" ht="13.5" customHeight="1" thickBot="1" x14ac:dyDescent="0.25">
      <c r="A107" s="164"/>
      <c r="B107" s="90"/>
      <c r="C107" s="161"/>
      <c r="D107" s="162"/>
      <c r="E107" s="80">
        <v>3599</v>
      </c>
      <c r="F107" s="79">
        <v>5222</v>
      </c>
      <c r="G107" s="89" t="s">
        <v>109</v>
      </c>
      <c r="H107" s="93">
        <v>0</v>
      </c>
      <c r="I107" s="92">
        <v>14</v>
      </c>
      <c r="J107" s="75">
        <f>I107</f>
        <v>14</v>
      </c>
    </row>
    <row r="108" spans="1:10" ht="13.5" customHeight="1" x14ac:dyDescent="0.2">
      <c r="A108" s="164"/>
      <c r="B108" s="91" t="s">
        <v>93</v>
      </c>
      <c r="C108" s="159" t="s">
        <v>168</v>
      </c>
      <c r="D108" s="160"/>
      <c r="E108" s="87" t="s">
        <v>95</v>
      </c>
      <c r="F108" s="86" t="s">
        <v>95</v>
      </c>
      <c r="G108" s="85" t="s">
        <v>167</v>
      </c>
      <c r="H108" s="84">
        <f>H109</f>
        <v>0</v>
      </c>
      <c r="I108" s="83">
        <v>17.600000000000001</v>
      </c>
      <c r="J108" s="82">
        <f>H108+I108</f>
        <v>17.600000000000001</v>
      </c>
    </row>
    <row r="109" spans="1:10" ht="13.5" customHeight="1" thickBot="1" x14ac:dyDescent="0.25">
      <c r="A109" s="164"/>
      <c r="B109" s="90"/>
      <c r="C109" s="161"/>
      <c r="D109" s="162"/>
      <c r="E109" s="80">
        <v>3599</v>
      </c>
      <c r="F109" s="79">
        <v>5222</v>
      </c>
      <c r="G109" s="89" t="s">
        <v>109</v>
      </c>
      <c r="H109" s="77">
        <v>0</v>
      </c>
      <c r="I109" s="76">
        <v>17.600000000000001</v>
      </c>
      <c r="J109" s="75">
        <f>I109</f>
        <v>17.600000000000001</v>
      </c>
    </row>
    <row r="110" spans="1:10" ht="13.5" customHeight="1" x14ac:dyDescent="0.2">
      <c r="A110" s="164"/>
      <c r="B110" s="91" t="s">
        <v>93</v>
      </c>
      <c r="C110" s="159" t="s">
        <v>166</v>
      </c>
      <c r="D110" s="160"/>
      <c r="E110" s="87" t="s">
        <v>95</v>
      </c>
      <c r="F110" s="86" t="s">
        <v>95</v>
      </c>
      <c r="G110" s="85" t="s">
        <v>165</v>
      </c>
      <c r="H110" s="84">
        <f>H111</f>
        <v>0</v>
      </c>
      <c r="I110" s="83">
        <v>35</v>
      </c>
      <c r="J110" s="82">
        <f>H110+I110</f>
        <v>35</v>
      </c>
    </row>
    <row r="111" spans="1:10" ht="13.5" customHeight="1" thickBot="1" x14ac:dyDescent="0.25">
      <c r="A111" s="164"/>
      <c r="B111" s="90"/>
      <c r="C111" s="161"/>
      <c r="D111" s="162"/>
      <c r="E111" s="80">
        <v>3599</v>
      </c>
      <c r="F111" s="79">
        <v>5222</v>
      </c>
      <c r="G111" s="89" t="s">
        <v>109</v>
      </c>
      <c r="H111" s="77">
        <v>0</v>
      </c>
      <c r="I111" s="76">
        <v>35</v>
      </c>
      <c r="J111" s="75">
        <f>I111</f>
        <v>35</v>
      </c>
    </row>
    <row r="112" spans="1:10" ht="13.5" customHeight="1" x14ac:dyDescent="0.2">
      <c r="A112" s="164"/>
      <c r="B112" s="91" t="s">
        <v>93</v>
      </c>
      <c r="C112" s="159" t="s">
        <v>164</v>
      </c>
      <c r="D112" s="160"/>
      <c r="E112" s="87" t="s">
        <v>95</v>
      </c>
      <c r="F112" s="86" t="s">
        <v>95</v>
      </c>
      <c r="G112" s="85" t="s">
        <v>163</v>
      </c>
      <c r="H112" s="84">
        <f>H113</f>
        <v>0</v>
      </c>
      <c r="I112" s="83">
        <v>17.5</v>
      </c>
      <c r="J112" s="82">
        <f>H112+I112</f>
        <v>17.5</v>
      </c>
    </row>
    <row r="113" spans="1:10" ht="13.5" customHeight="1" thickBot="1" x14ac:dyDescent="0.25">
      <c r="A113" s="164"/>
      <c r="B113" s="90"/>
      <c r="C113" s="161"/>
      <c r="D113" s="162"/>
      <c r="E113" s="80">
        <v>3599</v>
      </c>
      <c r="F113" s="79">
        <v>5222</v>
      </c>
      <c r="G113" s="89" t="s">
        <v>109</v>
      </c>
      <c r="H113" s="77">
        <v>0</v>
      </c>
      <c r="I113" s="76">
        <v>17.5</v>
      </c>
      <c r="J113" s="75">
        <f>I113</f>
        <v>17.5</v>
      </c>
    </row>
    <row r="114" spans="1:10" ht="13.5" customHeight="1" x14ac:dyDescent="0.2">
      <c r="A114" s="164"/>
      <c r="B114" s="91" t="s">
        <v>93</v>
      </c>
      <c r="C114" s="159" t="s">
        <v>162</v>
      </c>
      <c r="D114" s="160"/>
      <c r="E114" s="87" t="s">
        <v>95</v>
      </c>
      <c r="F114" s="86" t="s">
        <v>95</v>
      </c>
      <c r="G114" s="85" t="s">
        <v>161</v>
      </c>
      <c r="H114" s="84">
        <f>H115</f>
        <v>0</v>
      </c>
      <c r="I114" s="83">
        <v>9.4499999999999993</v>
      </c>
      <c r="J114" s="82">
        <f>H114+I114</f>
        <v>9.4499999999999993</v>
      </c>
    </row>
    <row r="115" spans="1:10" ht="13.5" thickBot="1" x14ac:dyDescent="0.25">
      <c r="A115" s="164"/>
      <c r="B115" s="90"/>
      <c r="C115" s="161"/>
      <c r="D115" s="162"/>
      <c r="E115" s="80">
        <v>3599</v>
      </c>
      <c r="F115" s="79">
        <v>5321</v>
      </c>
      <c r="G115" s="89" t="s">
        <v>117</v>
      </c>
      <c r="H115" s="77">
        <v>0</v>
      </c>
      <c r="I115" s="76">
        <v>9.4499999999999993</v>
      </c>
      <c r="J115" s="75">
        <f>I115</f>
        <v>9.4499999999999993</v>
      </c>
    </row>
    <row r="116" spans="1:10" ht="13.5" customHeight="1" x14ac:dyDescent="0.2">
      <c r="A116" s="164"/>
      <c r="B116" s="91" t="s">
        <v>93</v>
      </c>
      <c r="C116" s="159" t="s">
        <v>160</v>
      </c>
      <c r="D116" s="160"/>
      <c r="E116" s="87" t="s">
        <v>95</v>
      </c>
      <c r="F116" s="86" t="s">
        <v>95</v>
      </c>
      <c r="G116" s="85" t="s">
        <v>159</v>
      </c>
      <c r="H116" s="84">
        <f>H117</f>
        <v>0</v>
      </c>
      <c r="I116" s="83">
        <v>16</v>
      </c>
      <c r="J116" s="82">
        <f>H116+I116</f>
        <v>16</v>
      </c>
    </row>
    <row r="117" spans="1:10" ht="13.5" customHeight="1" thickBot="1" x14ac:dyDescent="0.25">
      <c r="A117" s="164"/>
      <c r="B117" s="90"/>
      <c r="C117" s="161"/>
      <c r="D117" s="162"/>
      <c r="E117" s="80">
        <v>3599</v>
      </c>
      <c r="F117" s="79">
        <v>5222</v>
      </c>
      <c r="G117" s="89" t="s">
        <v>109</v>
      </c>
      <c r="H117" s="77">
        <v>0</v>
      </c>
      <c r="I117" s="76">
        <v>16</v>
      </c>
      <c r="J117" s="75">
        <f>I117</f>
        <v>16</v>
      </c>
    </row>
    <row r="118" spans="1:10" ht="13.5" customHeight="1" x14ac:dyDescent="0.2">
      <c r="A118" s="164"/>
      <c r="B118" s="91" t="s">
        <v>93</v>
      </c>
      <c r="C118" s="159" t="s">
        <v>158</v>
      </c>
      <c r="D118" s="160"/>
      <c r="E118" s="87" t="s">
        <v>95</v>
      </c>
      <c r="F118" s="86" t="s">
        <v>95</v>
      </c>
      <c r="G118" s="85" t="s">
        <v>157</v>
      </c>
      <c r="H118" s="84">
        <f>H119</f>
        <v>0</v>
      </c>
      <c r="I118" s="83">
        <v>24</v>
      </c>
      <c r="J118" s="82">
        <f>H118+I118</f>
        <v>24</v>
      </c>
    </row>
    <row r="119" spans="1:10" ht="13.5" customHeight="1" thickBot="1" x14ac:dyDescent="0.25">
      <c r="A119" s="164"/>
      <c r="B119" s="90"/>
      <c r="C119" s="161"/>
      <c r="D119" s="162"/>
      <c r="E119" s="80">
        <v>3599</v>
      </c>
      <c r="F119" s="79">
        <v>5222</v>
      </c>
      <c r="G119" s="89" t="s">
        <v>109</v>
      </c>
      <c r="H119" s="77">
        <v>0</v>
      </c>
      <c r="I119" s="76">
        <v>24</v>
      </c>
      <c r="J119" s="75">
        <f>I119</f>
        <v>24</v>
      </c>
    </row>
    <row r="120" spans="1:10" ht="13.5" customHeight="1" x14ac:dyDescent="0.2">
      <c r="A120" s="164"/>
      <c r="B120" s="91" t="s">
        <v>93</v>
      </c>
      <c r="C120" s="159" t="s">
        <v>156</v>
      </c>
      <c r="D120" s="160"/>
      <c r="E120" s="87" t="s">
        <v>95</v>
      </c>
      <c r="F120" s="86" t="s">
        <v>95</v>
      </c>
      <c r="G120" s="85" t="s">
        <v>155</v>
      </c>
      <c r="H120" s="84">
        <f>H121</f>
        <v>0</v>
      </c>
      <c r="I120" s="83">
        <v>43.2</v>
      </c>
      <c r="J120" s="82">
        <f>H120+I120</f>
        <v>43.2</v>
      </c>
    </row>
    <row r="121" spans="1:10" ht="13.5" customHeight="1" thickBot="1" x14ac:dyDescent="0.25">
      <c r="A121" s="164"/>
      <c r="B121" s="90"/>
      <c r="C121" s="161"/>
      <c r="D121" s="162"/>
      <c r="E121" s="80">
        <v>3599</v>
      </c>
      <c r="F121" s="79">
        <v>5222</v>
      </c>
      <c r="G121" s="89" t="s">
        <v>109</v>
      </c>
      <c r="H121" s="77">
        <v>0</v>
      </c>
      <c r="I121" s="76">
        <v>43.2</v>
      </c>
      <c r="J121" s="75">
        <f>I121</f>
        <v>43.2</v>
      </c>
    </row>
    <row r="122" spans="1:10" ht="13.5" customHeight="1" x14ac:dyDescent="0.2">
      <c r="A122" s="164"/>
      <c r="B122" s="91" t="s">
        <v>93</v>
      </c>
      <c r="C122" s="159" t="s">
        <v>154</v>
      </c>
      <c r="D122" s="160"/>
      <c r="E122" s="87" t="s">
        <v>95</v>
      </c>
      <c r="F122" s="86" t="s">
        <v>95</v>
      </c>
      <c r="G122" s="85" t="s">
        <v>153</v>
      </c>
      <c r="H122" s="84">
        <f>H123</f>
        <v>0</v>
      </c>
      <c r="I122" s="83">
        <v>4.7460000000000004</v>
      </c>
      <c r="J122" s="82">
        <f>H122+I122</f>
        <v>4.7460000000000004</v>
      </c>
    </row>
    <row r="123" spans="1:10" ht="13.5" customHeight="1" thickBot="1" x14ac:dyDescent="0.25">
      <c r="A123" s="164"/>
      <c r="B123" s="90"/>
      <c r="C123" s="161"/>
      <c r="D123" s="162"/>
      <c r="E123" s="80">
        <v>3599</v>
      </c>
      <c r="F123" s="79">
        <v>5321</v>
      </c>
      <c r="G123" s="89" t="s">
        <v>117</v>
      </c>
      <c r="H123" s="77">
        <v>0</v>
      </c>
      <c r="I123" s="76">
        <v>4.7460000000000004</v>
      </c>
      <c r="J123" s="75">
        <f>I123</f>
        <v>4.7460000000000004</v>
      </c>
    </row>
    <row r="124" spans="1:10" ht="13.5" customHeight="1" x14ac:dyDescent="0.2">
      <c r="A124" s="164"/>
      <c r="B124" s="91" t="s">
        <v>93</v>
      </c>
      <c r="C124" s="159" t="s">
        <v>152</v>
      </c>
      <c r="D124" s="160"/>
      <c r="E124" s="87" t="s">
        <v>95</v>
      </c>
      <c r="F124" s="86" t="s">
        <v>95</v>
      </c>
      <c r="G124" s="85" t="s">
        <v>151</v>
      </c>
      <c r="H124" s="84">
        <f>H125</f>
        <v>0</v>
      </c>
      <c r="I124" s="83">
        <v>9.6</v>
      </c>
      <c r="J124" s="82">
        <f>H124+I124</f>
        <v>9.6</v>
      </c>
    </row>
    <row r="125" spans="1:10" ht="13.5" thickBot="1" x14ac:dyDescent="0.25">
      <c r="A125" s="164"/>
      <c r="B125" s="90"/>
      <c r="C125" s="161"/>
      <c r="D125" s="162"/>
      <c r="E125" s="80">
        <v>3599</v>
      </c>
      <c r="F125" s="79">
        <v>5321</v>
      </c>
      <c r="G125" s="89" t="s">
        <v>117</v>
      </c>
      <c r="H125" s="77">
        <v>0</v>
      </c>
      <c r="I125" s="76">
        <v>9.6</v>
      </c>
      <c r="J125" s="75">
        <f>I125</f>
        <v>9.6</v>
      </c>
    </row>
    <row r="126" spans="1:10" ht="13.5" customHeight="1" x14ac:dyDescent="0.2">
      <c r="A126" s="164"/>
      <c r="B126" s="91" t="s">
        <v>93</v>
      </c>
      <c r="C126" s="159" t="s">
        <v>150</v>
      </c>
      <c r="D126" s="160"/>
      <c r="E126" s="87" t="s">
        <v>95</v>
      </c>
      <c r="F126" s="86" t="s">
        <v>95</v>
      </c>
      <c r="G126" s="85" t="s">
        <v>149</v>
      </c>
      <c r="H126" s="84">
        <f>H127</f>
        <v>0</v>
      </c>
      <c r="I126" s="83">
        <v>8.85</v>
      </c>
      <c r="J126" s="82">
        <f>H126+I126</f>
        <v>8.85</v>
      </c>
    </row>
    <row r="127" spans="1:10" ht="13.5" thickBot="1" x14ac:dyDescent="0.25">
      <c r="A127" s="164"/>
      <c r="B127" s="90"/>
      <c r="C127" s="161"/>
      <c r="D127" s="162"/>
      <c r="E127" s="80">
        <v>3599</v>
      </c>
      <c r="F127" s="79">
        <v>5213</v>
      </c>
      <c r="G127" s="89" t="s">
        <v>146</v>
      </c>
      <c r="H127" s="77">
        <v>0</v>
      </c>
      <c r="I127" s="76">
        <v>8.85</v>
      </c>
      <c r="J127" s="75">
        <f>I127</f>
        <v>8.85</v>
      </c>
    </row>
    <row r="128" spans="1:10" ht="13.5" customHeight="1" x14ac:dyDescent="0.2">
      <c r="A128" s="164"/>
      <c r="B128" s="91" t="s">
        <v>93</v>
      </c>
      <c r="C128" s="159" t="s">
        <v>148</v>
      </c>
      <c r="D128" s="160"/>
      <c r="E128" s="87" t="s">
        <v>95</v>
      </c>
      <c r="F128" s="86" t="s">
        <v>95</v>
      </c>
      <c r="G128" s="85" t="s">
        <v>147</v>
      </c>
      <c r="H128" s="84">
        <f>H129</f>
        <v>0</v>
      </c>
      <c r="I128" s="83">
        <v>3.75</v>
      </c>
      <c r="J128" s="82">
        <f>H128+I128</f>
        <v>3.75</v>
      </c>
    </row>
    <row r="129" spans="1:10" ht="13.5" thickBot="1" x14ac:dyDescent="0.25">
      <c r="A129" s="164"/>
      <c r="B129" s="90"/>
      <c r="C129" s="161"/>
      <c r="D129" s="162"/>
      <c r="E129" s="80">
        <v>3599</v>
      </c>
      <c r="F129" s="79">
        <v>5213</v>
      </c>
      <c r="G129" s="89" t="s">
        <v>146</v>
      </c>
      <c r="H129" s="77">
        <v>0</v>
      </c>
      <c r="I129" s="76">
        <v>3.75</v>
      </c>
      <c r="J129" s="75">
        <f>I129</f>
        <v>3.75</v>
      </c>
    </row>
    <row r="130" spans="1:10" ht="13.5" customHeight="1" x14ac:dyDescent="0.2">
      <c r="A130" s="164"/>
      <c r="B130" s="91" t="s">
        <v>93</v>
      </c>
      <c r="C130" s="159" t="s">
        <v>145</v>
      </c>
      <c r="D130" s="160"/>
      <c r="E130" s="87" t="s">
        <v>95</v>
      </c>
      <c r="F130" s="86" t="s">
        <v>95</v>
      </c>
      <c r="G130" s="85" t="s">
        <v>144</v>
      </c>
      <c r="H130" s="84">
        <f>H131</f>
        <v>0</v>
      </c>
      <c r="I130" s="83">
        <v>27</v>
      </c>
      <c r="J130" s="82">
        <f>H130+I130</f>
        <v>27</v>
      </c>
    </row>
    <row r="131" spans="1:10" ht="13.5" customHeight="1" thickBot="1" x14ac:dyDescent="0.25">
      <c r="A131" s="164"/>
      <c r="B131" s="90"/>
      <c r="C131" s="161"/>
      <c r="D131" s="162"/>
      <c r="E131" s="80">
        <v>3599</v>
      </c>
      <c r="F131" s="79">
        <v>5222</v>
      </c>
      <c r="G131" s="89" t="s">
        <v>109</v>
      </c>
      <c r="H131" s="77">
        <v>0</v>
      </c>
      <c r="I131" s="76">
        <v>27</v>
      </c>
      <c r="J131" s="75">
        <f>I131</f>
        <v>27</v>
      </c>
    </row>
    <row r="132" spans="1:10" ht="13.5" customHeight="1" x14ac:dyDescent="0.2">
      <c r="A132" s="164"/>
      <c r="B132" s="91" t="s">
        <v>93</v>
      </c>
      <c r="C132" s="159" t="s">
        <v>143</v>
      </c>
      <c r="D132" s="160"/>
      <c r="E132" s="87" t="s">
        <v>95</v>
      </c>
      <c r="F132" s="86" t="s">
        <v>95</v>
      </c>
      <c r="G132" s="85" t="s">
        <v>142</v>
      </c>
      <c r="H132" s="84">
        <f>H133</f>
        <v>0</v>
      </c>
      <c r="I132" s="83">
        <v>25.3</v>
      </c>
      <c r="J132" s="82">
        <f>H132+I132</f>
        <v>25.3</v>
      </c>
    </row>
    <row r="133" spans="1:10" ht="13.5" thickBot="1" x14ac:dyDescent="0.25">
      <c r="A133" s="164"/>
      <c r="B133" s="90"/>
      <c r="C133" s="161"/>
      <c r="D133" s="162"/>
      <c r="E133" s="80">
        <v>3599</v>
      </c>
      <c r="F133" s="79">
        <v>5222</v>
      </c>
      <c r="G133" s="89" t="s">
        <v>109</v>
      </c>
      <c r="H133" s="77">
        <v>0</v>
      </c>
      <c r="I133" s="76">
        <v>25.3</v>
      </c>
      <c r="J133" s="75">
        <f>I133</f>
        <v>25.3</v>
      </c>
    </row>
    <row r="134" spans="1:10" ht="13.5" customHeight="1" x14ac:dyDescent="0.2">
      <c r="A134" s="164"/>
      <c r="B134" s="91" t="s">
        <v>93</v>
      </c>
      <c r="C134" s="159" t="s">
        <v>141</v>
      </c>
      <c r="D134" s="160"/>
      <c r="E134" s="87" t="s">
        <v>95</v>
      </c>
      <c r="F134" s="86" t="s">
        <v>95</v>
      </c>
      <c r="G134" s="85" t="s">
        <v>140</v>
      </c>
      <c r="H134" s="84">
        <f>H135</f>
        <v>0</v>
      </c>
      <c r="I134" s="83">
        <v>7</v>
      </c>
      <c r="J134" s="82">
        <f>H134+I134</f>
        <v>7</v>
      </c>
    </row>
    <row r="135" spans="1:10" ht="13.5" thickBot="1" x14ac:dyDescent="0.25">
      <c r="A135" s="164"/>
      <c r="B135" s="90"/>
      <c r="C135" s="161"/>
      <c r="D135" s="162"/>
      <c r="E135" s="80">
        <v>3599</v>
      </c>
      <c r="F135" s="79">
        <v>5222</v>
      </c>
      <c r="G135" s="89" t="s">
        <v>109</v>
      </c>
      <c r="H135" s="77">
        <v>0</v>
      </c>
      <c r="I135" s="76">
        <v>7</v>
      </c>
      <c r="J135" s="75">
        <f>I135</f>
        <v>7</v>
      </c>
    </row>
    <row r="136" spans="1:10" ht="13.5" customHeight="1" x14ac:dyDescent="0.2">
      <c r="A136" s="164"/>
      <c r="B136" s="91" t="s">
        <v>93</v>
      </c>
      <c r="C136" s="159" t="s">
        <v>139</v>
      </c>
      <c r="D136" s="160"/>
      <c r="E136" s="87" t="s">
        <v>95</v>
      </c>
      <c r="F136" s="86" t="s">
        <v>95</v>
      </c>
      <c r="G136" s="85" t="s">
        <v>138</v>
      </c>
      <c r="H136" s="84">
        <f>H137</f>
        <v>0</v>
      </c>
      <c r="I136" s="83">
        <v>6.4</v>
      </c>
      <c r="J136" s="82">
        <f>H136+I136</f>
        <v>6.4</v>
      </c>
    </row>
    <row r="137" spans="1:10" ht="13.5" customHeight="1" thickBot="1" x14ac:dyDescent="0.25">
      <c r="A137" s="164"/>
      <c r="B137" s="90"/>
      <c r="C137" s="161"/>
      <c r="D137" s="162"/>
      <c r="E137" s="80">
        <v>3599</v>
      </c>
      <c r="F137" s="79">
        <v>5222</v>
      </c>
      <c r="G137" s="89" t="s">
        <v>109</v>
      </c>
      <c r="H137" s="77">
        <v>0</v>
      </c>
      <c r="I137" s="76">
        <v>6.4</v>
      </c>
      <c r="J137" s="75">
        <f>I137</f>
        <v>6.4</v>
      </c>
    </row>
    <row r="138" spans="1:10" ht="13.5" customHeight="1" x14ac:dyDescent="0.2">
      <c r="A138" s="164"/>
      <c r="B138" s="91" t="s">
        <v>93</v>
      </c>
      <c r="C138" s="159" t="s">
        <v>137</v>
      </c>
      <c r="D138" s="160"/>
      <c r="E138" s="87" t="s">
        <v>95</v>
      </c>
      <c r="F138" s="86" t="s">
        <v>95</v>
      </c>
      <c r="G138" s="85" t="s">
        <v>136</v>
      </c>
      <c r="H138" s="84">
        <f>H139</f>
        <v>0</v>
      </c>
      <c r="I138" s="83">
        <v>1.1200000000000001</v>
      </c>
      <c r="J138" s="82">
        <f>H138+I138</f>
        <v>1.1200000000000001</v>
      </c>
    </row>
    <row r="139" spans="1:10" ht="13.5" thickBot="1" x14ac:dyDescent="0.25">
      <c r="A139" s="164"/>
      <c r="B139" s="90"/>
      <c r="C139" s="161"/>
      <c r="D139" s="162"/>
      <c r="E139" s="80">
        <v>3599</v>
      </c>
      <c r="F139" s="79">
        <v>5222</v>
      </c>
      <c r="G139" s="89" t="s">
        <v>109</v>
      </c>
      <c r="H139" s="77">
        <v>0</v>
      </c>
      <c r="I139" s="76">
        <v>1.1200000000000001</v>
      </c>
      <c r="J139" s="75">
        <f>I139</f>
        <v>1.1200000000000001</v>
      </c>
    </row>
    <row r="140" spans="1:10" ht="13.5" customHeight="1" x14ac:dyDescent="0.2">
      <c r="A140" s="164"/>
      <c r="B140" s="91" t="s">
        <v>93</v>
      </c>
      <c r="C140" s="159" t="s">
        <v>135</v>
      </c>
      <c r="D140" s="160"/>
      <c r="E140" s="87" t="s">
        <v>95</v>
      </c>
      <c r="F140" s="86" t="s">
        <v>95</v>
      </c>
      <c r="G140" s="85" t="s">
        <v>134</v>
      </c>
      <c r="H140" s="84">
        <f>H141</f>
        <v>0</v>
      </c>
      <c r="I140" s="83">
        <v>1</v>
      </c>
      <c r="J140" s="82">
        <f>H140+I140</f>
        <v>1</v>
      </c>
    </row>
    <row r="141" spans="1:10" ht="13.5" customHeight="1" thickBot="1" x14ac:dyDescent="0.25">
      <c r="A141" s="164"/>
      <c r="B141" s="90"/>
      <c r="C141" s="161"/>
      <c r="D141" s="162"/>
      <c r="E141" s="80">
        <v>3599</v>
      </c>
      <c r="F141" s="79">
        <v>5222</v>
      </c>
      <c r="G141" s="89" t="s">
        <v>109</v>
      </c>
      <c r="H141" s="77">
        <v>0</v>
      </c>
      <c r="I141" s="76">
        <v>1</v>
      </c>
      <c r="J141" s="75">
        <f>I141</f>
        <v>1</v>
      </c>
    </row>
    <row r="142" spans="1:10" ht="13.5" customHeight="1" x14ac:dyDescent="0.2">
      <c r="A142" s="164"/>
      <c r="B142" s="91" t="s">
        <v>93</v>
      </c>
      <c r="C142" s="159" t="s">
        <v>133</v>
      </c>
      <c r="D142" s="160"/>
      <c r="E142" s="87" t="s">
        <v>95</v>
      </c>
      <c r="F142" s="86" t="s">
        <v>95</v>
      </c>
      <c r="G142" s="85" t="s">
        <v>132</v>
      </c>
      <c r="H142" s="84">
        <f>H143</f>
        <v>0</v>
      </c>
      <c r="I142" s="83">
        <v>25</v>
      </c>
      <c r="J142" s="82">
        <f>H142+I142</f>
        <v>25</v>
      </c>
    </row>
    <row r="143" spans="1:10" ht="13.5" customHeight="1" thickBot="1" x14ac:dyDescent="0.25">
      <c r="A143" s="164"/>
      <c r="B143" s="90"/>
      <c r="C143" s="161"/>
      <c r="D143" s="162"/>
      <c r="E143" s="80">
        <v>3599</v>
      </c>
      <c r="F143" s="79">
        <v>5222</v>
      </c>
      <c r="G143" s="89" t="s">
        <v>109</v>
      </c>
      <c r="H143" s="77">
        <v>0</v>
      </c>
      <c r="I143" s="76">
        <v>25</v>
      </c>
      <c r="J143" s="75">
        <f>I143</f>
        <v>25</v>
      </c>
    </row>
    <row r="144" spans="1:10" ht="13.5" customHeight="1" x14ac:dyDescent="0.2">
      <c r="A144" s="164"/>
      <c r="B144" s="91" t="s">
        <v>93</v>
      </c>
      <c r="C144" s="159" t="s">
        <v>131</v>
      </c>
      <c r="D144" s="160"/>
      <c r="E144" s="87" t="s">
        <v>95</v>
      </c>
      <c r="F144" s="86" t="s">
        <v>95</v>
      </c>
      <c r="G144" s="85" t="s">
        <v>130</v>
      </c>
      <c r="H144" s="84">
        <f>H145</f>
        <v>0</v>
      </c>
      <c r="I144" s="83">
        <v>2.8</v>
      </c>
      <c r="J144" s="82">
        <f>H144+I144</f>
        <v>2.8</v>
      </c>
    </row>
    <row r="145" spans="1:10" ht="13.5" thickBot="1" x14ac:dyDescent="0.25">
      <c r="A145" s="164"/>
      <c r="B145" s="90"/>
      <c r="C145" s="161"/>
      <c r="D145" s="162"/>
      <c r="E145" s="80">
        <v>3599</v>
      </c>
      <c r="F145" s="79">
        <v>5222</v>
      </c>
      <c r="G145" s="78" t="s">
        <v>109</v>
      </c>
      <c r="H145" s="77">
        <v>0</v>
      </c>
      <c r="I145" s="76">
        <v>2.8</v>
      </c>
      <c r="J145" s="75">
        <f>I145</f>
        <v>2.8</v>
      </c>
    </row>
    <row r="146" spans="1:10" ht="13.5" customHeight="1" x14ac:dyDescent="0.2">
      <c r="A146" s="164"/>
      <c r="B146" s="91" t="s">
        <v>93</v>
      </c>
      <c r="C146" s="159" t="s">
        <v>129</v>
      </c>
      <c r="D146" s="160"/>
      <c r="E146" s="87" t="s">
        <v>95</v>
      </c>
      <c r="F146" s="86" t="s">
        <v>95</v>
      </c>
      <c r="G146" s="85" t="s">
        <v>128</v>
      </c>
      <c r="H146" s="84">
        <f>H147</f>
        <v>0</v>
      </c>
      <c r="I146" s="83">
        <v>40</v>
      </c>
      <c r="J146" s="82">
        <f>H146+I146</f>
        <v>40</v>
      </c>
    </row>
    <row r="147" spans="1:10" ht="13.5" customHeight="1" thickBot="1" x14ac:dyDescent="0.25">
      <c r="A147" s="164"/>
      <c r="B147" s="90"/>
      <c r="C147" s="161"/>
      <c r="D147" s="162"/>
      <c r="E147" s="80">
        <v>3599</v>
      </c>
      <c r="F147" s="79">
        <v>5321</v>
      </c>
      <c r="G147" s="89" t="s">
        <v>117</v>
      </c>
      <c r="H147" s="77">
        <v>0</v>
      </c>
      <c r="I147" s="76">
        <v>40</v>
      </c>
      <c r="J147" s="75">
        <f>I147</f>
        <v>40</v>
      </c>
    </row>
    <row r="148" spans="1:10" ht="13.5" customHeight="1" x14ac:dyDescent="0.2">
      <c r="A148" s="164"/>
      <c r="B148" s="91" t="s">
        <v>93</v>
      </c>
      <c r="C148" s="159" t="s">
        <v>127</v>
      </c>
      <c r="D148" s="160"/>
      <c r="E148" s="87" t="s">
        <v>95</v>
      </c>
      <c r="F148" s="86" t="s">
        <v>95</v>
      </c>
      <c r="G148" s="85" t="s">
        <v>126</v>
      </c>
      <c r="H148" s="84">
        <f>H149</f>
        <v>0</v>
      </c>
      <c r="I148" s="83">
        <v>2.2909999999999999</v>
      </c>
      <c r="J148" s="82">
        <f>H148+I148</f>
        <v>2.2909999999999999</v>
      </c>
    </row>
    <row r="149" spans="1:10" ht="13.5" customHeight="1" thickBot="1" x14ac:dyDescent="0.25">
      <c r="A149" s="164"/>
      <c r="B149" s="90"/>
      <c r="C149" s="161"/>
      <c r="D149" s="162"/>
      <c r="E149" s="80">
        <v>3599</v>
      </c>
      <c r="F149" s="79">
        <v>5222</v>
      </c>
      <c r="G149" s="89" t="s">
        <v>109</v>
      </c>
      <c r="H149" s="77">
        <v>0</v>
      </c>
      <c r="I149" s="76">
        <v>2.2909999999999999</v>
      </c>
      <c r="J149" s="75">
        <f>I149</f>
        <v>2.2909999999999999</v>
      </c>
    </row>
    <row r="150" spans="1:10" ht="13.5" customHeight="1" x14ac:dyDescent="0.2">
      <c r="A150" s="164"/>
      <c r="B150" s="91" t="s">
        <v>93</v>
      </c>
      <c r="C150" s="159" t="s">
        <v>125</v>
      </c>
      <c r="D150" s="160"/>
      <c r="E150" s="87" t="s">
        <v>95</v>
      </c>
      <c r="F150" s="86" t="s">
        <v>95</v>
      </c>
      <c r="G150" s="85" t="s">
        <v>124</v>
      </c>
      <c r="H150" s="84">
        <f>H151</f>
        <v>0</v>
      </c>
      <c r="I150" s="83">
        <v>21</v>
      </c>
      <c r="J150" s="82">
        <f>H150+I150</f>
        <v>21</v>
      </c>
    </row>
    <row r="151" spans="1:10" ht="13.5" customHeight="1" thickBot="1" x14ac:dyDescent="0.25">
      <c r="A151" s="164"/>
      <c r="B151" s="90"/>
      <c r="C151" s="161"/>
      <c r="D151" s="162"/>
      <c r="E151" s="80">
        <v>3599</v>
      </c>
      <c r="F151" s="79">
        <v>5222</v>
      </c>
      <c r="G151" s="78" t="s">
        <v>109</v>
      </c>
      <c r="H151" s="77">
        <v>0</v>
      </c>
      <c r="I151" s="76">
        <v>21</v>
      </c>
      <c r="J151" s="75">
        <f>I151</f>
        <v>21</v>
      </c>
    </row>
    <row r="152" spans="1:10" ht="13.5" customHeight="1" x14ac:dyDescent="0.2">
      <c r="A152" s="164"/>
      <c r="B152" s="88" t="s">
        <v>93</v>
      </c>
      <c r="C152" s="159" t="s">
        <v>123</v>
      </c>
      <c r="D152" s="160"/>
      <c r="E152" s="87" t="s">
        <v>95</v>
      </c>
      <c r="F152" s="86" t="s">
        <v>95</v>
      </c>
      <c r="G152" s="85" t="s">
        <v>122</v>
      </c>
      <c r="H152" s="84">
        <f>H153</f>
        <v>0</v>
      </c>
      <c r="I152" s="83">
        <v>36</v>
      </c>
      <c r="J152" s="82">
        <f>H152+I152</f>
        <v>36</v>
      </c>
    </row>
    <row r="153" spans="1:10" ht="13.5" customHeight="1" thickBot="1" x14ac:dyDescent="0.25">
      <c r="A153" s="164"/>
      <c r="B153" s="81"/>
      <c r="C153" s="161"/>
      <c r="D153" s="162"/>
      <c r="E153" s="80">
        <v>3599</v>
      </c>
      <c r="F153" s="79">
        <v>5221</v>
      </c>
      <c r="G153" s="78" t="s">
        <v>121</v>
      </c>
      <c r="H153" s="77">
        <v>0</v>
      </c>
      <c r="I153" s="76">
        <v>36</v>
      </c>
      <c r="J153" s="75">
        <f>I153</f>
        <v>36</v>
      </c>
    </row>
    <row r="154" spans="1:10" ht="13.5" customHeight="1" x14ac:dyDescent="0.2">
      <c r="A154" s="164"/>
      <c r="B154" s="88" t="s">
        <v>93</v>
      </c>
      <c r="C154" s="159" t="s">
        <v>120</v>
      </c>
      <c r="D154" s="160"/>
      <c r="E154" s="87" t="s">
        <v>95</v>
      </c>
      <c r="F154" s="86" t="s">
        <v>95</v>
      </c>
      <c r="G154" s="85" t="s">
        <v>119</v>
      </c>
      <c r="H154" s="84">
        <f>H155</f>
        <v>0</v>
      </c>
      <c r="I154" s="83">
        <v>24</v>
      </c>
      <c r="J154" s="82">
        <f>H154+I154</f>
        <v>24</v>
      </c>
    </row>
    <row r="155" spans="1:10" ht="13.5" thickBot="1" x14ac:dyDescent="0.25">
      <c r="A155" s="164"/>
      <c r="B155" s="81"/>
      <c r="C155" s="161"/>
      <c r="D155" s="162"/>
      <c r="E155" s="80">
        <v>3599</v>
      </c>
      <c r="F155" s="79">
        <v>5321</v>
      </c>
      <c r="G155" s="78" t="s">
        <v>117</v>
      </c>
      <c r="H155" s="77">
        <v>0</v>
      </c>
      <c r="I155" s="76">
        <v>24</v>
      </c>
      <c r="J155" s="75">
        <f>I155</f>
        <v>24</v>
      </c>
    </row>
    <row r="156" spans="1:10" ht="13.5" customHeight="1" x14ac:dyDescent="0.2">
      <c r="A156" s="164"/>
      <c r="B156" s="91" t="s">
        <v>93</v>
      </c>
      <c r="C156" s="159" t="s">
        <v>278</v>
      </c>
      <c r="D156" s="160"/>
      <c r="E156" s="87" t="s">
        <v>95</v>
      </c>
      <c r="F156" s="86" t="s">
        <v>95</v>
      </c>
      <c r="G156" s="85" t="s">
        <v>118</v>
      </c>
      <c r="H156" s="84">
        <f>H157</f>
        <v>0</v>
      </c>
      <c r="I156" s="83">
        <v>15.75</v>
      </c>
      <c r="J156" s="82">
        <f>H156+I156</f>
        <v>15.75</v>
      </c>
    </row>
    <row r="157" spans="1:10" ht="13.5" thickBot="1" x14ac:dyDescent="0.25">
      <c r="A157" s="164"/>
      <c r="B157" s="90"/>
      <c r="C157" s="161"/>
      <c r="D157" s="162"/>
      <c r="E157" s="80">
        <v>3599</v>
      </c>
      <c r="F157" s="79">
        <v>5321</v>
      </c>
      <c r="G157" s="89" t="s">
        <v>117</v>
      </c>
      <c r="H157" s="77">
        <v>0</v>
      </c>
      <c r="I157" s="76">
        <v>15.75</v>
      </c>
      <c r="J157" s="75">
        <f>I157</f>
        <v>15.75</v>
      </c>
    </row>
    <row r="158" spans="1:10" ht="13.5" customHeight="1" x14ac:dyDescent="0.2">
      <c r="A158" s="164"/>
      <c r="B158" s="91" t="s">
        <v>93</v>
      </c>
      <c r="C158" s="159" t="s">
        <v>116</v>
      </c>
      <c r="D158" s="160"/>
      <c r="E158" s="87" t="s">
        <v>95</v>
      </c>
      <c r="F158" s="86" t="s">
        <v>95</v>
      </c>
      <c r="G158" s="85" t="s">
        <v>115</v>
      </c>
      <c r="H158" s="84">
        <f>H159</f>
        <v>0</v>
      </c>
      <c r="I158" s="83">
        <v>22.974</v>
      </c>
      <c r="J158" s="82">
        <f>H158+I158</f>
        <v>22.974</v>
      </c>
    </row>
    <row r="159" spans="1:10" ht="13.5" customHeight="1" thickBot="1" x14ac:dyDescent="0.25">
      <c r="A159" s="164"/>
      <c r="B159" s="90"/>
      <c r="C159" s="161"/>
      <c r="D159" s="162"/>
      <c r="E159" s="80">
        <v>3599</v>
      </c>
      <c r="F159" s="79">
        <v>5331</v>
      </c>
      <c r="G159" s="89" t="s">
        <v>112</v>
      </c>
      <c r="H159" s="77">
        <v>0</v>
      </c>
      <c r="I159" s="76">
        <v>22.974</v>
      </c>
      <c r="J159" s="75">
        <f>I159</f>
        <v>22.974</v>
      </c>
    </row>
    <row r="160" spans="1:10" ht="13.5" customHeight="1" x14ac:dyDescent="0.2">
      <c r="A160" s="164"/>
      <c r="B160" s="91" t="s">
        <v>93</v>
      </c>
      <c r="C160" s="159" t="s">
        <v>114</v>
      </c>
      <c r="D160" s="160"/>
      <c r="E160" s="87" t="s">
        <v>95</v>
      </c>
      <c r="F160" s="86" t="s">
        <v>95</v>
      </c>
      <c r="G160" s="85" t="s">
        <v>113</v>
      </c>
      <c r="H160" s="84">
        <f>H161</f>
        <v>0</v>
      </c>
      <c r="I160" s="83">
        <v>24</v>
      </c>
      <c r="J160" s="82">
        <f>H160+I160</f>
        <v>24</v>
      </c>
    </row>
    <row r="161" spans="1:10" ht="23.25" thickBot="1" x14ac:dyDescent="0.25">
      <c r="A161" s="164"/>
      <c r="B161" s="90"/>
      <c r="C161" s="161"/>
      <c r="D161" s="162"/>
      <c r="E161" s="80">
        <v>3599</v>
      </c>
      <c r="F161" s="79">
        <v>5331</v>
      </c>
      <c r="G161" s="89" t="s">
        <v>112</v>
      </c>
      <c r="H161" s="77">
        <v>0</v>
      </c>
      <c r="I161" s="76">
        <v>24</v>
      </c>
      <c r="J161" s="75">
        <f>I161</f>
        <v>24</v>
      </c>
    </row>
    <row r="162" spans="1:10" ht="13.5" customHeight="1" x14ac:dyDescent="0.2">
      <c r="A162" s="164"/>
      <c r="B162" s="88" t="s">
        <v>93</v>
      </c>
      <c r="C162" s="159" t="s">
        <v>111</v>
      </c>
      <c r="D162" s="160"/>
      <c r="E162" s="87" t="s">
        <v>95</v>
      </c>
      <c r="F162" s="86" t="s">
        <v>95</v>
      </c>
      <c r="G162" s="85" t="s">
        <v>110</v>
      </c>
      <c r="H162" s="84">
        <f>H163</f>
        <v>0</v>
      </c>
      <c r="I162" s="83">
        <v>34.4</v>
      </c>
      <c r="J162" s="82">
        <f>H162+I162</f>
        <v>34.4</v>
      </c>
    </row>
    <row r="163" spans="1:10" ht="13.5" thickBot="1" x14ac:dyDescent="0.25">
      <c r="A163" s="164"/>
      <c r="B163" s="81"/>
      <c r="C163" s="161"/>
      <c r="D163" s="162"/>
      <c r="E163" s="80">
        <v>3599</v>
      </c>
      <c r="F163" s="79">
        <v>5222</v>
      </c>
      <c r="G163" s="78" t="s">
        <v>109</v>
      </c>
      <c r="H163" s="77">
        <v>0</v>
      </c>
      <c r="I163" s="76">
        <v>34.4</v>
      </c>
      <c r="J163" s="75">
        <f>I163</f>
        <v>34.4</v>
      </c>
    </row>
    <row r="164" spans="1:10" x14ac:dyDescent="0.2">
      <c r="J164"/>
    </row>
    <row r="165" spans="1:10" x14ac:dyDescent="0.2">
      <c r="J165"/>
    </row>
    <row r="166" spans="1:10" x14ac:dyDescent="0.2">
      <c r="J166"/>
    </row>
    <row r="167" spans="1:10" x14ac:dyDescent="0.2">
      <c r="J167"/>
    </row>
    <row r="168" spans="1:10" x14ac:dyDescent="0.2">
      <c r="J168"/>
    </row>
    <row r="169" spans="1:10" x14ac:dyDescent="0.2">
      <c r="J169"/>
    </row>
    <row r="170" spans="1:10" x14ac:dyDescent="0.2">
      <c r="J170"/>
    </row>
    <row r="171" spans="1:10" x14ac:dyDescent="0.2">
      <c r="J171"/>
    </row>
    <row r="172" spans="1:10" x14ac:dyDescent="0.2">
      <c r="J172"/>
    </row>
    <row r="173" spans="1:10" x14ac:dyDescent="0.2">
      <c r="J173"/>
    </row>
  </sheetData>
  <mergeCells count="164">
    <mergeCell ref="A42:A163"/>
    <mergeCell ref="C35:D35"/>
    <mergeCell ref="A5:A41"/>
    <mergeCell ref="C31:D31"/>
    <mergeCell ref="C32:D32"/>
    <mergeCell ref="C33:D33"/>
    <mergeCell ref="C159:D159"/>
    <mergeCell ref="C160:D160"/>
    <mergeCell ref="C161:D161"/>
    <mergeCell ref="C162:D162"/>
    <mergeCell ref="C163:D163"/>
    <mergeCell ref="C26:D26"/>
    <mergeCell ref="C153:D153"/>
    <mergeCell ref="C154:D154"/>
    <mergeCell ref="C155:D155"/>
    <mergeCell ref="C156:D156"/>
    <mergeCell ref="C146:D14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71:D71"/>
    <mergeCell ref="C105:D105"/>
    <mergeCell ref="C106:D106"/>
    <mergeCell ref="C107:D107"/>
    <mergeCell ref="C108:D108"/>
    <mergeCell ref="C109:D109"/>
    <mergeCell ref="C76:D76"/>
    <mergeCell ref="C77:D77"/>
    <mergeCell ref="C78:D78"/>
    <mergeCell ref="C79:D79"/>
    <mergeCell ref="C95:D95"/>
    <mergeCell ref="C86:D86"/>
    <mergeCell ref="C87:D87"/>
    <mergeCell ref="C88:D88"/>
    <mergeCell ref="C99:D99"/>
    <mergeCell ref="C96:D96"/>
    <mergeCell ref="C97:D97"/>
    <mergeCell ref="C93:D93"/>
    <mergeCell ref="C94:D94"/>
    <mergeCell ref="C62:D62"/>
    <mergeCell ref="C63:D63"/>
    <mergeCell ref="C64:D64"/>
    <mergeCell ref="C65:D65"/>
    <mergeCell ref="C66:D66"/>
    <mergeCell ref="C104:D104"/>
    <mergeCell ref="C67:D67"/>
    <mergeCell ref="C68:D68"/>
    <mergeCell ref="C69:D69"/>
    <mergeCell ref="C70:D70"/>
    <mergeCell ref="C72:D72"/>
    <mergeCell ref="C73:D73"/>
    <mergeCell ref="C74:D74"/>
    <mergeCell ref="C75:D75"/>
    <mergeCell ref="C91:D91"/>
    <mergeCell ref="C92:D92"/>
    <mergeCell ref="C80:D80"/>
    <mergeCell ref="C81:D81"/>
    <mergeCell ref="C82:D82"/>
    <mergeCell ref="C83:D83"/>
    <mergeCell ref="C84:D84"/>
    <mergeCell ref="C85:D85"/>
    <mergeCell ref="C102:D102"/>
    <mergeCell ref="C103:D103"/>
    <mergeCell ref="C58:D58"/>
    <mergeCell ref="C59:D59"/>
    <mergeCell ref="C60:D60"/>
    <mergeCell ref="C61:D61"/>
    <mergeCell ref="C36:D36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42:D42"/>
    <mergeCell ref="C43:D43"/>
    <mergeCell ref="C44:D44"/>
    <mergeCell ref="C45:D45"/>
    <mergeCell ref="C50:D50"/>
    <mergeCell ref="C38:D38"/>
    <mergeCell ref="C39:D39"/>
    <mergeCell ref="C40:D40"/>
    <mergeCell ref="C29:D29"/>
    <mergeCell ref="C9:D9"/>
    <mergeCell ref="C10:D10"/>
    <mergeCell ref="C8:D8"/>
    <mergeCell ref="C56:D56"/>
    <mergeCell ref="C57:D57"/>
    <mergeCell ref="C34:D34"/>
    <mergeCell ref="C21:D21"/>
    <mergeCell ref="C22:D22"/>
    <mergeCell ref="C25:D25"/>
    <mergeCell ref="C14:D14"/>
    <mergeCell ref="C20:D20"/>
    <mergeCell ref="C18:D18"/>
    <mergeCell ref="C19:D19"/>
    <mergeCell ref="A2:J2"/>
    <mergeCell ref="C101:D101"/>
    <mergeCell ref="C98:D98"/>
    <mergeCell ref="C100:D100"/>
    <mergeCell ref="C89:D89"/>
    <mergeCell ref="C90:D90"/>
    <mergeCell ref="A1:J1"/>
    <mergeCell ref="C5:D5"/>
    <mergeCell ref="C6:D6"/>
    <mergeCell ref="C7:D7"/>
    <mergeCell ref="C41:D41"/>
    <mergeCell ref="C37:D37"/>
    <mergeCell ref="C30:D30"/>
    <mergeCell ref="A3:J3"/>
    <mergeCell ref="C27:D27"/>
    <mergeCell ref="C15:D15"/>
    <mergeCell ref="C16:D16"/>
    <mergeCell ref="C17:D17"/>
    <mergeCell ref="C24:D24"/>
    <mergeCell ref="C11:D11"/>
    <mergeCell ref="C12:D12"/>
    <mergeCell ref="C13:D13"/>
    <mergeCell ref="C28:D28"/>
    <mergeCell ref="C23:D23"/>
  </mergeCells>
  <pageMargins left="0.78740157480314965" right="0.59055118110236227" top="0.59055118110236227" bottom="0.78740157480314965" header="0.51181102362204722" footer="0.51181102362204722"/>
  <pageSetup paperSize="9" scale="92" fitToHeight="0" orientation="portrait" r:id="rId1"/>
  <headerFooter alignWithMargins="0"/>
  <rowBreaks count="2" manualBreakCount="2">
    <brk id="51" max="9" man="1"/>
    <brk id="1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Bilance PaV</vt:lpstr>
      <vt:lpstr>91903</vt:lpstr>
      <vt:lpstr>92609</vt:lpstr>
      <vt:lpstr>'92609'!Oblast_tisku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Pozicka Katerina</cp:lastModifiedBy>
  <cp:lastPrinted>2013-05-10T05:21:37Z</cp:lastPrinted>
  <dcterms:created xsi:type="dcterms:W3CDTF">2007-12-18T12:40:54Z</dcterms:created>
  <dcterms:modified xsi:type="dcterms:W3CDTF">2013-05-10T05:24:50Z</dcterms:modified>
</cp:coreProperties>
</file>