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2302" sheetId="2" r:id="rId2"/>
    <sheet name="92314" sheetId="3" r:id="rId3"/>
  </sheets>
  <externalReferences>
    <externalReference r:id="rId6"/>
    <externalReference r:id="rId7"/>
    <externalReference r:id="rId8"/>
  </externalReferences>
  <definedNames>
    <definedName name="_xlnm.Print_Area" localSheetId="1">'92302'!$A$1:$L$34</definedName>
    <definedName name="_xlnm.Print_Area" localSheetId="2">'92314'!$A$1:$J$22</definedName>
  </definedNames>
  <calcPr fullCalcOnLoad="1"/>
</workbook>
</file>

<file path=xl/sharedStrings.xml><?xml version="1.0" encoding="utf-8"?>
<sst xmlns="http://schemas.openxmlformats.org/spreadsheetml/2006/main" count="233" uniqueCount="111">
  <si>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</si>
  <si>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</si>
  <si>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</si>
  <si>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</si>
  <si>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</si>
  <si>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</si>
  <si>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</si>
  <si>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</si>
  <si>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</si>
  <si>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</si>
  <si>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</si>
  <si>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</si>
  <si>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</si>
  <si>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</si>
  <si>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</si>
  <si>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</si>
  <si>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</si>
  <si>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</si>
  <si>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</si>
  <si>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</si>
  <si>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</si>
  <si>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</si>
  <si>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</si>
  <si>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</si>
  <si>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</si>
  <si>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</si>
  <si>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</si>
  <si>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</si>
  <si>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</si>
  <si>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</si>
  <si>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</si>
  <si>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</si>
  <si>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</si>
  <si>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</si>
  <si>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</si>
  <si>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</si>
  <si>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</si>
  <si>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</si>
  <si>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</si>
  <si>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</si>
  <si>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</si>
  <si>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</si>
  <si>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</si>
  <si>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</si>
  <si>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</si>
  <si>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</si>
  <si>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</si>
  <si>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</si>
  <si>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</si>
  <si>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</si>
  <si>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</si>
  <si>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</si>
  <si>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</si>
  <si>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</si>
  <si>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</si>
  <si>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</si>
  <si>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</si>
  <si>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</si>
  <si>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</si>
  <si>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</si>
  <si>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</si>
  <si>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</si>
  <si>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</si>
  <si>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</si>
  <si>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</si>
  <si>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</si>
  <si>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Odbor regionálního rozvoje a evropských projektů</t>
  </si>
  <si>
    <t>92302 - Spolufinancování EU</t>
  </si>
  <si>
    <t>tis.Kč</t>
  </si>
  <si>
    <t>uk.</t>
  </si>
  <si>
    <t>č.a.</t>
  </si>
  <si>
    <t>§</t>
  </si>
  <si>
    <t>UZ</t>
  </si>
  <si>
    <t>S P O L U F I N A N C O V Á N Í   E U</t>
  </si>
  <si>
    <t>SR 2013</t>
  </si>
  <si>
    <t>UR I 2013</t>
  </si>
  <si>
    <t>UR II 2013</t>
  </si>
  <si>
    <t>x</t>
  </si>
  <si>
    <t>Běžné a kapitálové výdaje odboru - celkem</t>
  </si>
  <si>
    <t>SU</t>
  </si>
  <si>
    <t>IOP - Rozvoj služeb eGovernmentu v LK</t>
  </si>
  <si>
    <t>1750450000</t>
  </si>
  <si>
    <t>6172</t>
  </si>
  <si>
    <t>36100000</t>
  </si>
  <si>
    <t>platy zaměstnanců v pracovním poměru</t>
  </si>
  <si>
    <t>36517003</t>
  </si>
  <si>
    <t>povinné poj.na soc.zab.a přísp.na st.pol.zaměstnan</t>
  </si>
  <si>
    <t>povinné poj. na veřejné zdravotní pojištění</t>
  </si>
  <si>
    <t>nákup ostatních služeb</t>
  </si>
  <si>
    <t>00000000</t>
  </si>
  <si>
    <t>budovy, haly a stavby</t>
  </si>
  <si>
    <t>36517871</t>
  </si>
  <si>
    <t>stroje, přístroje a zařízení</t>
  </si>
  <si>
    <t>6310</t>
  </si>
  <si>
    <t>služby peněžních ústavů</t>
  </si>
  <si>
    <t>Odbor investic a správy nemovitého majetků</t>
  </si>
  <si>
    <t>92314 - Spolufinancování EU</t>
  </si>
  <si>
    <t>OP ŽP Zlepš. tep. techn. vlastn. obvod.konstr. SPŠT Jbc Belgická</t>
  </si>
  <si>
    <t>budovy, haly a stavby - neuznatelné výdaje</t>
  </si>
  <si>
    <t>53100000</t>
  </si>
  <si>
    <t>53190877</t>
  </si>
  <si>
    <t>53515835</t>
  </si>
  <si>
    <t>ZR-RO č. 115/13</t>
  </si>
  <si>
    <t>příloha č. 1 k ZR-RO č. 115/13</t>
  </si>
  <si>
    <t xml:space="preserve">                         Změna rozpočtu - rozpočtové opatření č. 115/13</t>
  </si>
  <si>
    <t>OPLZZ - Slaďování pracovního a rodinného života zaměstnanců KÚLK - stavební část</t>
  </si>
  <si>
    <t>pohoštění</t>
  </si>
  <si>
    <t>1550030000</t>
  </si>
  <si>
    <t>3639</t>
  </si>
  <si>
    <t>33113233</t>
  </si>
  <si>
    <t>33513233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</si>
</sst>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color indexed="18"/>
      <name val="Arial CE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0" fillId="0" borderId="0" xfId="52" applyFont="1" applyAlignment="1">
      <alignment horizontal="center"/>
      <protection/>
    </xf>
    <xf numFmtId="1" fontId="0" fillId="0" borderId="0" xfId="52" applyNumberFormat="1" applyFont="1">
      <alignment/>
      <protection/>
    </xf>
    <xf numFmtId="49" fontId="0" fillId="0" borderId="0" xfId="52" applyNumberFormat="1" applyFont="1" applyAlignment="1">
      <alignment horizontal="center"/>
      <protection/>
    </xf>
    <xf numFmtId="0" fontId="0" fillId="0" borderId="0" xfId="52" applyFont="1">
      <alignment/>
      <protection/>
    </xf>
    <xf numFmtId="0" fontId="0" fillId="0" borderId="0" xfId="51" applyFont="1" applyFill="1" applyAlignment="1">
      <alignment horizontal="center" vertical="center" wrapText="1"/>
      <protection/>
    </xf>
    <xf numFmtId="1" fontId="0" fillId="0" borderId="0" xfId="51" applyNumberFormat="1" applyFont="1" applyFill="1" applyAlignment="1">
      <alignment vertical="center" wrapText="1"/>
      <protection/>
    </xf>
    <xf numFmtId="49" fontId="0" fillId="0" borderId="0" xfId="51" applyNumberFormat="1" applyFont="1" applyFill="1" applyAlignment="1">
      <alignment horizontal="center" vertical="center" wrapText="1"/>
      <protection/>
    </xf>
    <xf numFmtId="0" fontId="0" fillId="0" borderId="0" xfId="51" applyFont="1" applyFill="1" applyAlignment="1">
      <alignment vertical="center" wrapText="1"/>
      <protection/>
    </xf>
    <xf numFmtId="4" fontId="0" fillId="0" borderId="0" xfId="51" applyNumberFormat="1" applyFont="1" applyFill="1" applyAlignment="1">
      <alignment vertical="center" wrapText="1"/>
      <protection/>
    </xf>
    <xf numFmtId="0" fontId="12" fillId="0" borderId="0" xfId="52" applyFont="1" applyFill="1" applyAlignment="1">
      <alignment vertical="center"/>
      <protection/>
    </xf>
    <xf numFmtId="0" fontId="13" fillId="0" borderId="0" xfId="52" applyFont="1">
      <alignment/>
      <protection/>
    </xf>
    <xf numFmtId="4" fontId="0" fillId="0" borderId="0" xfId="0" applyNumberFormat="1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 wrapText="1"/>
    </xf>
    <xf numFmtId="0" fontId="0" fillId="0" borderId="0" xfId="52" applyFont="1" applyFill="1" applyAlignment="1">
      <alignment horizontal="center" vertical="center" wrapText="1"/>
      <protection/>
    </xf>
    <xf numFmtId="1" fontId="0" fillId="0" borderId="0" xfId="52" applyNumberFormat="1" applyFont="1" applyFill="1" applyAlignment="1">
      <alignment vertical="center" wrapText="1"/>
      <protection/>
    </xf>
    <xf numFmtId="49" fontId="0" fillId="0" borderId="0" xfId="52" applyNumberFormat="1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vertical="center" wrapText="1"/>
      <protection/>
    </xf>
    <xf numFmtId="4" fontId="0" fillId="0" borderId="0" xfId="52" applyNumberFormat="1" applyFont="1" applyFill="1" applyAlignment="1">
      <alignment vertical="center" wrapText="1"/>
      <protection/>
    </xf>
    <xf numFmtId="3" fontId="15" fillId="0" borderId="0" xfId="52" applyNumberFormat="1" applyFont="1" applyAlignment="1">
      <alignment horizontal="center" vertical="center"/>
      <protection/>
    </xf>
    <xf numFmtId="0" fontId="15" fillId="34" borderId="19" xfId="52" applyFont="1" applyFill="1" applyBorder="1" applyAlignment="1">
      <alignment horizontal="center" vertical="center" wrapText="1"/>
      <protection/>
    </xf>
    <xf numFmtId="1" fontId="15" fillId="34" borderId="20" xfId="52" applyNumberFormat="1" applyFont="1" applyFill="1" applyBorder="1" applyAlignment="1">
      <alignment horizontal="center" vertical="center" wrapText="1"/>
      <protection/>
    </xf>
    <xf numFmtId="0" fontId="15" fillId="34" borderId="20" xfId="52" applyFont="1" applyFill="1" applyBorder="1" applyAlignment="1">
      <alignment horizontal="center" vertical="center" wrapText="1"/>
      <protection/>
    </xf>
    <xf numFmtId="49" fontId="15" fillId="34" borderId="20" xfId="52" applyNumberFormat="1" applyFont="1" applyFill="1" applyBorder="1" applyAlignment="1">
      <alignment horizontal="center" vertical="center" wrapText="1"/>
      <protection/>
    </xf>
    <xf numFmtId="0" fontId="15" fillId="34" borderId="25" xfId="49" applyFont="1" applyFill="1" applyBorder="1" applyAlignment="1">
      <alignment horizontal="center" vertical="center"/>
      <protection/>
    </xf>
    <xf numFmtId="0" fontId="15" fillId="34" borderId="20" xfId="49" applyFont="1" applyFill="1" applyBorder="1" applyAlignment="1">
      <alignment horizontal="center" vertical="center" wrapText="1"/>
      <protection/>
    </xf>
    <xf numFmtId="0" fontId="15" fillId="34" borderId="20" xfId="48" applyFont="1" applyFill="1" applyBorder="1" applyAlignment="1">
      <alignment horizontal="center" vertical="center"/>
      <protection/>
    </xf>
    <xf numFmtId="0" fontId="15" fillId="34" borderId="26" xfId="49" applyFont="1" applyFill="1" applyBorder="1" applyAlignment="1">
      <alignment horizontal="center" vertical="center" wrapText="1"/>
      <protection/>
    </xf>
    <xf numFmtId="0" fontId="15" fillId="0" borderId="27" xfId="52" applyFont="1" applyFill="1" applyBorder="1" applyAlignment="1">
      <alignment horizontal="center" vertical="center" wrapText="1"/>
      <protection/>
    </xf>
    <xf numFmtId="1" fontId="15" fillId="0" borderId="28" xfId="52" applyNumberFormat="1" applyFont="1" applyFill="1" applyBorder="1" applyAlignment="1">
      <alignment horizontal="center" vertical="center" wrapText="1"/>
      <protection/>
    </xf>
    <xf numFmtId="0" fontId="15" fillId="0" borderId="28" xfId="52" applyFont="1" applyFill="1" applyBorder="1" applyAlignment="1">
      <alignment horizontal="center" vertical="center" wrapText="1"/>
      <protection/>
    </xf>
    <xf numFmtId="49" fontId="15" fillId="0" borderId="28" xfId="52" applyNumberFormat="1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left" vertical="center" wrapText="1"/>
      <protection/>
    </xf>
    <xf numFmtId="165" fontId="15" fillId="0" borderId="14" xfId="52" applyNumberFormat="1" applyFont="1" applyFill="1" applyBorder="1" applyAlignment="1">
      <alignment vertical="center" wrapText="1"/>
      <protection/>
    </xf>
    <xf numFmtId="165" fontId="15" fillId="0" borderId="29" xfId="52" applyNumberFormat="1" applyFont="1" applyFill="1" applyBorder="1" applyAlignment="1">
      <alignment vertical="center" wrapText="1"/>
      <protection/>
    </xf>
    <xf numFmtId="0" fontId="13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16" fillId="0" borderId="13" xfId="52" applyFont="1" applyBorder="1" applyAlignment="1">
      <alignment horizontal="center" vertical="center" wrapText="1"/>
      <protection/>
    </xf>
    <xf numFmtId="1" fontId="16" fillId="35" borderId="14" xfId="0" applyNumberFormat="1" applyFont="1" applyFill="1" applyBorder="1" applyAlignment="1">
      <alignment vertical="center"/>
    </xf>
    <xf numFmtId="0" fontId="16" fillId="35" borderId="14" xfId="52" applyFont="1" applyFill="1" applyBorder="1" applyAlignment="1">
      <alignment horizontal="center" vertical="center" wrapText="1"/>
      <protection/>
    </xf>
    <xf numFmtId="49" fontId="15" fillId="35" borderId="14" xfId="52" applyNumberFormat="1" applyFont="1" applyFill="1" applyBorder="1" applyAlignment="1">
      <alignment horizontal="center" vertical="center" wrapText="1"/>
      <protection/>
    </xf>
    <xf numFmtId="0" fontId="16" fillId="35" borderId="14" xfId="50" applyFont="1" applyFill="1" applyBorder="1" applyAlignment="1">
      <alignment vertical="center" wrapText="1"/>
      <protection/>
    </xf>
    <xf numFmtId="165" fontId="16" fillId="0" borderId="14" xfId="52" applyNumberFormat="1" applyFont="1" applyFill="1" applyBorder="1" applyAlignment="1">
      <alignment vertical="center"/>
      <protection/>
    </xf>
    <xf numFmtId="165" fontId="16" fillId="0" borderId="15" xfId="52" applyNumberFormat="1" applyFont="1" applyFill="1" applyBorder="1" applyAlignment="1">
      <alignment vertical="center"/>
      <protection/>
    </xf>
    <xf numFmtId="49" fontId="12" fillId="0" borderId="10" xfId="52" applyNumberFormat="1" applyFont="1" applyFill="1" applyBorder="1" applyAlignment="1">
      <alignment horizontal="center" vertical="center"/>
      <protection/>
    </xf>
    <xf numFmtId="1" fontId="13" fillId="0" borderId="11" xfId="52" applyNumberFormat="1" applyFont="1" applyFill="1" applyBorder="1" applyAlignment="1">
      <alignment horizontal="center" vertical="center"/>
      <protection/>
    </xf>
    <xf numFmtId="49" fontId="13" fillId="0" borderId="11" xfId="52" applyNumberFormat="1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49" fontId="13" fillId="0" borderId="11" xfId="54" applyNumberFormat="1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vertical="center"/>
      <protection/>
    </xf>
    <xf numFmtId="165" fontId="17" fillId="35" borderId="11" xfId="0" applyNumberFormat="1" applyFont="1" applyFill="1" applyBorder="1" applyAlignment="1">
      <alignment horizontal="right" vertical="center"/>
    </xf>
    <xf numFmtId="165" fontId="17" fillId="0" borderId="30" xfId="48" applyNumberFormat="1" applyFont="1" applyFill="1" applyBorder="1" applyAlignment="1">
      <alignment horizontal="right"/>
      <protection/>
    </xf>
    <xf numFmtId="165" fontId="17" fillId="35" borderId="11" xfId="52" applyNumberFormat="1" applyFont="1" applyFill="1" applyBorder="1" applyAlignment="1">
      <alignment vertical="center"/>
      <protection/>
    </xf>
    <xf numFmtId="165" fontId="17" fillId="35" borderId="29" xfId="0" applyNumberFormat="1" applyFont="1" applyFill="1" applyBorder="1" applyAlignment="1">
      <alignment horizontal="right"/>
    </xf>
    <xf numFmtId="49" fontId="12" fillId="0" borderId="13" xfId="52" applyNumberFormat="1" applyFont="1" applyFill="1" applyBorder="1" applyAlignment="1">
      <alignment horizontal="center" vertical="center"/>
      <protection/>
    </xf>
    <xf numFmtId="1" fontId="13" fillId="0" borderId="14" xfId="52" applyNumberFormat="1" applyFont="1" applyFill="1" applyBorder="1" applyAlignment="1">
      <alignment horizontal="center" vertical="center"/>
      <protection/>
    </xf>
    <xf numFmtId="49" fontId="13" fillId="0" borderId="14" xfId="52" applyNumberFormat="1" applyFont="1" applyFill="1" applyBorder="1" applyAlignment="1">
      <alignment horizontal="center" vertical="center"/>
      <protection/>
    </xf>
    <xf numFmtId="0" fontId="13" fillId="0" borderId="14" xfId="52" applyFont="1" applyFill="1" applyBorder="1" applyAlignment="1">
      <alignment horizontal="center" vertical="center"/>
      <protection/>
    </xf>
    <xf numFmtId="49" fontId="13" fillId="0" borderId="14" xfId="54" applyNumberFormat="1" applyFont="1" applyFill="1" applyBorder="1" applyAlignment="1">
      <alignment horizontal="center" vertical="center"/>
      <protection/>
    </xf>
    <xf numFmtId="0" fontId="13" fillId="0" borderId="14" xfId="54" applyFont="1" applyFill="1" applyBorder="1" applyAlignment="1">
      <alignment vertical="center"/>
      <protection/>
    </xf>
    <xf numFmtId="165" fontId="17" fillId="35" borderId="14" xfId="0" applyNumberFormat="1" applyFont="1" applyFill="1" applyBorder="1" applyAlignment="1">
      <alignment horizontal="right" vertical="center"/>
    </xf>
    <xf numFmtId="165" fontId="17" fillId="0" borderId="31" xfId="48" applyNumberFormat="1" applyFont="1" applyFill="1" applyBorder="1" applyAlignment="1">
      <alignment horizontal="right"/>
      <protection/>
    </xf>
    <xf numFmtId="4" fontId="17" fillId="0" borderId="0" xfId="52" applyNumberFormat="1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17" fillId="0" borderId="0" xfId="52" applyFont="1" applyAlignment="1">
      <alignment vertical="center"/>
      <protection/>
    </xf>
    <xf numFmtId="165" fontId="17" fillId="0" borderId="32" xfId="48" applyNumberFormat="1" applyFont="1" applyFill="1" applyBorder="1" applyAlignment="1">
      <alignment horizontal="right"/>
      <protection/>
    </xf>
    <xf numFmtId="165" fontId="17" fillId="0" borderId="33" xfId="48" applyNumberFormat="1" applyFont="1" applyFill="1" applyBorder="1" applyAlignment="1">
      <alignment horizontal="right"/>
      <protection/>
    </xf>
    <xf numFmtId="165" fontId="17" fillId="35" borderId="14" xfId="0" applyNumberFormat="1" applyFont="1" applyFill="1" applyBorder="1" applyAlignment="1">
      <alignment vertical="center"/>
    </xf>
    <xf numFmtId="165" fontId="17" fillId="35" borderId="14" xfId="0" applyNumberFormat="1" applyFont="1" applyFill="1" applyBorder="1" applyAlignment="1">
      <alignment horizontal="right"/>
    </xf>
    <xf numFmtId="165" fontId="17" fillId="35" borderId="33" xfId="0" applyNumberFormat="1" applyFont="1" applyFill="1" applyBorder="1" applyAlignment="1">
      <alignment horizontal="right"/>
    </xf>
    <xf numFmtId="165" fontId="17" fillId="0" borderId="14" xfId="48" applyNumberFormat="1" applyFont="1" applyFill="1" applyBorder="1" applyAlignment="1">
      <alignment horizontal="right"/>
      <protection/>
    </xf>
    <xf numFmtId="49" fontId="12" fillId="0" borderId="34" xfId="52" applyNumberFormat="1" applyFont="1" applyFill="1" applyBorder="1" applyAlignment="1">
      <alignment horizontal="center" vertical="center"/>
      <protection/>
    </xf>
    <xf numFmtId="1" fontId="13" fillId="0" borderId="35" xfId="52" applyNumberFormat="1" applyFont="1" applyFill="1" applyBorder="1" applyAlignment="1">
      <alignment horizontal="center" vertical="center"/>
      <protection/>
    </xf>
    <xf numFmtId="49" fontId="13" fillId="0" borderId="35" xfId="52" applyNumberFormat="1" applyFont="1" applyFill="1" applyBorder="1" applyAlignment="1">
      <alignment horizontal="center" vertical="center"/>
      <protection/>
    </xf>
    <xf numFmtId="0" fontId="13" fillId="0" borderId="35" xfId="52" applyFont="1" applyFill="1" applyBorder="1" applyAlignment="1">
      <alignment horizontal="center" vertical="center"/>
      <protection/>
    </xf>
    <xf numFmtId="49" fontId="13" fillId="0" borderId="35" xfId="54" applyNumberFormat="1" applyFont="1" applyFill="1" applyBorder="1" applyAlignment="1">
      <alignment horizontal="center" vertical="center"/>
      <protection/>
    </xf>
    <xf numFmtId="0" fontId="13" fillId="0" borderId="35" xfId="54" applyFont="1" applyFill="1" applyBorder="1" applyAlignment="1">
      <alignment vertical="center"/>
      <protection/>
    </xf>
    <xf numFmtId="165" fontId="17" fillId="35" borderId="35" xfId="0" applyNumberFormat="1" applyFont="1" applyFill="1" applyBorder="1" applyAlignment="1">
      <alignment horizontal="right" vertical="center"/>
    </xf>
    <xf numFmtId="165" fontId="17" fillId="35" borderId="36" xfId="0" applyNumberFormat="1" applyFont="1" applyFill="1" applyBorder="1" applyAlignment="1">
      <alignment vertical="center"/>
    </xf>
    <xf numFmtId="165" fontId="17" fillId="35" borderId="35" xfId="0" applyNumberFormat="1" applyFont="1" applyFill="1" applyBorder="1" applyAlignment="1">
      <alignment horizontal="right"/>
    </xf>
    <xf numFmtId="165" fontId="17" fillId="35" borderId="37" xfId="0" applyNumberFormat="1" applyFont="1" applyFill="1" applyBorder="1" applyAlignment="1">
      <alignment horizontal="right"/>
    </xf>
    <xf numFmtId="0" fontId="15" fillId="0" borderId="19" xfId="52" applyFont="1" applyBorder="1" applyAlignment="1">
      <alignment horizontal="center" vertical="center" wrapText="1"/>
      <protection/>
    </xf>
    <xf numFmtId="1" fontId="15" fillId="0" borderId="20" xfId="52" applyNumberFormat="1" applyFont="1" applyBorder="1" applyAlignment="1">
      <alignment horizontal="center" vertical="center" wrapText="1"/>
      <protection/>
    </xf>
    <xf numFmtId="0" fontId="15" fillId="0" borderId="20" xfId="52" applyFont="1" applyBorder="1" applyAlignment="1">
      <alignment horizontal="center" vertical="center" wrapText="1"/>
      <protection/>
    </xf>
    <xf numFmtId="49" fontId="15" fillId="0" borderId="20" xfId="52" applyNumberFormat="1" applyFont="1" applyBorder="1" applyAlignment="1">
      <alignment horizontal="center" vertical="center" wrapText="1"/>
      <protection/>
    </xf>
    <xf numFmtId="0" fontId="15" fillId="35" borderId="20" xfId="52" applyFont="1" applyFill="1" applyBorder="1" applyAlignment="1">
      <alignment horizontal="center" vertical="center" wrapText="1"/>
      <protection/>
    </xf>
    <xf numFmtId="0" fontId="15" fillId="0" borderId="25" xfId="49" applyFont="1" applyFill="1" applyBorder="1" applyAlignment="1">
      <alignment horizontal="center" vertical="center"/>
      <protection/>
    </xf>
    <xf numFmtId="0" fontId="15" fillId="0" borderId="20" xfId="49" applyFont="1" applyBorder="1" applyAlignment="1">
      <alignment horizontal="center" vertical="center" wrapText="1"/>
      <protection/>
    </xf>
    <xf numFmtId="0" fontId="15" fillId="0" borderId="20" xfId="48" applyFont="1" applyBorder="1" applyAlignment="1">
      <alignment horizontal="center" vertical="center"/>
      <protection/>
    </xf>
    <xf numFmtId="0" fontId="15" fillId="0" borderId="26" xfId="49" applyFont="1" applyBorder="1" applyAlignment="1">
      <alignment horizontal="center" vertical="center" wrapText="1"/>
      <protection/>
    </xf>
    <xf numFmtId="0" fontId="15" fillId="34" borderId="27" xfId="52" applyFont="1" applyFill="1" applyBorder="1" applyAlignment="1">
      <alignment horizontal="center" vertical="center" wrapText="1"/>
      <protection/>
    </xf>
    <xf numFmtId="1" fontId="15" fillId="34" borderId="28" xfId="52" applyNumberFormat="1" applyFont="1" applyFill="1" applyBorder="1" applyAlignment="1">
      <alignment horizontal="center" vertical="center" wrapText="1"/>
      <protection/>
    </xf>
    <xf numFmtId="0" fontId="15" fillId="34" borderId="28" xfId="52" applyFont="1" applyFill="1" applyBorder="1" applyAlignment="1">
      <alignment horizontal="center" vertical="center" wrapText="1"/>
      <protection/>
    </xf>
    <xf numFmtId="49" fontId="15" fillId="34" borderId="28" xfId="52" applyNumberFormat="1" applyFont="1" applyFill="1" applyBorder="1" applyAlignment="1">
      <alignment horizontal="center" vertical="center" wrapText="1"/>
      <protection/>
    </xf>
    <xf numFmtId="0" fontId="15" fillId="34" borderId="11" xfId="52" applyFont="1" applyFill="1" applyBorder="1" applyAlignment="1">
      <alignment horizontal="left" vertical="center" wrapText="1"/>
      <protection/>
    </xf>
    <xf numFmtId="165" fontId="15" fillId="34" borderId="14" xfId="52" applyNumberFormat="1" applyFont="1" applyFill="1" applyBorder="1" applyAlignment="1">
      <alignment vertical="center" wrapText="1"/>
      <protection/>
    </xf>
    <xf numFmtId="165" fontId="15" fillId="34" borderId="29" xfId="52" applyNumberFormat="1" applyFont="1" applyFill="1" applyBorder="1" applyAlignment="1">
      <alignment vertical="center" wrapText="1"/>
      <protection/>
    </xf>
    <xf numFmtId="1" fontId="16" fillId="35" borderId="14" xfId="52" applyNumberFormat="1" applyFont="1" applyFill="1" applyBorder="1" applyAlignment="1">
      <alignment horizontal="center" vertical="center" wrapText="1"/>
      <protection/>
    </xf>
    <xf numFmtId="0" fontId="16" fillId="35" borderId="14" xfId="52" applyFont="1" applyFill="1" applyBorder="1" applyAlignment="1">
      <alignment horizontal="center" vertical="center" wrapText="1"/>
      <protection/>
    </xf>
    <xf numFmtId="49" fontId="16" fillId="35" borderId="14" xfId="52" applyNumberFormat="1" applyFont="1" applyFill="1" applyBorder="1" applyAlignment="1">
      <alignment horizontal="center" vertical="center" wrapText="1"/>
      <protection/>
    </xf>
    <xf numFmtId="0" fontId="18" fillId="35" borderId="14" xfId="50" applyFont="1" applyFill="1" applyBorder="1" applyAlignment="1">
      <alignment vertical="center" wrapText="1"/>
      <protection/>
    </xf>
    <xf numFmtId="165" fontId="16" fillId="35" borderId="14" xfId="52" applyNumberFormat="1" applyFont="1" applyFill="1" applyBorder="1" applyAlignment="1">
      <alignment vertical="center" wrapText="1"/>
      <protection/>
    </xf>
    <xf numFmtId="165" fontId="16" fillId="0" borderId="29" xfId="52" applyNumberFormat="1" applyFont="1" applyFill="1" applyBorder="1" applyAlignment="1">
      <alignment vertical="center"/>
      <protection/>
    </xf>
    <xf numFmtId="0" fontId="19" fillId="0" borderId="13" xfId="52" applyFont="1" applyFill="1" applyBorder="1" applyAlignment="1">
      <alignment horizontal="center" vertical="center" wrapText="1"/>
      <protection/>
    </xf>
    <xf numFmtId="1" fontId="13" fillId="35" borderId="14" xfId="52" applyNumberFormat="1" applyFont="1" applyFill="1" applyBorder="1" applyAlignment="1">
      <alignment horizontal="center" vertical="center" wrapText="1"/>
      <protection/>
    </xf>
    <xf numFmtId="0" fontId="17" fillId="35" borderId="14" xfId="52" applyFont="1" applyFill="1" applyBorder="1" applyAlignment="1">
      <alignment horizontal="center" vertical="center" wrapText="1"/>
      <protection/>
    </xf>
    <xf numFmtId="49" fontId="17" fillId="35" borderId="14" xfId="52" applyNumberFormat="1" applyFont="1" applyFill="1" applyBorder="1" applyAlignment="1">
      <alignment horizontal="center" vertical="center" wrapText="1"/>
      <protection/>
    </xf>
    <xf numFmtId="0" fontId="17" fillId="35" borderId="14" xfId="52" applyFont="1" applyFill="1" applyBorder="1" applyAlignment="1">
      <alignment horizontal="left" vertical="center" wrapText="1"/>
      <protection/>
    </xf>
    <xf numFmtId="165" fontId="13" fillId="35" borderId="14" xfId="52" applyNumberFormat="1" applyFont="1" applyFill="1" applyBorder="1" applyAlignment="1">
      <alignment vertical="center" wrapText="1"/>
      <protection/>
    </xf>
    <xf numFmtId="0" fontId="17" fillId="0" borderId="13" xfId="52" applyFont="1" applyFill="1" applyBorder="1" applyAlignment="1">
      <alignment horizontal="center" vertical="center" wrapText="1"/>
      <protection/>
    </xf>
    <xf numFmtId="0" fontId="17" fillId="35" borderId="14" xfId="54" applyFont="1" applyFill="1" applyBorder="1" applyAlignment="1">
      <alignment vertical="center" wrapText="1"/>
      <protection/>
    </xf>
    <xf numFmtId="0" fontId="17" fillId="0" borderId="13" xfId="52" applyFont="1" applyFill="1" applyBorder="1" applyAlignment="1">
      <alignment horizontal="center" vertical="center"/>
      <protection/>
    </xf>
    <xf numFmtId="0" fontId="17" fillId="0" borderId="34" xfId="52" applyFont="1" applyFill="1" applyBorder="1" applyAlignment="1">
      <alignment horizontal="center" vertical="center"/>
      <protection/>
    </xf>
    <xf numFmtId="1" fontId="13" fillId="35" borderId="35" xfId="52" applyNumberFormat="1" applyFont="1" applyFill="1" applyBorder="1" applyAlignment="1">
      <alignment horizontal="center" vertical="center" wrapText="1"/>
      <protection/>
    </xf>
    <xf numFmtId="0" fontId="17" fillId="35" borderId="35" xfId="52" applyFont="1" applyFill="1" applyBorder="1" applyAlignment="1">
      <alignment horizontal="center" vertical="center" wrapText="1"/>
      <protection/>
    </xf>
    <xf numFmtId="49" fontId="17" fillId="35" borderId="35" xfId="52" applyNumberFormat="1" applyFont="1" applyFill="1" applyBorder="1" applyAlignment="1">
      <alignment horizontal="center" vertical="center" wrapText="1"/>
      <protection/>
    </xf>
    <xf numFmtId="0" fontId="17" fillId="35" borderId="35" xfId="52" applyFont="1" applyFill="1" applyBorder="1" applyAlignment="1">
      <alignment horizontal="left" vertical="center" wrapText="1"/>
      <protection/>
    </xf>
    <xf numFmtId="165" fontId="13" fillId="35" borderId="35" xfId="52" applyNumberFormat="1" applyFont="1" applyFill="1" applyBorder="1" applyAlignment="1">
      <alignment vertical="center" wrapText="1"/>
      <protection/>
    </xf>
    <xf numFmtId="165" fontId="17" fillId="35" borderId="36" xfId="52" applyNumberFormat="1" applyFont="1" applyFill="1" applyBorder="1" applyAlignment="1">
      <alignment vertical="center"/>
      <protection/>
    </xf>
    <xf numFmtId="0" fontId="13" fillId="0" borderId="0" xfId="52" applyFont="1" applyFill="1" applyAlignment="1">
      <alignment vertical="center"/>
      <protection/>
    </xf>
    <xf numFmtId="0" fontId="0" fillId="0" borderId="0" xfId="53">
      <alignment/>
      <protection/>
    </xf>
    <xf numFmtId="0" fontId="20" fillId="0" borderId="0" xfId="52" applyFont="1" applyAlignment="1">
      <alignment vertical="center"/>
      <protection/>
    </xf>
    <xf numFmtId="165" fontId="17" fillId="35" borderId="33" xfId="52" applyNumberFormat="1" applyFont="1" applyFill="1" applyBorder="1" applyAlignment="1">
      <alignment vertical="center"/>
      <protection/>
    </xf>
    <xf numFmtId="165" fontId="16" fillId="0" borderId="38" xfId="52" applyNumberFormat="1" applyFont="1" applyFill="1" applyBorder="1" applyAlignment="1">
      <alignment vertical="center"/>
      <protection/>
    </xf>
    <xf numFmtId="165" fontId="16" fillId="0" borderId="28" xfId="52" applyNumberFormat="1" applyFont="1" applyFill="1" applyBorder="1" applyAlignment="1">
      <alignment vertical="center"/>
      <protection/>
    </xf>
    <xf numFmtId="0" fontId="13" fillId="35" borderId="11" xfId="54" applyFont="1" applyFill="1" applyBorder="1" applyAlignment="1">
      <alignment vertical="center"/>
      <protection/>
    </xf>
    <xf numFmtId="0" fontId="13" fillId="35" borderId="14" xfId="54" applyFont="1" applyFill="1" applyBorder="1" applyAlignment="1">
      <alignment vertical="center"/>
      <protection/>
    </xf>
    <xf numFmtId="49" fontId="21" fillId="0" borderId="13" xfId="52" applyNumberFormat="1" applyFont="1" applyFill="1" applyBorder="1" applyAlignment="1">
      <alignment horizontal="center" vertical="center"/>
      <protection/>
    </xf>
    <xf numFmtId="49" fontId="16" fillId="35" borderId="14" xfId="52" applyNumberFormat="1" applyFont="1" applyFill="1" applyBorder="1" applyAlignment="1">
      <alignment horizontal="center" vertical="center"/>
      <protection/>
    </xf>
    <xf numFmtId="49" fontId="21" fillId="0" borderId="14" xfId="52" applyNumberFormat="1" applyFont="1" applyFill="1" applyBorder="1" applyAlignment="1">
      <alignment horizontal="center" vertical="center"/>
      <protection/>
    </xf>
    <xf numFmtId="0" fontId="21" fillId="0" borderId="14" xfId="52" applyFont="1" applyFill="1" applyBorder="1" applyAlignment="1">
      <alignment horizontal="center" vertical="center"/>
      <protection/>
    </xf>
    <xf numFmtId="49" fontId="21" fillId="0" borderId="14" xfId="54" applyNumberFormat="1" applyFont="1" applyFill="1" applyBorder="1" applyAlignment="1">
      <alignment horizontal="center" vertical="center"/>
      <protection/>
    </xf>
    <xf numFmtId="0" fontId="16" fillId="35" borderId="14" xfId="0" applyFont="1" applyFill="1" applyBorder="1" applyAlignment="1">
      <alignment vertical="center" wrapText="1"/>
    </xf>
    <xf numFmtId="0" fontId="13" fillId="35" borderId="35" xfId="54" applyFont="1" applyFill="1" applyBorder="1" applyAlignment="1">
      <alignment vertical="center"/>
      <protection/>
    </xf>
    <xf numFmtId="165" fontId="17" fillId="35" borderId="14" xfId="52" applyNumberFormat="1" applyFont="1" applyFill="1" applyBorder="1" applyAlignment="1">
      <alignment vertical="center"/>
      <protection/>
    </xf>
    <xf numFmtId="165" fontId="17" fillId="35" borderId="35" xfId="52" applyNumberFormat="1" applyFont="1" applyFill="1" applyBorder="1" applyAlignment="1">
      <alignment vertical="center"/>
      <protection/>
    </xf>
    <xf numFmtId="165" fontId="15" fillId="35" borderId="39" xfId="0" applyNumberFormat="1" applyFont="1" applyFill="1" applyBorder="1" applyAlignment="1">
      <alignment horizontal="center" vertical="center"/>
    </xf>
    <xf numFmtId="165" fontId="17" fillId="0" borderId="1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5" fontId="17" fillId="0" borderId="40" xfId="0" applyNumberFormat="1" applyFont="1" applyBorder="1" applyAlignment="1">
      <alignment/>
    </xf>
    <xf numFmtId="0" fontId="6" fillId="33" borderId="24" xfId="0" applyFont="1" applyFill="1" applyBorder="1" applyAlignment="1">
      <alignment horizontal="center"/>
    </xf>
    <xf numFmtId="0" fontId="9" fillId="0" borderId="0" xfId="55" applyFont="1" applyAlignment="1">
      <alignment horizontal="center"/>
      <protection/>
    </xf>
    <xf numFmtId="0" fontId="10" fillId="0" borderId="0" xfId="51" applyFont="1" applyAlignment="1">
      <alignment horizontal="left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52" applyFont="1" applyFill="1" applyAlignment="1">
      <alignment horizontal="center" vertical="center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_02 - ORREP 2" xfId="48"/>
    <cellStyle name="normální_04 - OSMTVS 2" xfId="49"/>
    <cellStyle name="normální_2. čtení rozpočtu 2006 - příjmy" xfId="50"/>
    <cellStyle name="normální_2. Rozpočet 2007 - tabulky" xfId="51"/>
    <cellStyle name="normální_Rozpis výdajů 03 bez PO" xfId="52"/>
    <cellStyle name="normální_Rozpis výdajů 03 bez PO 3" xfId="53"/>
    <cellStyle name="normální_Rozpis výdajů 03 bez PO_UR 2008 1-168 tisk 2" xfId="54"/>
    <cellStyle name="normální_Rozpočet 2004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monovak\Local%20Settings\Temporary%20Internet%20Files\Content.Outlook\ODRIJVBR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monovak\Local%20Settings\Temporary%20Internet%20Files\Content.Outlook\ODRIJVBR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monovak\Local%20Settings\Temporary%20Internet%20Files\Content.Outlook\ODRIJVBR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4">
          <cell r="C134">
            <v>2108256.29</v>
          </cell>
          <cell r="D134">
            <v>214053.997</v>
          </cell>
          <cell r="E134">
            <v>360</v>
          </cell>
          <cell r="F134">
            <v>24000</v>
          </cell>
          <cell r="G134">
            <v>148.43</v>
          </cell>
          <cell r="H134">
            <v>3433632.280469999</v>
          </cell>
          <cell r="I134">
            <v>856.56</v>
          </cell>
          <cell r="J134">
            <v>1322.72</v>
          </cell>
          <cell r="K134">
            <v>0</v>
          </cell>
          <cell r="L134">
            <v>0</v>
          </cell>
          <cell r="O134">
            <v>79520.92</v>
          </cell>
          <cell r="P134">
            <v>253299.98</v>
          </cell>
          <cell r="Q134">
            <v>520174.93399999995</v>
          </cell>
          <cell r="S134">
            <v>214113.07</v>
          </cell>
          <cell r="T134">
            <v>-46875</v>
          </cell>
        </row>
      </sheetData>
      <sheetData sheetId="2">
        <row r="134">
          <cell r="B134">
            <v>31605.08</v>
          </cell>
          <cell r="C134">
            <v>210326.27000000002</v>
          </cell>
          <cell r="D134">
            <v>845930.29</v>
          </cell>
          <cell r="E134">
            <v>690306.449</v>
          </cell>
          <cell r="F134">
            <v>152320</v>
          </cell>
          <cell r="G134">
            <v>3399378.84799</v>
          </cell>
          <cell r="H134">
            <v>104480.90847999998</v>
          </cell>
          <cell r="I134">
            <v>298311.257</v>
          </cell>
          <cell r="K134">
            <v>784260.5834799999</v>
          </cell>
          <cell r="L134">
            <v>260708.07</v>
          </cell>
          <cell r="M134">
            <v>5445.58863</v>
          </cell>
          <cell r="N134">
            <v>0</v>
          </cell>
          <cell r="O134">
            <v>3</v>
          </cell>
          <cell r="P134">
            <v>68585.66752</v>
          </cell>
          <cell r="Q134">
            <v>3</v>
          </cell>
          <cell r="R134">
            <v>3</v>
          </cell>
          <cell r="S134">
            <v>12042.17</v>
          </cell>
          <cell r="T134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D2" sqref="D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80" t="s">
        <v>58</v>
      </c>
      <c r="B1" s="180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102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2322670.287</v>
      </c>
      <c r="D3" s="26">
        <f>D4+D5+D6</f>
        <v>0</v>
      </c>
      <c r="E3" s="27">
        <f aca="true" t="shared" si="0" ref="E3:E24">C3+D3</f>
        <v>2322670.287</v>
      </c>
    </row>
    <row r="4" spans="1:10" ht="15" customHeight="1">
      <c r="A4" s="6" t="s">
        <v>4</v>
      </c>
      <c r="B4" s="7" t="s">
        <v>5</v>
      </c>
      <c r="C4" s="8">
        <f>'[3]příjmy'!$C$134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'[3]příjmy'!$D$134</f>
        <v>214053.997</v>
      </c>
      <c r="D5" s="4">
        <v>0</v>
      </c>
      <c r="E5" s="10">
        <f t="shared" si="0"/>
        <v>214053.997</v>
      </c>
    </row>
    <row r="6" spans="1:5" ht="15" customHeight="1">
      <c r="A6" s="6" t="s">
        <v>8</v>
      </c>
      <c r="B6" s="7" t="s">
        <v>9</v>
      </c>
      <c r="C6" s="8">
        <f>'[3]příjmy'!$E$134</f>
        <v>360</v>
      </c>
      <c r="D6" s="8">
        <f>'[1]příjmy'!$E$31</f>
        <v>0</v>
      </c>
      <c r="E6" s="10">
        <f t="shared" si="0"/>
        <v>360</v>
      </c>
    </row>
    <row r="7" spans="1:5" ht="15" customHeight="1">
      <c r="A7" s="12" t="s">
        <v>44</v>
      </c>
      <c r="B7" s="7" t="s">
        <v>10</v>
      </c>
      <c r="C7" s="13">
        <f>C8+C13</f>
        <v>3520846.9904699996</v>
      </c>
      <c r="D7" s="13">
        <f>D8+D13</f>
        <v>0</v>
      </c>
      <c r="E7" s="14">
        <f t="shared" si="0"/>
        <v>3520846.9904699996</v>
      </c>
    </row>
    <row r="8" spans="1:5" ht="15" customHeight="1">
      <c r="A8" s="6" t="s">
        <v>50</v>
      </c>
      <c r="B8" s="7" t="s">
        <v>11</v>
      </c>
      <c r="C8" s="8">
        <f>C9+C10+C11+C12</f>
        <v>3519524.2704699994</v>
      </c>
      <c r="D8" s="8">
        <f>D9+D10+D11+D12</f>
        <v>0</v>
      </c>
      <c r="E8" s="11">
        <f t="shared" si="0"/>
        <v>3519524.2704699994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'[3]příjmy'!$H$134+'[3]příjmy'!$G$134</f>
        <v>3433780.7104699994</v>
      </c>
      <c r="D10" s="8">
        <v>0</v>
      </c>
      <c r="E10" s="11">
        <f t="shared" si="0"/>
        <v>3433780.7104699994</v>
      </c>
    </row>
    <row r="11" spans="1:5" ht="15" customHeight="1">
      <c r="A11" s="6" t="s">
        <v>46</v>
      </c>
      <c r="B11" s="7" t="s">
        <v>49</v>
      </c>
      <c r="C11" s="8">
        <f>'[3]příjmy'!$I$134</f>
        <v>856.56</v>
      </c>
      <c r="D11" s="8">
        <v>0</v>
      </c>
      <c r="E11" s="11">
        <f>SUM(C11:D11)</f>
        <v>856.56</v>
      </c>
    </row>
    <row r="12" spans="1:5" ht="15" customHeight="1">
      <c r="A12" s="6" t="s">
        <v>51</v>
      </c>
      <c r="B12" s="7">
        <v>4121</v>
      </c>
      <c r="C12" s="8">
        <f>'[3]příjmy'!$F$134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1322.72</v>
      </c>
      <c r="D13" s="8">
        <f>D14+D15+D16</f>
        <v>0</v>
      </c>
      <c r="E13" s="11">
        <f t="shared" si="0"/>
        <v>1322.72</v>
      </c>
    </row>
    <row r="14" spans="1:5" ht="15" customHeight="1">
      <c r="A14" s="6" t="s">
        <v>47</v>
      </c>
      <c r="B14" s="7" t="s">
        <v>13</v>
      </c>
      <c r="C14" s="8">
        <f>'[3]příjmy'!$J$134</f>
        <v>1322.72</v>
      </c>
      <c r="D14" s="8">
        <f>'[1]příjmy'!$H$16</f>
        <v>0</v>
      </c>
      <c r="E14" s="11">
        <f t="shared" si="0"/>
        <v>1322.72</v>
      </c>
    </row>
    <row r="15" spans="1:5" ht="15" customHeight="1">
      <c r="A15" s="6" t="s">
        <v>53</v>
      </c>
      <c r="B15" s="7">
        <v>4221</v>
      </c>
      <c r="C15" s="8">
        <f>'[3]příjmy'!$L$134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'[3]příjmy'!$K$134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5843517.27747</v>
      </c>
      <c r="D17" s="13">
        <f>D3+D7</f>
        <v>0</v>
      </c>
      <c r="E17" s="14">
        <f t="shared" si="0"/>
        <v>5843517.27747</v>
      </c>
    </row>
    <row r="18" spans="1:5" ht="15" customHeight="1">
      <c r="A18" s="12" t="s">
        <v>15</v>
      </c>
      <c r="B18" s="15" t="s">
        <v>16</v>
      </c>
      <c r="C18" s="13">
        <f>SUM(C19:C23)</f>
        <v>1020233.9040000001</v>
      </c>
      <c r="D18" s="13">
        <f>SUM(D19:D23)</f>
        <v>0</v>
      </c>
      <c r="E18" s="14">
        <f t="shared" si="0"/>
        <v>1020233.9040000001</v>
      </c>
    </row>
    <row r="19" spans="1:5" ht="15" customHeight="1">
      <c r="A19" s="6" t="s">
        <v>62</v>
      </c>
      <c r="B19" s="7" t="s">
        <v>17</v>
      </c>
      <c r="C19" s="8">
        <f>'[3]příjmy'!$O$134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'[3]příjmy'!$P$134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'[3]příjmy'!$Q$134</f>
        <v>520174.93399999995</v>
      </c>
      <c r="D21" s="8">
        <v>0</v>
      </c>
      <c r="E21" s="11">
        <f t="shared" si="0"/>
        <v>520174.93399999995</v>
      </c>
    </row>
    <row r="22" spans="1:5" ht="15" customHeight="1">
      <c r="A22" s="6" t="s">
        <v>55</v>
      </c>
      <c r="B22" s="7">
        <v>8123</v>
      </c>
      <c r="C22" s="8">
        <f>'[3]příjmy'!$S$134</f>
        <v>214113.07</v>
      </c>
      <c r="D22" s="8">
        <f>'[1]příjmy'!$T$31</f>
        <v>0</v>
      </c>
      <c r="E22" s="11">
        <f>C22+D22</f>
        <v>214113.07</v>
      </c>
    </row>
    <row r="23" spans="1:5" ht="15" customHeight="1" thickBot="1">
      <c r="A23" s="16" t="s">
        <v>56</v>
      </c>
      <c r="B23" s="17">
        <v>-8124</v>
      </c>
      <c r="C23" s="18">
        <f>'[3]příjmy'!$T$134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6863751.18147</v>
      </c>
      <c r="D24" s="22">
        <f>D17+D18</f>
        <v>0</v>
      </c>
      <c r="E24" s="23">
        <f t="shared" si="0"/>
        <v>6863751.18147</v>
      </c>
    </row>
    <row r="25" spans="1:5" ht="13.5" thickBot="1">
      <c r="A25" s="180" t="s">
        <v>59</v>
      </c>
      <c r="B25" s="180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102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'[3]výdaje'!$B$134</f>
        <v>31605.08</v>
      </c>
      <c r="D27" s="4">
        <v>0</v>
      </c>
      <c r="E27" s="5">
        <f>C27+D27</f>
        <v>31605.08</v>
      </c>
    </row>
    <row r="28" spans="1:5" ht="15" customHeight="1">
      <c r="A28" s="25" t="s">
        <v>21</v>
      </c>
      <c r="B28" s="7" t="s">
        <v>20</v>
      </c>
      <c r="C28" s="8">
        <f>'[3]výdaje'!$C$134</f>
        <v>210326.27000000002</v>
      </c>
      <c r="D28" s="4">
        <v>0</v>
      </c>
      <c r="E28" s="5">
        <f aca="true" t="shared" si="1" ref="E28:E45">C28+D28</f>
        <v>210326.27000000002</v>
      </c>
    </row>
    <row r="29" spans="1:5" ht="15" customHeight="1">
      <c r="A29" s="25" t="s">
        <v>29</v>
      </c>
      <c r="B29" s="7" t="s">
        <v>20</v>
      </c>
      <c r="C29" s="8">
        <f>'[3]výdaje'!$D$134</f>
        <v>845930.29</v>
      </c>
      <c r="D29" s="4">
        <v>0</v>
      </c>
      <c r="E29" s="5">
        <f t="shared" si="1"/>
        <v>845930.29</v>
      </c>
    </row>
    <row r="30" spans="1:5" ht="15" customHeight="1">
      <c r="A30" s="25" t="s">
        <v>22</v>
      </c>
      <c r="B30" s="7" t="s">
        <v>20</v>
      </c>
      <c r="C30" s="8">
        <f>'[3]výdaje'!$E$134</f>
        <v>690306.449</v>
      </c>
      <c r="D30" s="4">
        <v>0</v>
      </c>
      <c r="E30" s="5">
        <f t="shared" si="1"/>
        <v>690306.449</v>
      </c>
    </row>
    <row r="31" spans="1:5" ht="15" customHeight="1">
      <c r="A31" s="25" t="s">
        <v>48</v>
      </c>
      <c r="B31" s="7" t="s">
        <v>20</v>
      </c>
      <c r="C31" s="8">
        <f>'[3]výdaje'!$F$134</f>
        <v>152320</v>
      </c>
      <c r="D31" s="4">
        <v>0</v>
      </c>
      <c r="E31" s="5">
        <f>C31+D31</f>
        <v>152320</v>
      </c>
    </row>
    <row r="32" spans="1:5" ht="15" customHeight="1">
      <c r="A32" s="25" t="s">
        <v>43</v>
      </c>
      <c r="B32" s="7" t="s">
        <v>20</v>
      </c>
      <c r="C32" s="8">
        <f>'[3]výdaje'!$G$134</f>
        <v>3399378.84799</v>
      </c>
      <c r="D32" s="4">
        <v>0</v>
      </c>
      <c r="E32" s="5">
        <f t="shared" si="1"/>
        <v>3399378.84799</v>
      </c>
    </row>
    <row r="33" spans="1:5" ht="15" customHeight="1">
      <c r="A33" s="25" t="s">
        <v>23</v>
      </c>
      <c r="B33" s="7" t="s">
        <v>20</v>
      </c>
      <c r="C33" s="8">
        <f>'[3]výdaje'!$H$134</f>
        <v>104480.90847999998</v>
      </c>
      <c r="D33" s="4">
        <f>'[1]výdaje'!$G$16</f>
        <v>0</v>
      </c>
      <c r="E33" s="5">
        <f t="shared" si="1"/>
        <v>104480.90847999998</v>
      </c>
    </row>
    <row r="34" spans="1:5" ht="15" customHeight="1">
      <c r="A34" s="25" t="s">
        <v>30</v>
      </c>
      <c r="B34" s="7" t="s">
        <v>24</v>
      </c>
      <c r="C34" s="8">
        <f>'[3]výdaje'!$I$134</f>
        <v>298311.257</v>
      </c>
      <c r="D34" s="4">
        <v>0</v>
      </c>
      <c r="E34" s="5">
        <f t="shared" si="1"/>
        <v>298311.257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'[3]výdaje'!$K$134</f>
        <v>784260.5834799999</v>
      </c>
      <c r="D36" s="4">
        <f>'[1]výdaje'!$J$16</f>
        <v>0</v>
      </c>
      <c r="E36" s="5">
        <f t="shared" si="1"/>
        <v>784260.5834799999</v>
      </c>
    </row>
    <row r="37" spans="1:5" ht="15" customHeight="1">
      <c r="A37" s="25" t="s">
        <v>34</v>
      </c>
      <c r="B37" s="7" t="s">
        <v>25</v>
      </c>
      <c r="C37" s="8">
        <f>'[3]výdaje'!$L$134</f>
        <v>260708.07</v>
      </c>
      <c r="D37" s="4">
        <v>0</v>
      </c>
      <c r="E37" s="5">
        <f t="shared" si="1"/>
        <v>260708.07</v>
      </c>
    </row>
    <row r="38" spans="1:5" ht="15" customHeight="1">
      <c r="A38" s="25" t="s">
        <v>33</v>
      </c>
      <c r="B38" s="7" t="s">
        <v>20</v>
      </c>
      <c r="C38" s="8">
        <f>'[3]výdaje'!$M$134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'[3]výdaje'!$N$134</f>
        <v>0</v>
      </c>
      <c r="D39" s="4">
        <v>0</v>
      </c>
      <c r="E39" s="5">
        <f>C39+D39</f>
        <v>0</v>
      </c>
    </row>
    <row r="40" spans="1:5" ht="15" customHeight="1">
      <c r="A40" s="25" t="s">
        <v>35</v>
      </c>
      <c r="B40" s="7" t="s">
        <v>25</v>
      </c>
      <c r="C40" s="8">
        <f>'[3]výdaje'!$O$134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'[3]výdaje'!$P$134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'[3]výdaje'!$R$134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'[3]výdaje'!$S$134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6863751.1821</v>
      </c>
      <c r="D46" s="22">
        <f>SUM(D27:D45)</f>
        <v>0</v>
      </c>
      <c r="E46" s="23">
        <f>SUM(E27:E45)</f>
        <v>6863751.1821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A2" sqref="A2:L2"/>
    </sheetView>
  </sheetViews>
  <sheetFormatPr defaultColWidth="9.140625" defaultRowHeight="12.75"/>
  <cols>
    <col min="1" max="1" width="3.28125" style="0" customWidth="1"/>
    <col min="2" max="2" width="9.7109375" style="0" customWidth="1"/>
    <col min="3" max="3" width="5.7109375" style="0" customWidth="1"/>
    <col min="4" max="4" width="6.00390625" style="0" customWidth="1"/>
    <col min="5" max="5" width="8.8515625" style="0" customWidth="1"/>
    <col min="6" max="6" width="38.28125" style="0" customWidth="1"/>
    <col min="8" max="8" width="11.421875" style="0" customWidth="1"/>
    <col min="9" max="9" width="12.00390625" style="0" customWidth="1"/>
    <col min="10" max="10" width="9.8515625" style="0" customWidth="1"/>
  </cols>
  <sheetData>
    <row r="1" spans="1:12" ht="12.75">
      <c r="A1" s="40"/>
      <c r="B1" s="41"/>
      <c r="C1" s="40"/>
      <c r="D1" s="40"/>
      <c r="E1" s="42"/>
      <c r="F1" s="43"/>
      <c r="G1" s="181" t="s">
        <v>103</v>
      </c>
      <c r="H1" s="181"/>
      <c r="I1" s="181"/>
      <c r="J1" s="181"/>
      <c r="K1" s="181"/>
      <c r="L1" s="43"/>
    </row>
    <row r="2" spans="1:12" ht="18">
      <c r="A2" s="182" t="s">
        <v>104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2.75">
      <c r="A3" s="44"/>
      <c r="B3" s="45"/>
      <c r="C3" s="44"/>
      <c r="D3" s="44"/>
      <c r="E3" s="46"/>
      <c r="F3" s="44"/>
      <c r="G3" s="45"/>
      <c r="H3" s="44"/>
      <c r="I3" s="44"/>
      <c r="J3" s="46"/>
      <c r="K3" s="47"/>
      <c r="L3" s="48"/>
    </row>
    <row r="4" spans="1:12" ht="15.75">
      <c r="A4" s="183" t="s">
        <v>66</v>
      </c>
      <c r="B4" s="183"/>
      <c r="C4" s="183"/>
      <c r="D4" s="183"/>
      <c r="E4" s="183"/>
      <c r="F4" s="183"/>
      <c r="G4" s="183"/>
      <c r="H4" s="183"/>
      <c r="I4" s="183"/>
      <c r="J4" s="49"/>
      <c r="K4" s="50"/>
      <c r="L4" s="43"/>
    </row>
    <row r="5" spans="1:12" ht="12.75">
      <c r="A5" s="44"/>
      <c r="B5" s="45"/>
      <c r="C5" s="44"/>
      <c r="D5" s="44"/>
      <c r="E5" s="46"/>
      <c r="F5" s="47"/>
      <c r="G5" s="48"/>
      <c r="H5" s="51"/>
      <c r="I5" s="52"/>
      <c r="J5" s="49"/>
      <c r="K5" s="50"/>
      <c r="L5" s="43"/>
    </row>
    <row r="6" spans="1:12" ht="15.75">
      <c r="A6" s="184" t="s">
        <v>67</v>
      </c>
      <c r="B6" s="184"/>
      <c r="C6" s="184"/>
      <c r="D6" s="184"/>
      <c r="E6" s="184"/>
      <c r="F6" s="184"/>
      <c r="G6" s="184"/>
      <c r="H6" s="184"/>
      <c r="I6" s="184"/>
      <c r="J6" s="49"/>
      <c r="K6" s="50"/>
      <c r="L6" s="43"/>
    </row>
    <row r="7" spans="1:12" ht="13.5" thickBot="1">
      <c r="A7" s="53"/>
      <c r="B7" s="54"/>
      <c r="C7" s="53"/>
      <c r="D7" s="53"/>
      <c r="E7" s="55"/>
      <c r="F7" s="56"/>
      <c r="G7" s="57"/>
      <c r="H7" s="57"/>
      <c r="I7" s="58"/>
      <c r="J7" s="58" t="s">
        <v>68</v>
      </c>
      <c r="K7" s="50"/>
      <c r="L7" s="43"/>
    </row>
    <row r="8" spans="1:12" ht="23.25" thickBot="1">
      <c r="A8" s="59" t="s">
        <v>69</v>
      </c>
      <c r="B8" s="60" t="s">
        <v>70</v>
      </c>
      <c r="C8" s="61" t="s">
        <v>71</v>
      </c>
      <c r="D8" s="61" t="s">
        <v>19</v>
      </c>
      <c r="E8" s="62" t="s">
        <v>72</v>
      </c>
      <c r="F8" s="61" t="s">
        <v>73</v>
      </c>
      <c r="G8" s="63" t="s">
        <v>74</v>
      </c>
      <c r="H8" s="64" t="s">
        <v>75</v>
      </c>
      <c r="I8" s="65" t="s">
        <v>102</v>
      </c>
      <c r="J8" s="66" t="s">
        <v>76</v>
      </c>
      <c r="K8" s="50"/>
      <c r="L8" s="43"/>
    </row>
    <row r="9" spans="1:12" ht="16.5" customHeight="1">
      <c r="A9" s="67" t="s">
        <v>77</v>
      </c>
      <c r="B9" s="68" t="s">
        <v>77</v>
      </c>
      <c r="C9" s="69" t="s">
        <v>77</v>
      </c>
      <c r="D9" s="69" t="s">
        <v>77</v>
      </c>
      <c r="E9" s="70" t="s">
        <v>77</v>
      </c>
      <c r="F9" s="71" t="s">
        <v>78</v>
      </c>
      <c r="G9" s="72">
        <v>12320</v>
      </c>
      <c r="H9" s="72">
        <v>150311.08</v>
      </c>
      <c r="I9" s="72">
        <f>I10</f>
        <v>-3300</v>
      </c>
      <c r="J9" s="73">
        <f>SUM(H9+I9)</f>
        <v>147011.08</v>
      </c>
      <c r="K9" s="74"/>
      <c r="L9" s="75"/>
    </row>
    <row r="10" spans="1:12" ht="21.75" customHeight="1">
      <c r="A10" s="76" t="s">
        <v>79</v>
      </c>
      <c r="B10" s="77">
        <v>1750450000</v>
      </c>
      <c r="C10" s="78" t="s">
        <v>77</v>
      </c>
      <c r="D10" s="78" t="s">
        <v>77</v>
      </c>
      <c r="E10" s="79" t="s">
        <v>77</v>
      </c>
      <c r="F10" s="80" t="s">
        <v>80</v>
      </c>
      <c r="G10" s="81">
        <f>SUM(G11:G24)</f>
        <v>0</v>
      </c>
      <c r="H10" s="81">
        <f>SUM(H11:H24)</f>
        <v>15454.48</v>
      </c>
      <c r="I10" s="81">
        <v>-3300</v>
      </c>
      <c r="J10" s="82">
        <f>SUM(J11:J24)</f>
        <v>12154.48</v>
      </c>
      <c r="K10" s="74"/>
      <c r="L10" s="75"/>
    </row>
    <row r="11" spans="1:12" ht="12.75">
      <c r="A11" s="83"/>
      <c r="B11" s="84" t="s">
        <v>81</v>
      </c>
      <c r="C11" s="85" t="s">
        <v>82</v>
      </c>
      <c r="D11" s="86">
        <v>5011</v>
      </c>
      <c r="E11" s="87" t="s">
        <v>83</v>
      </c>
      <c r="F11" s="88" t="s">
        <v>84</v>
      </c>
      <c r="G11" s="89">
        <v>0</v>
      </c>
      <c r="H11" s="90">
        <v>36</v>
      </c>
      <c r="I11" s="91">
        <v>0</v>
      </c>
      <c r="J11" s="92">
        <f aca="true" t="shared" si="0" ref="J11:J32">SUM(H11+I11)</f>
        <v>36</v>
      </c>
      <c r="K11" s="74"/>
      <c r="L11" s="75"/>
    </row>
    <row r="12" spans="1:12" ht="12.75">
      <c r="A12" s="93"/>
      <c r="B12" s="94" t="s">
        <v>81</v>
      </c>
      <c r="C12" s="95" t="s">
        <v>82</v>
      </c>
      <c r="D12" s="96">
        <v>5011</v>
      </c>
      <c r="E12" s="97" t="s">
        <v>85</v>
      </c>
      <c r="F12" s="98" t="s">
        <v>84</v>
      </c>
      <c r="G12" s="99">
        <v>0</v>
      </c>
      <c r="H12" s="100">
        <v>198</v>
      </c>
      <c r="I12" s="91">
        <v>0</v>
      </c>
      <c r="J12" s="92">
        <f t="shared" si="0"/>
        <v>198</v>
      </c>
      <c r="K12" s="101"/>
      <c r="L12" s="102"/>
    </row>
    <row r="13" spans="1:12" ht="12.75">
      <c r="A13" s="93"/>
      <c r="B13" s="94" t="s">
        <v>81</v>
      </c>
      <c r="C13" s="95" t="s">
        <v>82</v>
      </c>
      <c r="D13" s="96">
        <v>5031</v>
      </c>
      <c r="E13" s="97" t="s">
        <v>83</v>
      </c>
      <c r="F13" s="98" t="s">
        <v>86</v>
      </c>
      <c r="G13" s="99">
        <v>0</v>
      </c>
      <c r="H13" s="100">
        <v>9</v>
      </c>
      <c r="I13" s="91">
        <v>0</v>
      </c>
      <c r="J13" s="92">
        <f t="shared" si="0"/>
        <v>9</v>
      </c>
      <c r="K13" s="103"/>
      <c r="L13" s="102"/>
    </row>
    <row r="14" spans="1:12" ht="12.75">
      <c r="A14" s="93"/>
      <c r="B14" s="94" t="s">
        <v>81</v>
      </c>
      <c r="C14" s="95" t="s">
        <v>82</v>
      </c>
      <c r="D14" s="96">
        <v>5031</v>
      </c>
      <c r="E14" s="97" t="s">
        <v>85</v>
      </c>
      <c r="F14" s="98" t="s">
        <v>86</v>
      </c>
      <c r="G14" s="99">
        <v>0</v>
      </c>
      <c r="H14" s="90">
        <v>51</v>
      </c>
      <c r="I14" s="91">
        <v>0</v>
      </c>
      <c r="J14" s="92">
        <f t="shared" si="0"/>
        <v>51</v>
      </c>
      <c r="K14" s="101"/>
      <c r="L14" s="102"/>
    </row>
    <row r="15" spans="1:12" ht="12.75">
      <c r="A15" s="93"/>
      <c r="B15" s="94" t="s">
        <v>81</v>
      </c>
      <c r="C15" s="95" t="s">
        <v>82</v>
      </c>
      <c r="D15" s="96">
        <v>5032</v>
      </c>
      <c r="E15" s="97" t="s">
        <v>83</v>
      </c>
      <c r="F15" s="98" t="s">
        <v>87</v>
      </c>
      <c r="G15" s="99">
        <v>0</v>
      </c>
      <c r="H15" s="90">
        <v>19.4</v>
      </c>
      <c r="I15" s="91">
        <v>0</v>
      </c>
      <c r="J15" s="92">
        <f t="shared" si="0"/>
        <v>19.4</v>
      </c>
      <c r="K15" s="103"/>
      <c r="L15" s="102"/>
    </row>
    <row r="16" spans="1:12" ht="12.75">
      <c r="A16" s="93"/>
      <c r="B16" s="94" t="s">
        <v>81</v>
      </c>
      <c r="C16" s="95" t="s">
        <v>82</v>
      </c>
      <c r="D16" s="96">
        <v>5032</v>
      </c>
      <c r="E16" s="97" t="s">
        <v>85</v>
      </c>
      <c r="F16" s="98" t="s">
        <v>87</v>
      </c>
      <c r="G16" s="99">
        <v>0</v>
      </c>
      <c r="H16" s="104">
        <v>16.6</v>
      </c>
      <c r="I16" s="91">
        <v>0</v>
      </c>
      <c r="J16" s="92">
        <f t="shared" si="0"/>
        <v>16.6</v>
      </c>
      <c r="K16" s="101"/>
      <c r="L16" s="102"/>
    </row>
    <row r="17" spans="1:12" ht="12.75">
      <c r="A17" s="93"/>
      <c r="B17" s="94" t="s">
        <v>81</v>
      </c>
      <c r="C17" s="95" t="s">
        <v>82</v>
      </c>
      <c r="D17" s="96">
        <v>5169</v>
      </c>
      <c r="E17" s="97" t="s">
        <v>83</v>
      </c>
      <c r="F17" s="98" t="s">
        <v>88</v>
      </c>
      <c r="G17" s="99">
        <v>0</v>
      </c>
      <c r="H17" s="105">
        <v>36</v>
      </c>
      <c r="I17" s="91">
        <v>0</v>
      </c>
      <c r="J17" s="92">
        <f t="shared" si="0"/>
        <v>36</v>
      </c>
      <c r="K17" s="103"/>
      <c r="L17" s="102"/>
    </row>
    <row r="18" spans="1:12" ht="12.75">
      <c r="A18" s="93"/>
      <c r="B18" s="94" t="s">
        <v>81</v>
      </c>
      <c r="C18" s="95" t="s">
        <v>82</v>
      </c>
      <c r="D18" s="96">
        <v>5169</v>
      </c>
      <c r="E18" s="97" t="s">
        <v>85</v>
      </c>
      <c r="F18" s="98" t="s">
        <v>88</v>
      </c>
      <c r="G18" s="99">
        <v>0</v>
      </c>
      <c r="H18" s="105">
        <v>204</v>
      </c>
      <c r="I18" s="91">
        <v>0</v>
      </c>
      <c r="J18" s="92">
        <f t="shared" si="0"/>
        <v>204</v>
      </c>
      <c r="K18" s="103"/>
      <c r="L18" s="102"/>
    </row>
    <row r="19" spans="1:12" ht="12.75">
      <c r="A19" s="93"/>
      <c r="B19" s="94" t="s">
        <v>81</v>
      </c>
      <c r="C19" s="95" t="s">
        <v>82</v>
      </c>
      <c r="D19" s="96">
        <v>6121</v>
      </c>
      <c r="E19" s="97" t="s">
        <v>89</v>
      </c>
      <c r="F19" s="98" t="s">
        <v>90</v>
      </c>
      <c r="G19" s="99">
        <v>0</v>
      </c>
      <c r="H19" s="106">
        <v>60</v>
      </c>
      <c r="I19" s="107">
        <v>0</v>
      </c>
      <c r="J19" s="92">
        <f t="shared" si="0"/>
        <v>60</v>
      </c>
      <c r="K19" s="103"/>
      <c r="L19" s="102"/>
    </row>
    <row r="20" spans="1:12" ht="12.75">
      <c r="A20" s="93"/>
      <c r="B20" s="94" t="s">
        <v>81</v>
      </c>
      <c r="C20" s="95" t="s">
        <v>82</v>
      </c>
      <c r="D20" s="96">
        <v>6121</v>
      </c>
      <c r="E20" s="97" t="s">
        <v>83</v>
      </c>
      <c r="F20" s="98" t="s">
        <v>90</v>
      </c>
      <c r="G20" s="99">
        <v>0</v>
      </c>
      <c r="H20" s="107">
        <v>1526.82</v>
      </c>
      <c r="I20" s="108">
        <v>-201</v>
      </c>
      <c r="J20" s="92">
        <f t="shared" si="0"/>
        <v>1325.82</v>
      </c>
      <c r="K20" s="103"/>
      <c r="L20" s="102"/>
    </row>
    <row r="21" spans="1:12" ht="12.75">
      <c r="A21" s="93"/>
      <c r="B21" s="94" t="s">
        <v>81</v>
      </c>
      <c r="C21" s="95" t="s">
        <v>82</v>
      </c>
      <c r="D21" s="96">
        <v>6121</v>
      </c>
      <c r="E21" s="97" t="s">
        <v>91</v>
      </c>
      <c r="F21" s="98" t="s">
        <v>90</v>
      </c>
      <c r="G21" s="99">
        <v>0</v>
      </c>
      <c r="H21" s="107">
        <v>8672.66</v>
      </c>
      <c r="I21" s="108">
        <v>-3099</v>
      </c>
      <c r="J21" s="92">
        <f t="shared" si="0"/>
        <v>5573.66</v>
      </c>
      <c r="K21" s="103"/>
      <c r="L21" s="102"/>
    </row>
    <row r="22" spans="1:12" ht="12.75">
      <c r="A22" s="93"/>
      <c r="B22" s="94" t="s">
        <v>81</v>
      </c>
      <c r="C22" s="95" t="s">
        <v>82</v>
      </c>
      <c r="D22" s="96">
        <v>6122</v>
      </c>
      <c r="E22" s="97" t="s">
        <v>83</v>
      </c>
      <c r="F22" s="98" t="s">
        <v>92</v>
      </c>
      <c r="G22" s="99">
        <v>0</v>
      </c>
      <c r="H22" s="104">
        <v>1249.75</v>
      </c>
      <c r="I22" s="107">
        <v>0</v>
      </c>
      <c r="J22" s="92">
        <f t="shared" si="0"/>
        <v>1249.75</v>
      </c>
      <c r="K22" s="101"/>
      <c r="L22" s="75"/>
    </row>
    <row r="23" spans="1:12" ht="12.75">
      <c r="A23" s="93"/>
      <c r="B23" s="94" t="s">
        <v>81</v>
      </c>
      <c r="C23" s="95" t="s">
        <v>82</v>
      </c>
      <c r="D23" s="96">
        <v>6122</v>
      </c>
      <c r="E23" s="97" t="s">
        <v>91</v>
      </c>
      <c r="F23" s="98" t="s">
        <v>92</v>
      </c>
      <c r="G23" s="99">
        <v>0</v>
      </c>
      <c r="H23" s="109">
        <v>3372.25</v>
      </c>
      <c r="I23" s="107">
        <v>0</v>
      </c>
      <c r="J23" s="92">
        <f t="shared" si="0"/>
        <v>3372.25</v>
      </c>
      <c r="K23" s="103"/>
      <c r="L23" s="75"/>
    </row>
    <row r="24" spans="1:12" ht="13.5" thickBot="1">
      <c r="A24" s="110"/>
      <c r="B24" s="111" t="s">
        <v>81</v>
      </c>
      <c r="C24" s="112" t="s">
        <v>93</v>
      </c>
      <c r="D24" s="113">
        <v>5163</v>
      </c>
      <c r="E24" s="114" t="s">
        <v>89</v>
      </c>
      <c r="F24" s="115" t="s">
        <v>94</v>
      </c>
      <c r="G24" s="116">
        <v>0</v>
      </c>
      <c r="H24" s="117">
        <v>3</v>
      </c>
      <c r="I24" s="118">
        <v>0</v>
      </c>
      <c r="J24" s="119">
        <f t="shared" si="0"/>
        <v>3</v>
      </c>
      <c r="K24" s="103"/>
      <c r="L24" s="75"/>
    </row>
    <row r="25" spans="1:10" ht="22.5">
      <c r="A25" s="166" t="s">
        <v>79</v>
      </c>
      <c r="B25" s="167" t="s">
        <v>107</v>
      </c>
      <c r="C25" s="168" t="s">
        <v>77</v>
      </c>
      <c r="D25" s="169" t="s">
        <v>77</v>
      </c>
      <c r="E25" s="170" t="s">
        <v>77</v>
      </c>
      <c r="F25" s="171" t="s">
        <v>105</v>
      </c>
      <c r="G25" s="140">
        <v>0</v>
      </c>
      <c r="H25" s="163">
        <v>3800</v>
      </c>
      <c r="I25" s="162">
        <v>2200</v>
      </c>
      <c r="J25" s="175">
        <f t="shared" si="0"/>
        <v>6000</v>
      </c>
    </row>
    <row r="26" spans="1:10" ht="12.75">
      <c r="A26" s="83"/>
      <c r="B26" s="84">
        <v>1550030000</v>
      </c>
      <c r="C26" s="85" t="s">
        <v>108</v>
      </c>
      <c r="D26" s="86">
        <v>6121</v>
      </c>
      <c r="E26" s="87" t="s">
        <v>89</v>
      </c>
      <c r="F26" s="164" t="s">
        <v>90</v>
      </c>
      <c r="G26" s="89">
        <v>0</v>
      </c>
      <c r="H26" s="173">
        <v>200</v>
      </c>
      <c r="I26" s="161">
        <v>0</v>
      </c>
      <c r="J26" s="176">
        <f t="shared" si="0"/>
        <v>200</v>
      </c>
    </row>
    <row r="27" spans="1:10" ht="12.75">
      <c r="A27" s="93"/>
      <c r="B27" s="94">
        <v>1550030000</v>
      </c>
      <c r="C27" s="95" t="s">
        <v>108</v>
      </c>
      <c r="D27" s="96">
        <v>6121</v>
      </c>
      <c r="E27" s="97" t="s">
        <v>109</v>
      </c>
      <c r="F27" s="165" t="s">
        <v>90</v>
      </c>
      <c r="G27" s="99">
        <v>0</v>
      </c>
      <c r="H27" s="173">
        <v>539</v>
      </c>
      <c r="I27" s="161">
        <v>330</v>
      </c>
      <c r="J27" s="176">
        <f t="shared" si="0"/>
        <v>869</v>
      </c>
    </row>
    <row r="28" spans="1:10" ht="12.75">
      <c r="A28" s="93"/>
      <c r="B28" s="94">
        <v>1550030000</v>
      </c>
      <c r="C28" s="95" t="s">
        <v>108</v>
      </c>
      <c r="D28" s="96">
        <v>6121</v>
      </c>
      <c r="E28" s="97" t="s">
        <v>110</v>
      </c>
      <c r="F28" s="165" t="s">
        <v>90</v>
      </c>
      <c r="G28" s="99">
        <v>0</v>
      </c>
      <c r="H28" s="173">
        <v>3048</v>
      </c>
      <c r="I28" s="161">
        <v>1870</v>
      </c>
      <c r="J28" s="176">
        <f t="shared" si="0"/>
        <v>4918</v>
      </c>
    </row>
    <row r="29" spans="1:10" ht="12.75">
      <c r="A29" s="93"/>
      <c r="B29" s="94">
        <v>1550030000</v>
      </c>
      <c r="C29" s="95" t="s">
        <v>108</v>
      </c>
      <c r="D29" s="96">
        <v>5173</v>
      </c>
      <c r="E29" s="97" t="s">
        <v>109</v>
      </c>
      <c r="F29" s="165" t="s">
        <v>106</v>
      </c>
      <c r="G29" s="99">
        <v>0</v>
      </c>
      <c r="H29" s="173">
        <v>1.5</v>
      </c>
      <c r="I29" s="161">
        <v>0</v>
      </c>
      <c r="J29" s="176">
        <f t="shared" si="0"/>
        <v>1.5</v>
      </c>
    </row>
    <row r="30" spans="1:10" ht="12.75">
      <c r="A30" s="93"/>
      <c r="B30" s="94">
        <v>1550030000</v>
      </c>
      <c r="C30" s="95" t="s">
        <v>108</v>
      </c>
      <c r="D30" s="96">
        <v>5173</v>
      </c>
      <c r="E30" s="97" t="s">
        <v>110</v>
      </c>
      <c r="F30" s="165" t="s">
        <v>106</v>
      </c>
      <c r="G30" s="99">
        <v>0</v>
      </c>
      <c r="H30" s="173">
        <v>8.5</v>
      </c>
      <c r="I30" s="161">
        <v>0</v>
      </c>
      <c r="J30" s="176">
        <f t="shared" si="0"/>
        <v>8.5</v>
      </c>
    </row>
    <row r="31" spans="1:10" ht="12.75">
      <c r="A31" s="93"/>
      <c r="B31" s="94">
        <v>1550030000</v>
      </c>
      <c r="C31" s="95" t="s">
        <v>93</v>
      </c>
      <c r="D31" s="96">
        <v>5163</v>
      </c>
      <c r="E31" s="97" t="s">
        <v>109</v>
      </c>
      <c r="F31" s="165" t="s">
        <v>94</v>
      </c>
      <c r="G31" s="99">
        <v>0</v>
      </c>
      <c r="H31" s="173">
        <v>0.45</v>
      </c>
      <c r="I31" s="173">
        <v>0</v>
      </c>
      <c r="J31" s="176">
        <f t="shared" si="0"/>
        <v>0.45</v>
      </c>
    </row>
    <row r="32" spans="1:10" ht="13.5" thickBot="1">
      <c r="A32" s="110"/>
      <c r="B32" s="111">
        <v>1550030000</v>
      </c>
      <c r="C32" s="112" t="s">
        <v>93</v>
      </c>
      <c r="D32" s="113">
        <v>5163</v>
      </c>
      <c r="E32" s="114" t="s">
        <v>110</v>
      </c>
      <c r="F32" s="172" t="s">
        <v>94</v>
      </c>
      <c r="G32" s="116">
        <v>0</v>
      </c>
      <c r="H32" s="174">
        <v>2.55</v>
      </c>
      <c r="I32" s="174">
        <v>0</v>
      </c>
      <c r="J32" s="179">
        <f t="shared" si="0"/>
        <v>2.55</v>
      </c>
    </row>
    <row r="33" ht="12.75">
      <c r="I33" s="178"/>
    </row>
    <row r="34" ht="12.75">
      <c r="J34" s="177"/>
    </row>
  </sheetData>
  <sheetProtection/>
  <mergeCells count="4">
    <mergeCell ref="G1:K1"/>
    <mergeCell ref="A2:L2"/>
    <mergeCell ref="A4:I4"/>
    <mergeCell ref="A6:I6"/>
  </mergeCells>
  <printOptions/>
  <pageMargins left="0.7" right="0.7" top="0.787401575" bottom="0.787401575" header="0.3" footer="0.3"/>
  <pageSetup fitToHeight="1" fitToWidth="1" horizontalDpi="600" verticalDpi="600" orientation="portrait" paperSize="9" scale="67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.28125" style="0" customWidth="1"/>
    <col min="2" max="2" width="9.7109375" style="0" customWidth="1"/>
    <col min="3" max="3" width="5.7109375" style="0" customWidth="1"/>
    <col min="4" max="4" width="6.00390625" style="0" customWidth="1"/>
    <col min="5" max="5" width="8.8515625" style="0" customWidth="1"/>
    <col min="6" max="6" width="38.421875" style="0" customWidth="1"/>
    <col min="7" max="7" width="9.28125" style="0" bestFit="1" customWidth="1"/>
    <col min="8" max="8" width="9.57421875" style="0" bestFit="1" customWidth="1"/>
    <col min="9" max="9" width="12.00390625" style="0" customWidth="1"/>
    <col min="10" max="10" width="9.8515625" style="0" customWidth="1"/>
  </cols>
  <sheetData>
    <row r="1" spans="1:12" ht="12.75">
      <c r="A1" s="40"/>
      <c r="B1" s="41"/>
      <c r="C1" s="40"/>
      <c r="D1" s="40"/>
      <c r="E1" s="42"/>
      <c r="F1" s="43"/>
      <c r="G1" s="181" t="s">
        <v>103</v>
      </c>
      <c r="H1" s="181"/>
      <c r="I1" s="181"/>
      <c r="J1" s="181"/>
      <c r="K1" s="181"/>
      <c r="L1" s="43"/>
    </row>
    <row r="2" spans="1:12" ht="18">
      <c r="A2" s="182" t="s">
        <v>104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2.75">
      <c r="A3" s="44"/>
      <c r="B3" s="45"/>
      <c r="C3" s="44"/>
      <c r="D3" s="44"/>
      <c r="E3" s="46"/>
      <c r="F3" s="44"/>
      <c r="G3" s="45"/>
      <c r="H3" s="44"/>
      <c r="I3" s="44"/>
      <c r="J3" s="46"/>
      <c r="K3" s="47"/>
      <c r="L3" s="48"/>
    </row>
    <row r="4" spans="1:12" ht="15.75">
      <c r="A4" s="183" t="s">
        <v>95</v>
      </c>
      <c r="B4" s="183"/>
      <c r="C4" s="183"/>
      <c r="D4" s="183"/>
      <c r="E4" s="183"/>
      <c r="F4" s="183"/>
      <c r="G4" s="183"/>
      <c r="H4" s="183"/>
      <c r="I4" s="183"/>
      <c r="J4" s="49"/>
      <c r="K4" s="50"/>
      <c r="L4" s="43"/>
    </row>
    <row r="5" spans="1:12" ht="12.75">
      <c r="A5" s="44"/>
      <c r="B5" s="45"/>
      <c r="C5" s="44"/>
      <c r="D5" s="44"/>
      <c r="E5" s="46"/>
      <c r="F5" s="47"/>
      <c r="G5" s="48"/>
      <c r="H5" s="51"/>
      <c r="I5" s="52"/>
      <c r="J5" s="49"/>
      <c r="K5" s="50"/>
      <c r="L5" s="43"/>
    </row>
    <row r="6" spans="1:12" ht="15.75">
      <c r="A6" s="184" t="s">
        <v>96</v>
      </c>
      <c r="B6" s="184"/>
      <c r="C6" s="184"/>
      <c r="D6" s="184"/>
      <c r="E6" s="184"/>
      <c r="F6" s="184"/>
      <c r="G6" s="184"/>
      <c r="H6" s="184"/>
      <c r="I6" s="184"/>
      <c r="J6" s="49"/>
      <c r="K6" s="50"/>
      <c r="L6" s="43"/>
    </row>
    <row r="7" spans="1:12" ht="13.5" thickBot="1">
      <c r="A7" s="53"/>
      <c r="B7" s="54"/>
      <c r="C7" s="53"/>
      <c r="D7" s="53"/>
      <c r="E7" s="55"/>
      <c r="F7" s="56"/>
      <c r="G7" s="57"/>
      <c r="H7" s="57"/>
      <c r="I7" s="58"/>
      <c r="J7" s="58" t="s">
        <v>68</v>
      </c>
      <c r="K7" s="50"/>
      <c r="L7" s="43"/>
    </row>
    <row r="8" spans="1:12" ht="23.25" thickBot="1">
      <c r="A8" s="120" t="s">
        <v>69</v>
      </c>
      <c r="B8" s="121" t="s">
        <v>70</v>
      </c>
      <c r="C8" s="122" t="s">
        <v>71</v>
      </c>
      <c r="D8" s="122" t="s">
        <v>19</v>
      </c>
      <c r="E8" s="123" t="s">
        <v>72</v>
      </c>
      <c r="F8" s="124" t="s">
        <v>73</v>
      </c>
      <c r="G8" s="125" t="s">
        <v>74</v>
      </c>
      <c r="H8" s="126" t="s">
        <v>75</v>
      </c>
      <c r="I8" s="127" t="s">
        <v>102</v>
      </c>
      <c r="J8" s="128" t="s">
        <v>76</v>
      </c>
      <c r="K8" s="50"/>
      <c r="L8" s="43"/>
    </row>
    <row r="9" spans="1:12" ht="18.75" customHeight="1">
      <c r="A9" s="129" t="s">
        <v>77</v>
      </c>
      <c r="B9" s="130" t="s">
        <v>77</v>
      </c>
      <c r="C9" s="131" t="s">
        <v>77</v>
      </c>
      <c r="D9" s="131" t="s">
        <v>77</v>
      </c>
      <c r="E9" s="132" t="s">
        <v>77</v>
      </c>
      <c r="F9" s="133" t="s">
        <v>78</v>
      </c>
      <c r="G9" s="134">
        <v>0</v>
      </c>
      <c r="H9" s="134">
        <v>203018.32</v>
      </c>
      <c r="I9" s="134">
        <f>I10</f>
        <v>1100</v>
      </c>
      <c r="J9" s="135">
        <f>SUM(H9+I9)</f>
        <v>204118.32</v>
      </c>
      <c r="K9" s="74"/>
      <c r="L9" s="75"/>
    </row>
    <row r="10" spans="1:12" ht="26.25" customHeight="1">
      <c r="A10" s="76" t="s">
        <v>79</v>
      </c>
      <c r="B10" s="136">
        <v>1750401438</v>
      </c>
      <c r="C10" s="78" t="s">
        <v>77</v>
      </c>
      <c r="D10" s="137" t="s">
        <v>77</v>
      </c>
      <c r="E10" s="138" t="s">
        <v>77</v>
      </c>
      <c r="F10" s="139" t="s">
        <v>97</v>
      </c>
      <c r="G10" s="140">
        <f>SUM(G11:G14)</f>
        <v>0</v>
      </c>
      <c r="H10" s="140">
        <f>SUM(H11:H14)</f>
        <v>500</v>
      </c>
      <c r="I10" s="81">
        <v>1100</v>
      </c>
      <c r="J10" s="141">
        <f>SUM(J11:J14)</f>
        <v>1600</v>
      </c>
      <c r="K10" s="74"/>
      <c r="L10" s="75"/>
    </row>
    <row r="11" spans="1:12" ht="12.75">
      <c r="A11" s="142"/>
      <c r="B11" s="143">
        <f>$B$14</f>
        <v>1750401438</v>
      </c>
      <c r="C11" s="144">
        <v>3123</v>
      </c>
      <c r="D11" s="144">
        <v>6121</v>
      </c>
      <c r="E11" s="145" t="s">
        <v>89</v>
      </c>
      <c r="F11" s="146" t="s">
        <v>98</v>
      </c>
      <c r="G11" s="147">
        <v>0</v>
      </c>
      <c r="H11" s="147">
        <v>10</v>
      </c>
      <c r="I11" s="91">
        <v>0</v>
      </c>
      <c r="J11" s="92">
        <f>SUM(H11+I11)</f>
        <v>10</v>
      </c>
      <c r="K11" s="74"/>
      <c r="L11" s="75"/>
    </row>
    <row r="12" spans="1:12" ht="12.75">
      <c r="A12" s="148"/>
      <c r="B12" s="143">
        <f>$B$14</f>
        <v>1750401438</v>
      </c>
      <c r="C12" s="144">
        <v>3123</v>
      </c>
      <c r="D12" s="144">
        <v>6121</v>
      </c>
      <c r="E12" s="145" t="s">
        <v>99</v>
      </c>
      <c r="F12" s="149" t="s">
        <v>90</v>
      </c>
      <c r="G12" s="147">
        <v>0</v>
      </c>
      <c r="H12" s="147">
        <v>130</v>
      </c>
      <c r="I12" s="91">
        <v>110</v>
      </c>
      <c r="J12" s="92">
        <f>SUM(H12+I12)</f>
        <v>240</v>
      </c>
      <c r="K12" s="101"/>
      <c r="L12" s="102"/>
    </row>
    <row r="13" spans="1:12" ht="12.75">
      <c r="A13" s="150"/>
      <c r="B13" s="143">
        <f>$B$14</f>
        <v>1750401438</v>
      </c>
      <c r="C13" s="144">
        <v>3123</v>
      </c>
      <c r="D13" s="144">
        <v>6121</v>
      </c>
      <c r="E13" s="145" t="s">
        <v>100</v>
      </c>
      <c r="F13" s="146" t="s">
        <v>90</v>
      </c>
      <c r="G13" s="147">
        <v>0</v>
      </c>
      <c r="H13" s="147">
        <v>20</v>
      </c>
      <c r="I13" s="91">
        <v>55</v>
      </c>
      <c r="J13" s="92">
        <f>SUM(H13+I13)</f>
        <v>75</v>
      </c>
      <c r="K13" s="103"/>
      <c r="L13" s="102"/>
    </row>
    <row r="14" spans="1:12" ht="13.5" thickBot="1">
      <c r="A14" s="151"/>
      <c r="B14" s="152">
        <f>$B$14</f>
        <v>1750401438</v>
      </c>
      <c r="C14" s="153">
        <v>3123</v>
      </c>
      <c r="D14" s="153">
        <v>6121</v>
      </c>
      <c r="E14" s="154" t="s">
        <v>101</v>
      </c>
      <c r="F14" s="155" t="s">
        <v>90</v>
      </c>
      <c r="G14" s="156">
        <v>0</v>
      </c>
      <c r="H14" s="156">
        <v>340</v>
      </c>
      <c r="I14" s="157">
        <v>935</v>
      </c>
      <c r="J14" s="119">
        <f>SUM(H14+I14)</f>
        <v>1275</v>
      </c>
      <c r="K14" s="101"/>
      <c r="L14" s="102"/>
    </row>
    <row r="15" spans="11:12" ht="12.75">
      <c r="K15" s="158"/>
      <c r="L15" s="159"/>
    </row>
    <row r="16" spans="11:12" ht="12.75">
      <c r="K16" s="158"/>
      <c r="L16" s="159"/>
    </row>
    <row r="17" spans="11:12" ht="12.75">
      <c r="K17" s="74"/>
      <c r="L17" s="159"/>
    </row>
    <row r="18" spans="11:12" ht="12.75">
      <c r="K18" s="74"/>
      <c r="L18" s="160"/>
    </row>
  </sheetData>
  <sheetProtection/>
  <mergeCells count="4">
    <mergeCell ref="G1:K1"/>
    <mergeCell ref="A2:L2"/>
    <mergeCell ref="A4:I4"/>
    <mergeCell ref="A6:I6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Simonova Karolina</cp:lastModifiedBy>
  <cp:lastPrinted>2013-05-10T09:14:49Z</cp:lastPrinted>
  <dcterms:created xsi:type="dcterms:W3CDTF">2007-12-18T12:40:54Z</dcterms:created>
  <dcterms:modified xsi:type="dcterms:W3CDTF">2013-05-14T08:53:14Z</dcterms:modified>
  <cp:category/>
  <cp:version/>
  <cp:contentType/>
  <cp:contentStatus/>
</cp:coreProperties>
</file>