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475" windowHeight="4680" activeTab="0"/>
  </bookViews>
  <sheets>
    <sheet name="Bilance PaV" sheetId="1" r:id="rId1"/>
    <sheet name="919 03" sheetId="2" r:id="rId2"/>
    <sheet name="92607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<sst xmlns="http://schemas.openxmlformats.org/spreadsheetml/2006/main" count="556" uniqueCount="287">
  <si>
    <t>tis.Kč</t>
  </si>
  <si>
    <t>uk.</t>
  </si>
  <si>
    <t>č.a.</t>
  </si>
  <si>
    <t>§</t>
  </si>
  <si>
    <t>pol.</t>
  </si>
  <si>
    <t>V Š E O B E C N Á    P O K L A D N Í    S P R Á V A</t>
  </si>
  <si>
    <t>SR 2013</t>
  </si>
  <si>
    <t>SU</t>
  </si>
  <si>
    <t>x</t>
  </si>
  <si>
    <t>Běžné (neinvestiční) výdaje resortu celkem</t>
  </si>
  <si>
    <t>0000</t>
  </si>
  <si>
    <t>nespecifikované rezervy</t>
  </si>
  <si>
    <t>031912</t>
  </si>
  <si>
    <t>031913</t>
  </si>
  <si>
    <t>UR I 2013</t>
  </si>
  <si>
    <t>UR II 2013</t>
  </si>
  <si>
    <t>D O T A Č N Í  F O N D   L K</t>
  </si>
  <si>
    <t>Zdrojová část rozpočtu LK 2013</t>
  </si>
  <si>
    <t>v tis. Kč</t>
  </si>
  <si>
    <t>ukazatel</t>
  </si>
  <si>
    <t xml:space="preserve">pol. </t>
  </si>
  <si>
    <t>upravený rozpočet I.</t>
  </si>
  <si>
    <t>upravený rozpočet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</si>
  <si>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</si>
  <si>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</si>
  <si>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</si>
  <si>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</si>
  <si>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</si>
  <si>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</si>
  <si>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</si>
  <si>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</si>
  <si>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</si>
  <si>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</si>
  <si>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</si>
  <si>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</si>
  <si>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</si>
  <si>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</si>
  <si>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</si>
  <si>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</si>
  <si>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</si>
  <si>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</si>
  <si>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</si>
  <si>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</si>
  <si>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</si>
  <si>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</si>
  <si>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</si>
  <si>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</si>
  <si>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</si>
  <si>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</si>
  <si>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</si>
  <si>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2012</t>
  </si>
  <si>
    <t>8115</t>
  </si>
  <si>
    <t>2. Zapojení  zvl.účtů z r. 2012</t>
  </si>
  <si>
    <t>3. Zapojení výsl. hosp.2012</t>
  </si>
  <si>
    <t>4. úvěr</t>
  </si>
  <si>
    <t>5. uhrazené splátky dlouhod.půjč.</t>
  </si>
  <si>
    <t xml:space="preserve">Z d r o j e  L K   c e l k e m </t>
  </si>
  <si>
    <t>Výdajová část rozpočtu LK 2013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</si>
  <si>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</si>
  <si>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</si>
  <si>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</si>
  <si>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</si>
  <si>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</si>
  <si>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</si>
  <si>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 915-energie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</si>
  <si>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</si>
  <si>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</si>
  <si>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</si>
  <si>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</si>
  <si>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</si>
  <si>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</si>
  <si>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</si>
  <si>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</si>
  <si>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</si>
  <si>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</si>
  <si>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</si>
  <si>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</si>
  <si>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</si>
  <si>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</si>
  <si>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</si>
  <si>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</si>
  <si>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Běžné a kapitálové výdaje resortu celkem</t>
  </si>
  <si>
    <t>Podprogram 7.1 - Kulturní aktivity v LK</t>
  </si>
  <si>
    <t>7010001</t>
  </si>
  <si>
    <t>7010002</t>
  </si>
  <si>
    <t>odbor kultury, památkové péče a cestovního ruchu</t>
  </si>
  <si>
    <t>926 07 - Dotační fond LK</t>
  </si>
  <si>
    <t>7010003</t>
  </si>
  <si>
    <t>7010004</t>
  </si>
  <si>
    <t>7010005</t>
  </si>
  <si>
    <t>7010006</t>
  </si>
  <si>
    <t>7010007</t>
  </si>
  <si>
    <t>7010008</t>
  </si>
  <si>
    <t>7010009</t>
  </si>
  <si>
    <t>7010010</t>
  </si>
  <si>
    <t>7010011</t>
  </si>
  <si>
    <t>701012</t>
  </si>
  <si>
    <t>701013</t>
  </si>
  <si>
    <t>701014</t>
  </si>
  <si>
    <t>701015</t>
  </si>
  <si>
    <t>701016</t>
  </si>
  <si>
    <t>701017</t>
  </si>
  <si>
    <t>701018</t>
  </si>
  <si>
    <t>701019</t>
  </si>
  <si>
    <t>701020</t>
  </si>
  <si>
    <t>701021</t>
  </si>
  <si>
    <t>701022</t>
  </si>
  <si>
    <t>7020001</t>
  </si>
  <si>
    <t>7020002</t>
  </si>
  <si>
    <t>7020003</t>
  </si>
  <si>
    <t>7020004</t>
  </si>
  <si>
    <t>7020005</t>
  </si>
  <si>
    <t>7020006</t>
  </si>
  <si>
    <t>7020007</t>
  </si>
  <si>
    <t>7020008</t>
  </si>
  <si>
    <t>7020009</t>
  </si>
  <si>
    <t>7020010</t>
  </si>
  <si>
    <t>7020011</t>
  </si>
  <si>
    <t>7020012</t>
  </si>
  <si>
    <t>7020013</t>
  </si>
  <si>
    <t>7020014</t>
  </si>
  <si>
    <t>7020015</t>
  </si>
  <si>
    <t>7020000</t>
  </si>
  <si>
    <t>7010000</t>
  </si>
  <si>
    <t>7020016</t>
  </si>
  <si>
    <t>7020017</t>
  </si>
  <si>
    <t>Podprogram 7.2 -Záchrana a obnova památek v LK</t>
  </si>
  <si>
    <t>7030000</t>
  </si>
  <si>
    <t>Podprogram 7.3 -Stavebně historický průzkum</t>
  </si>
  <si>
    <t>7030001</t>
  </si>
  <si>
    <t>7030002</t>
  </si>
  <si>
    <t>7030003</t>
  </si>
  <si>
    <t>7030004</t>
  </si>
  <si>
    <t>70300005</t>
  </si>
  <si>
    <t>7040000</t>
  </si>
  <si>
    <t>Podprogram 7.4 -Archeologie</t>
  </si>
  <si>
    <t>7040001</t>
  </si>
  <si>
    <t>7040002</t>
  </si>
  <si>
    <t>Změna rozpočtu - rozpočtové opatření č. 110/13</t>
  </si>
  <si>
    <t>ZR-RO č. 110/13</t>
  </si>
  <si>
    <t>701000</t>
  </si>
  <si>
    <t>nespecifikované rezervy fondu</t>
  </si>
  <si>
    <t>Výdaje 2011 - dílčí a rozpisové ukazatele</t>
  </si>
  <si>
    <t>91903 - Všeobecná pokladní správa</t>
  </si>
  <si>
    <t>UR 2013</t>
  </si>
  <si>
    <t>031900</t>
  </si>
  <si>
    <t>rozpočtová finanční rezerva kraje na rok 2013</t>
  </si>
  <si>
    <t>031908</t>
  </si>
  <si>
    <t>finanční rezerva na řešení výkonnosti krajských PO</t>
  </si>
  <si>
    <t>031909</t>
  </si>
  <si>
    <t>fin. rez. na řešení věcných fin.a org.opatření org.LK</t>
  </si>
  <si>
    <t>031910</t>
  </si>
  <si>
    <t>fin. rezerva na krytí výdajů vybraných pen.fondů LK</t>
  </si>
  <si>
    <t>031911</t>
  </si>
  <si>
    <t>fin.rezerva na krytí výdajů souvis.s řeš.kriz.situací</t>
  </si>
  <si>
    <t>fin.rezerva Dotačního fondu LK ve správě OKH</t>
  </si>
  <si>
    <t>fin.rezerva Dotačního fondu LK ve správě ORREP</t>
  </si>
  <si>
    <t>03914</t>
  </si>
  <si>
    <t>fin.rezerva Dotačního fondu LK ve správě OŠMTS</t>
  </si>
  <si>
    <t>03915</t>
  </si>
  <si>
    <t>fin.rezerva Dotačního fondu LK ve správě OSV</t>
  </si>
  <si>
    <t>03916</t>
  </si>
  <si>
    <t>fin.rezerva Dotačního fondu LK ve správě OD</t>
  </si>
  <si>
    <t>03917</t>
  </si>
  <si>
    <t>fin.rezerva Dotačního fondu LK ve správě OKPPCR</t>
  </si>
  <si>
    <t>03918</t>
  </si>
  <si>
    <t>fin.rezerva Dotačního fondu LK ve správě OŽPZ</t>
  </si>
  <si>
    <t>03919</t>
  </si>
  <si>
    <t>fin.rezerva Dotačního fondu LK ve správě Ozdr</t>
  </si>
  <si>
    <t>změna ZRRO 110/13</t>
  </si>
  <si>
    <t>ZR-RO č.110/13</t>
  </si>
  <si>
    <t>Kap.926-dotační fond odboru KPPCR</t>
  </si>
  <si>
    <t>Putování do francouzské minulosti</t>
  </si>
  <si>
    <t>5222</t>
  </si>
  <si>
    <t>neinvestiční transf. os.-Sdružení pro obnovu Grabštejn</t>
  </si>
  <si>
    <t>Zámecké hudební soboty-12.ročník</t>
  </si>
  <si>
    <t>Semilský paroháč 2013</t>
  </si>
  <si>
    <t>neinvestiční trans.os.-Klub přátel divadla Semily</t>
  </si>
  <si>
    <t>neinvestiční transf. os.-Lokacer</t>
  </si>
  <si>
    <t>Dixieland v Křižanech</t>
  </si>
  <si>
    <t>2031</t>
  </si>
  <si>
    <t>5321</t>
  </si>
  <si>
    <t>neinvestiční transfery obcím - Křižany</t>
  </si>
  <si>
    <t>Lomnické hudební jaro</t>
  </si>
  <si>
    <t>neinvestiční transf.os.,-Klub přátel DDM</t>
  </si>
  <si>
    <t>16.ročník festivalu Patříme k sobě</t>
  </si>
  <si>
    <t>neinvestiční transf.os-Pokdkrkonošská spol.zdr.post.</t>
  </si>
  <si>
    <t>Festival Jazz pod Kozákovem-27.ročník</t>
  </si>
  <si>
    <t>neinvestiční transf.os.-Klub přátel festivalu</t>
  </si>
  <si>
    <t>5.ročník Dřevosochání pod Ralskem</t>
  </si>
  <si>
    <t>neinvestiční transfery o.p.s.- Máchovo jezero</t>
  </si>
  <si>
    <t>Tématický workshop v rámci Oslav</t>
  </si>
  <si>
    <t>5221</t>
  </si>
  <si>
    <t>neinvestiční transf.os.-Active art</t>
  </si>
  <si>
    <t>Propagace obnoveného salónku na Ještědu</t>
  </si>
  <si>
    <t>neinvestiční transf.os.-Jestěd 73</t>
  </si>
  <si>
    <t>Svatopankrácká pouť</t>
  </si>
  <si>
    <t>neinvestiční transf.os.-Jitrava</t>
  </si>
  <si>
    <t>30.Letní jazzová dílna Karla Velebného</t>
  </si>
  <si>
    <t>neinvestiční transf.os.-AB studio</t>
  </si>
  <si>
    <t>2004</t>
  </si>
  <si>
    <t>Hejnické slavnosti 2013</t>
  </si>
  <si>
    <t>neinvestiční transfery obcím - Hejnice</t>
  </si>
  <si>
    <t>XIX. Staročeské řemeslnické trhy Turnov 2013</t>
  </si>
  <si>
    <t>neinvestiční trans.os.-Spolek přátel MČR Turnov</t>
  </si>
  <si>
    <t>2005</t>
  </si>
  <si>
    <t>Hodkovické slavnosti</t>
  </si>
  <si>
    <t>neinvestiční transfery obcím - Hodkovice n.M.</t>
  </si>
  <si>
    <t>1703</t>
  </si>
  <si>
    <t>Realizace katalogu výstavy Mladí lvi v kleci</t>
  </si>
  <si>
    <t>5331</t>
  </si>
  <si>
    <t>neinvestiční transfery zřízeným PO - OGL Liberec</t>
  </si>
  <si>
    <t>1704</t>
  </si>
  <si>
    <t>Franc. rozmanitosti a řezbářské sympozium</t>
  </si>
  <si>
    <t>neinvestiční transfery zřízeným PO - VMG Česká Lípa</t>
  </si>
  <si>
    <t>5001</t>
  </si>
  <si>
    <t>Westernový den</t>
  </si>
  <si>
    <t>neinvestiční transfery obcím- Semily</t>
  </si>
  <si>
    <t>5005</t>
  </si>
  <si>
    <t>Den koně 2013</t>
  </si>
  <si>
    <t>neinvestiční transfery obcím- Lomnice n.P.</t>
  </si>
  <si>
    <t>5007</t>
  </si>
  <si>
    <t>Oslavy ANTIMONY 70</t>
  </si>
  <si>
    <t>neinvestiční transfery obcím- Rovensko p.T.</t>
  </si>
  <si>
    <t>1702</t>
  </si>
  <si>
    <t>Výstava Ještěd</t>
  </si>
  <si>
    <t>neinvestiční transfery zřízeným PO - Svč.muzeum Lbc</t>
  </si>
  <si>
    <t>4006</t>
  </si>
  <si>
    <t>Oslavy 90. výročí založení Sklářského muzea</t>
  </si>
  <si>
    <t>neinvestiční transfery obcím- Kamenický Šenov</t>
  </si>
  <si>
    <t>Restaurování gotických maleb hradu Houska</t>
  </si>
  <si>
    <t>5212</t>
  </si>
  <si>
    <t>neinvestiční transfery podnik. FO - J.Šimonek</t>
  </si>
  <si>
    <t>Záchrana varhan z kostela Navštívení P.Marie</t>
  </si>
  <si>
    <t>5223</t>
  </si>
  <si>
    <t>Rest. nástěnných maleb kostela sv. Havla</t>
  </si>
  <si>
    <t>neinvestiční transfery církvím - ŘKF Bozkov</t>
  </si>
  <si>
    <t>neinvestiční transfery církvím - ŘKF Kuřivody</t>
  </si>
  <si>
    <t>4050</t>
  </si>
  <si>
    <t>Výměna střešní krytiny zámku ve Stvolínkách</t>
  </si>
  <si>
    <t>neinvestiční transfery obcím - Stvolínky</t>
  </si>
  <si>
    <t>Oprava střechy kostela 14-ti svatých pomocníků</t>
  </si>
  <si>
    <t>neinvestiční trans.os.-Jánské kameny-Johannisstein</t>
  </si>
  <si>
    <t>2011</t>
  </si>
  <si>
    <t>Rekontrukce střechy kostela sv. Mikuláše</t>
  </si>
  <si>
    <t>neinvestiční transfery obcím - Bílý Kostel nad Nisou</t>
  </si>
  <si>
    <t>4052</t>
  </si>
  <si>
    <t>Restaurování portálu kaple Nejsvětější Trojice</t>
  </si>
  <si>
    <t>Oprava Alainovy věže</t>
  </si>
  <si>
    <t>neinvestiční transfery obcím - Lomnice n.P.</t>
  </si>
  <si>
    <t>neinvestiční transfery obcím - Svor</t>
  </si>
  <si>
    <t>Restaurování vitr.oken v kostele sv. Josefa</t>
  </si>
  <si>
    <t>neinvestiční transfery církvím - ŘKF Krásná</t>
  </si>
  <si>
    <t>Výměna střešního pláště kostela sv.Alžběty Uh.</t>
  </si>
  <si>
    <t>neinvestiční transfery církvím - ŘKF Cvikov</t>
  </si>
  <si>
    <t>Obnova střešního pláště kosetla sv. Zikmunda</t>
  </si>
  <si>
    <t>neinvestiční transfery církvím - ŘKF Stráž p. Ralskem</t>
  </si>
  <si>
    <t>Oprava krovu kostela sv. Anny</t>
  </si>
  <si>
    <t>neinvestiční transfery církvím - ŘKF Ves u Frýdlantu</t>
  </si>
  <si>
    <t>5008</t>
  </si>
  <si>
    <t>Zajistění a stabilizace sk. bloku hradu Valdštejn</t>
  </si>
  <si>
    <t>5231</t>
  </si>
  <si>
    <t>neinvestiční transfery obcím - Turnov</t>
  </si>
  <si>
    <t>4039</t>
  </si>
  <si>
    <t>Statické zajištění opěrné zdi</t>
  </si>
  <si>
    <t>neinvestiční transfery obcím - Polevsko</t>
  </si>
  <si>
    <t>Obnova nátěrů a oprava roubení Janatova mlýna</t>
  </si>
  <si>
    <t>5493</t>
  </si>
  <si>
    <t>neinvestiční transfery nepodnik.FO - J.Krch</t>
  </si>
  <si>
    <t>Výměna elektroinstalace v bazilice se. Vavřince</t>
  </si>
  <si>
    <t>neinvestiční transfery církvím - klášter dominikánů Jablo.</t>
  </si>
  <si>
    <t>4044</t>
  </si>
  <si>
    <t>Boží muka  s reliéfy v nikách-rest.zásah</t>
  </si>
  <si>
    <t>neinvestiční transfery obcím - Skalice u České Lípy</t>
  </si>
  <si>
    <t>SHP zámku ve Stvolínkách</t>
  </si>
  <si>
    <t>2003</t>
  </si>
  <si>
    <t>SPH domu čp. 74 ve Frýdlantu</t>
  </si>
  <si>
    <t>neinvestiční transfery obcím - Frýdlant</t>
  </si>
  <si>
    <t>4004</t>
  </si>
  <si>
    <t>SHP Hotel Slávie v Dubé</t>
  </si>
  <si>
    <t>neinvestiční transfery obcím - Dubá</t>
  </si>
  <si>
    <t>SHP objektu mlýna č.p.41 v Bradlecké Lhotě</t>
  </si>
  <si>
    <t>neinvestiční transfery nepodnik.FO - J.Bartoníček</t>
  </si>
  <si>
    <t>SHP kostela sv. Jana Křtitele v Brenné</t>
  </si>
  <si>
    <t>1705</t>
  </si>
  <si>
    <t>Konz. a rest.artefaktů z hradu Valdštejn</t>
  </si>
  <si>
    <t>neinvestiční transfery zřízeným PO - MČR v Turnově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</si>
</sst>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.000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7"/>
      <color indexed="8"/>
      <name val="Tahoma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0" borderId="1" applyNumberFormat="0" applyFill="0" applyAlignment="0" applyProtection="0"/>
    <xf numFmtId="0" fontId="1" fillId="0" borderId="1" applyNumberFormat="0" applyFill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27" fillId="19" borderId="0">
      <alignment horizontal="left" vertical="center"/>
      <protection/>
    </xf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0" fillId="7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1" fillId="20" borderId="9" applyNumberFormat="0" applyAlignment="0" applyProtection="0"/>
    <xf numFmtId="0" fontId="11" fillId="20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1" fillId="0" borderId="0" xfId="102">
      <alignment/>
      <protection/>
    </xf>
    <xf numFmtId="0" fontId="21" fillId="0" borderId="0" xfId="87" applyAlignment="1">
      <alignment/>
      <protection/>
    </xf>
    <xf numFmtId="0" fontId="25" fillId="0" borderId="0" xfId="87" applyFont="1" applyAlignment="1">
      <alignment/>
      <protection/>
    </xf>
    <xf numFmtId="0" fontId="21" fillId="0" borderId="0" xfId="87">
      <alignment/>
      <protection/>
    </xf>
    <xf numFmtId="0" fontId="2" fillId="0" borderId="0" xfId="99">
      <alignment/>
      <protection/>
    </xf>
    <xf numFmtId="0" fontId="21" fillId="0" borderId="0" xfId="85">
      <alignment/>
      <protection/>
    </xf>
    <xf numFmtId="0" fontId="21" fillId="0" borderId="0" xfId="101">
      <alignment/>
      <protection/>
    </xf>
    <xf numFmtId="0" fontId="24" fillId="0" borderId="0" xfId="85" applyFont="1" applyAlignment="1">
      <alignment horizontal="center"/>
      <protection/>
    </xf>
    <xf numFmtId="0" fontId="23" fillId="0" borderId="0" xfId="101" applyFont="1" applyFill="1" applyAlignment="1">
      <alignment horizontal="center"/>
      <protection/>
    </xf>
    <xf numFmtId="4" fontId="23" fillId="0" borderId="0" xfId="101" applyNumberFormat="1" applyFont="1" applyFill="1" applyAlignment="1">
      <alignment horizontal="center"/>
      <protection/>
    </xf>
    <xf numFmtId="0" fontId="24" fillId="0" borderId="0" xfId="101" applyFont="1" applyFill="1" applyAlignment="1">
      <alignment horizontal="center"/>
      <protection/>
    </xf>
    <xf numFmtId="0" fontId="21" fillId="0" borderId="0" xfId="101" applyFill="1">
      <alignment/>
      <protection/>
    </xf>
    <xf numFmtId="0" fontId="24" fillId="0" borderId="10" xfId="101" applyFont="1" applyFill="1" applyBorder="1" applyAlignment="1">
      <alignment horizontal="center" vertical="center" wrapText="1"/>
      <protection/>
    </xf>
    <xf numFmtId="0" fontId="24" fillId="0" borderId="11" xfId="101" applyFont="1" applyFill="1" applyBorder="1" applyAlignment="1">
      <alignment horizontal="center" vertical="center" wrapText="1"/>
      <protection/>
    </xf>
    <xf numFmtId="0" fontId="24" fillId="0" borderId="12" xfId="101" applyFont="1" applyFill="1" applyBorder="1" applyAlignment="1">
      <alignment horizontal="center" vertical="center" wrapText="1"/>
      <protection/>
    </xf>
    <xf numFmtId="0" fontId="24" fillId="0" borderId="13" xfId="97" applyFont="1" applyBorder="1" applyAlignment="1">
      <alignment horizontal="center" vertical="center" wrapText="1"/>
      <protection/>
    </xf>
    <xf numFmtId="0" fontId="21" fillId="0" borderId="0" xfId="101" applyFill="1" applyAlignment="1">
      <alignment vertical="center" wrapText="1"/>
      <protection/>
    </xf>
    <xf numFmtId="0" fontId="24" fillId="0" borderId="14" xfId="101" applyFont="1" applyFill="1" applyBorder="1" applyAlignment="1">
      <alignment horizontal="center"/>
      <protection/>
    </xf>
    <xf numFmtId="0" fontId="24" fillId="0" borderId="15" xfId="101" applyFont="1" applyFill="1" applyBorder="1" applyAlignment="1">
      <alignment horizontal="center"/>
      <protection/>
    </xf>
    <xf numFmtId="0" fontId="24" fillId="0" borderId="13" xfId="101" applyFont="1" applyFill="1" applyBorder="1" applyAlignment="1">
      <alignment horizontal="center"/>
      <protection/>
    </xf>
    <xf numFmtId="0" fontId="24" fillId="0" borderId="13" xfId="101" applyFont="1" applyFill="1" applyBorder="1" applyAlignment="1">
      <alignment horizontal="left"/>
      <protection/>
    </xf>
    <xf numFmtId="4" fontId="24" fillId="0" borderId="16" xfId="101" applyNumberFormat="1" applyFont="1" applyFill="1" applyBorder="1">
      <alignment/>
      <protection/>
    </xf>
    <xf numFmtId="4" fontId="24" fillId="0" borderId="17" xfId="101" applyNumberFormat="1" applyFont="1" applyFill="1" applyBorder="1">
      <alignment/>
      <protection/>
    </xf>
    <xf numFmtId="0" fontId="24" fillId="0" borderId="18" xfId="101" applyFont="1" applyFill="1" applyBorder="1" applyAlignment="1">
      <alignment horizontal="center" vertical="center"/>
      <protection/>
    </xf>
    <xf numFmtId="49" fontId="24" fillId="0" borderId="19" xfId="101" applyNumberFormat="1" applyFont="1" applyFill="1" applyBorder="1" applyAlignment="1">
      <alignment horizontal="center" vertical="center"/>
      <protection/>
    </xf>
    <xf numFmtId="49" fontId="24" fillId="0" borderId="20" xfId="101" applyNumberFormat="1" applyFont="1" applyFill="1" applyBorder="1" applyAlignment="1">
      <alignment horizontal="center" vertical="center"/>
      <protection/>
    </xf>
    <xf numFmtId="0" fontId="24" fillId="0" borderId="21" xfId="101" applyFont="1" applyFill="1" applyBorder="1" applyAlignment="1">
      <alignment horizontal="center" vertical="center"/>
      <protection/>
    </xf>
    <xf numFmtId="0" fontId="24" fillId="0" borderId="19" xfId="101" applyFont="1" applyFill="1" applyBorder="1" applyAlignment="1">
      <alignment horizontal="center" vertical="center"/>
      <protection/>
    </xf>
    <xf numFmtId="4" fontId="24" fillId="0" borderId="20" xfId="55" applyNumberFormat="1" applyFont="1" applyFill="1" applyBorder="1" applyAlignment="1">
      <alignment horizontal="right" vertical="center"/>
    </xf>
    <xf numFmtId="0" fontId="25" fillId="0" borderId="22" xfId="101" applyFont="1" applyFill="1" applyBorder="1" applyAlignment="1">
      <alignment horizontal="center" vertical="center"/>
      <protection/>
    </xf>
    <xf numFmtId="49" fontId="26" fillId="0" borderId="23" xfId="85" applyNumberFormat="1" applyFont="1" applyFill="1" applyBorder="1" applyAlignment="1">
      <alignment horizontal="center" vertical="center"/>
      <protection/>
    </xf>
    <xf numFmtId="0" fontId="26" fillId="0" borderId="22" xfId="98" applyFont="1" applyFill="1" applyBorder="1" applyAlignment="1">
      <alignment vertical="center"/>
      <protection/>
    </xf>
    <xf numFmtId="4" fontId="25" fillId="0" borderId="24" xfId="55" applyNumberFormat="1" applyFont="1" applyFill="1" applyBorder="1" applyAlignment="1">
      <alignment horizontal="right" vertical="center"/>
    </xf>
    <xf numFmtId="4" fontId="25" fillId="0" borderId="22" xfId="101" applyNumberFormat="1" applyFont="1" applyFill="1" applyBorder="1" applyAlignment="1">
      <alignment vertical="center"/>
      <protection/>
    </xf>
    <xf numFmtId="4" fontId="25" fillId="0" borderId="25" xfId="55" applyNumberFormat="1" applyFont="1" applyFill="1" applyBorder="1" applyAlignment="1">
      <alignment horizontal="right" vertical="center"/>
    </xf>
    <xf numFmtId="0" fontId="24" fillId="0" borderId="21" xfId="101" applyFont="1" applyFill="1" applyBorder="1" applyAlignment="1">
      <alignment vertical="center" wrapText="1"/>
      <protection/>
    </xf>
    <xf numFmtId="4" fontId="21" fillId="0" borderId="0" xfId="101" applyNumberFormat="1">
      <alignment/>
      <protection/>
    </xf>
    <xf numFmtId="0" fontId="24" fillId="0" borderId="13" xfId="81" applyFont="1" applyFill="1" applyBorder="1" applyAlignment="1">
      <alignment horizontal="center" vertical="center" wrapText="1"/>
      <protection/>
    </xf>
    <xf numFmtId="0" fontId="24" fillId="0" borderId="17" xfId="81" applyFont="1" applyFill="1" applyBorder="1" applyAlignment="1">
      <alignment horizontal="center" vertical="center" wrapText="1"/>
      <protection/>
    </xf>
    <xf numFmtId="0" fontId="29" fillId="0" borderId="0" xfId="83" applyFont="1" applyFill="1">
      <alignment/>
      <protection/>
    </xf>
    <xf numFmtId="0" fontId="29" fillId="0" borderId="0" xfId="83" applyFont="1" applyFill="1" applyAlignment="1">
      <alignment horizontal="right"/>
      <protection/>
    </xf>
    <xf numFmtId="0" fontId="21" fillId="0" borderId="0" xfId="83">
      <alignment/>
      <protection/>
    </xf>
    <xf numFmtId="0" fontId="30" fillId="20" borderId="14" xfId="83" applyFont="1" applyFill="1" applyBorder="1" applyAlignment="1">
      <alignment horizontal="center" vertical="center" wrapText="1"/>
      <protection/>
    </xf>
    <xf numFmtId="0" fontId="30" fillId="20" borderId="13" xfId="83" applyFont="1" applyFill="1" applyBorder="1" applyAlignment="1">
      <alignment horizontal="center" vertical="center" wrapText="1"/>
      <protection/>
    </xf>
    <xf numFmtId="0" fontId="30" fillId="20" borderId="26" xfId="83" applyFont="1" applyFill="1" applyBorder="1" applyAlignment="1">
      <alignment horizontal="center" vertical="center" wrapText="1"/>
      <protection/>
    </xf>
    <xf numFmtId="0" fontId="31" fillId="0" borderId="27" xfId="83" applyFont="1" applyBorder="1" applyAlignment="1">
      <alignment vertical="center" wrapText="1"/>
      <protection/>
    </xf>
    <xf numFmtId="0" fontId="31" fillId="0" borderId="28" xfId="83" applyFont="1" applyBorder="1" applyAlignment="1">
      <alignment horizontal="right" vertical="center" wrapText="1"/>
      <protection/>
    </xf>
    <xf numFmtId="4" fontId="31" fillId="0" borderId="28" xfId="83" applyNumberFormat="1" applyFont="1" applyBorder="1" applyAlignment="1">
      <alignment horizontal="right" vertical="center" wrapText="1"/>
      <protection/>
    </xf>
    <xf numFmtId="4" fontId="31" fillId="0" borderId="29" xfId="83" applyNumberFormat="1" applyFont="1" applyBorder="1" applyAlignment="1">
      <alignment horizontal="right" vertical="center" wrapText="1"/>
      <protection/>
    </xf>
    <xf numFmtId="0" fontId="32" fillId="0" borderId="30" xfId="83" applyFont="1" applyBorder="1" applyAlignment="1">
      <alignment vertical="center" wrapText="1"/>
      <protection/>
    </xf>
    <xf numFmtId="0" fontId="32" fillId="0" borderId="31" xfId="83" applyFont="1" applyBorder="1" applyAlignment="1">
      <alignment horizontal="right" vertical="center" wrapText="1"/>
      <protection/>
    </xf>
    <xf numFmtId="4" fontId="32" fillId="0" borderId="31" xfId="83" applyNumberFormat="1" applyFont="1" applyBorder="1" applyAlignment="1">
      <alignment horizontal="right" vertical="center" wrapText="1"/>
      <protection/>
    </xf>
    <xf numFmtId="4" fontId="32" fillId="0" borderId="31" xfId="83" applyNumberFormat="1" applyFont="1" applyBorder="1" applyAlignment="1">
      <alignment vertical="center"/>
      <protection/>
    </xf>
    <xf numFmtId="4" fontId="32" fillId="0" borderId="32" xfId="83" applyNumberFormat="1" applyFont="1" applyBorder="1" applyAlignment="1">
      <alignment vertical="center"/>
      <protection/>
    </xf>
    <xf numFmtId="4" fontId="21" fillId="0" borderId="0" xfId="83" applyNumberFormat="1">
      <alignment/>
      <protection/>
    </xf>
    <xf numFmtId="4" fontId="32" fillId="0" borderId="28" xfId="83" applyNumberFormat="1" applyFont="1" applyBorder="1" applyAlignment="1">
      <alignment horizontal="right" vertical="center" wrapText="1"/>
      <protection/>
    </xf>
    <xf numFmtId="0" fontId="31" fillId="0" borderId="30" xfId="83" applyFont="1" applyBorder="1" applyAlignment="1">
      <alignment vertical="center" wrapText="1"/>
      <protection/>
    </xf>
    <xf numFmtId="4" fontId="31" fillId="0" borderId="31" xfId="83" applyNumberFormat="1" applyFont="1" applyBorder="1" applyAlignment="1">
      <alignment horizontal="right" vertical="center" wrapText="1"/>
      <protection/>
    </xf>
    <xf numFmtId="4" fontId="31" fillId="0" borderId="32" xfId="83" applyNumberFormat="1" applyFont="1" applyBorder="1" applyAlignment="1">
      <alignment horizontal="right" vertical="center" wrapText="1"/>
      <protection/>
    </xf>
    <xf numFmtId="4" fontId="32" fillId="0" borderId="32" xfId="83" applyNumberFormat="1" applyFont="1" applyBorder="1" applyAlignment="1">
      <alignment horizontal="right" vertical="center" wrapText="1"/>
      <protection/>
    </xf>
    <xf numFmtId="0" fontId="31" fillId="0" borderId="31" xfId="83" applyFont="1" applyBorder="1" applyAlignment="1">
      <alignment horizontal="right" vertical="center" wrapText="1"/>
      <protection/>
    </xf>
    <xf numFmtId="0" fontId="32" fillId="0" borderId="33" xfId="83" applyFont="1" applyBorder="1" applyAlignment="1">
      <alignment vertical="center" wrapText="1"/>
      <protection/>
    </xf>
    <xf numFmtId="0" fontId="32" fillId="0" borderId="34" xfId="83" applyFont="1" applyBorder="1" applyAlignment="1">
      <alignment horizontal="right" vertical="center" wrapText="1"/>
      <protection/>
    </xf>
    <xf numFmtId="4" fontId="32" fillId="0" borderId="34" xfId="83" applyNumberFormat="1" applyFont="1" applyBorder="1" applyAlignment="1">
      <alignment horizontal="right" vertical="center" wrapText="1"/>
      <protection/>
    </xf>
    <xf numFmtId="4" fontId="32" fillId="0" borderId="35" xfId="83" applyNumberFormat="1" applyFont="1" applyBorder="1" applyAlignment="1">
      <alignment horizontal="right" vertical="center" wrapText="1"/>
      <protection/>
    </xf>
    <xf numFmtId="0" fontId="31" fillId="0" borderId="14" xfId="83" applyFont="1" applyBorder="1" applyAlignment="1">
      <alignment vertical="center" wrapText="1"/>
      <protection/>
    </xf>
    <xf numFmtId="0" fontId="31" fillId="0" borderId="13" xfId="83" applyFont="1" applyBorder="1" applyAlignment="1">
      <alignment horizontal="right" vertical="center" wrapText="1"/>
      <protection/>
    </xf>
    <xf numFmtId="4" fontId="31" fillId="0" borderId="13" xfId="83" applyNumberFormat="1" applyFont="1" applyBorder="1" applyAlignment="1">
      <alignment horizontal="right" vertical="center" wrapText="1"/>
      <protection/>
    </xf>
    <xf numFmtId="4" fontId="31" fillId="0" borderId="26" xfId="83" applyNumberFormat="1" applyFont="1" applyBorder="1" applyAlignment="1">
      <alignment horizontal="right" vertical="center" wrapText="1"/>
      <protection/>
    </xf>
    <xf numFmtId="0" fontId="29" fillId="0" borderId="0" xfId="83" applyFont="1" applyFill="1" applyBorder="1">
      <alignment/>
      <protection/>
    </xf>
    <xf numFmtId="167" fontId="29" fillId="0" borderId="36" xfId="83" applyNumberFormat="1" applyFont="1" applyFill="1" applyBorder="1" applyAlignment="1">
      <alignment horizontal="right"/>
      <protection/>
    </xf>
    <xf numFmtId="0" fontId="32" fillId="0" borderId="27" xfId="83" applyFont="1" applyBorder="1" applyAlignment="1">
      <alignment horizontal="left" vertical="center" wrapText="1"/>
      <protection/>
    </xf>
    <xf numFmtId="0" fontId="32" fillId="0" borderId="28" xfId="83" applyFont="1" applyBorder="1" applyAlignment="1">
      <alignment horizontal="right" vertical="center" wrapText="1"/>
      <protection/>
    </xf>
    <xf numFmtId="4" fontId="32" fillId="0" borderId="29" xfId="83" applyNumberFormat="1" applyFont="1" applyBorder="1" applyAlignment="1">
      <alignment horizontal="right" vertical="center" wrapText="1"/>
      <protection/>
    </xf>
    <xf numFmtId="0" fontId="32" fillId="0" borderId="30" xfId="83" applyFont="1" applyBorder="1" applyAlignment="1">
      <alignment horizontal="left" vertical="center" wrapText="1"/>
      <protection/>
    </xf>
    <xf numFmtId="0" fontId="32" fillId="0" borderId="33" xfId="83" applyFont="1" applyBorder="1" applyAlignment="1">
      <alignment horizontal="left" vertical="center" wrapText="1"/>
      <protection/>
    </xf>
    <xf numFmtId="4" fontId="32" fillId="0" borderId="37" xfId="83" applyNumberFormat="1" applyFont="1" applyBorder="1" applyAlignment="1">
      <alignment horizontal="right" vertical="center" wrapText="1"/>
      <protection/>
    </xf>
    <xf numFmtId="4" fontId="32" fillId="0" borderId="38" xfId="83" applyNumberFormat="1" applyFont="1" applyBorder="1" applyAlignment="1">
      <alignment horizontal="right" vertical="center" wrapText="1"/>
      <protection/>
    </xf>
    <xf numFmtId="0" fontId="31" fillId="0" borderId="14" xfId="83" applyFont="1" applyBorder="1" applyAlignment="1">
      <alignment horizontal="left" vertical="center" wrapText="1"/>
      <protection/>
    </xf>
    <xf numFmtId="0" fontId="25" fillId="0" borderId="39" xfId="101" applyFont="1" applyFill="1" applyBorder="1" applyAlignment="1">
      <alignment horizontal="center" vertical="center"/>
      <protection/>
    </xf>
    <xf numFmtId="49" fontId="25" fillId="0" borderId="40" xfId="101" applyNumberFormat="1" applyFont="1" applyFill="1" applyBorder="1" applyAlignment="1">
      <alignment horizontal="center" vertical="center"/>
      <protection/>
    </xf>
    <xf numFmtId="49" fontId="25" fillId="0" borderId="41" xfId="101" applyNumberFormat="1" applyFont="1" applyFill="1" applyBorder="1" applyAlignment="1">
      <alignment horizontal="center" vertical="center"/>
      <protection/>
    </xf>
    <xf numFmtId="0" fontId="33" fillId="0" borderId="14" xfId="101" applyFont="1" applyFill="1" applyBorder="1" applyAlignment="1">
      <alignment horizontal="center" vertical="center"/>
      <protection/>
    </xf>
    <xf numFmtId="49" fontId="33" fillId="0" borderId="15" xfId="101" applyNumberFormat="1" applyFont="1" applyFill="1" applyBorder="1" applyAlignment="1">
      <alignment horizontal="center" vertical="center"/>
      <protection/>
    </xf>
    <xf numFmtId="49" fontId="33" fillId="0" borderId="16" xfId="101" applyNumberFormat="1" applyFont="1" applyFill="1" applyBorder="1" applyAlignment="1">
      <alignment horizontal="center" vertical="center"/>
      <protection/>
    </xf>
    <xf numFmtId="0" fontId="33" fillId="0" borderId="13" xfId="101" applyFont="1" applyFill="1" applyBorder="1" applyAlignment="1">
      <alignment horizontal="center" vertical="center"/>
      <protection/>
    </xf>
    <xf numFmtId="0" fontId="33" fillId="0" borderId="15" xfId="101" applyFont="1" applyFill="1" applyBorder="1" applyAlignment="1">
      <alignment horizontal="center" vertical="center"/>
      <protection/>
    </xf>
    <xf numFmtId="0" fontId="33" fillId="0" borderId="13" xfId="101" applyFont="1" applyFill="1" applyBorder="1" applyAlignment="1">
      <alignment vertical="center" wrapText="1"/>
      <protection/>
    </xf>
    <xf numFmtId="4" fontId="33" fillId="0" borderId="16" xfId="55" applyNumberFormat="1" applyFont="1" applyFill="1" applyBorder="1" applyAlignment="1">
      <alignment horizontal="right" vertical="center"/>
    </xf>
    <xf numFmtId="4" fontId="33" fillId="0" borderId="42" xfId="55" applyNumberFormat="1" applyFont="1" applyFill="1" applyBorder="1" applyAlignment="1">
      <alignment horizontal="right" vertical="center"/>
    </xf>
    <xf numFmtId="0" fontId="23" fillId="0" borderId="0" xfId="101" applyFont="1" applyFill="1">
      <alignment/>
      <protection/>
    </xf>
    <xf numFmtId="0" fontId="24" fillId="0" borderId="43" xfId="101" applyFont="1" applyFill="1" applyBorder="1" applyAlignment="1">
      <alignment horizontal="center" vertical="center"/>
      <protection/>
    </xf>
    <xf numFmtId="49" fontId="24" fillId="0" borderId="44" xfId="101" applyNumberFormat="1" applyFont="1" applyFill="1" applyBorder="1" applyAlignment="1">
      <alignment horizontal="center" vertical="center"/>
      <protection/>
    </xf>
    <xf numFmtId="49" fontId="24" fillId="0" borderId="45" xfId="101" applyNumberFormat="1" applyFont="1" applyFill="1" applyBorder="1" applyAlignment="1">
      <alignment horizontal="center" vertical="center"/>
      <protection/>
    </xf>
    <xf numFmtId="0" fontId="24" fillId="0" borderId="46" xfId="101" applyFont="1" applyFill="1" applyBorder="1" applyAlignment="1">
      <alignment horizontal="center" vertical="center"/>
      <protection/>
    </xf>
    <xf numFmtId="0" fontId="24" fillId="0" borderId="47" xfId="101" applyFont="1" applyFill="1" applyBorder="1" applyAlignment="1">
      <alignment horizontal="center" vertical="center"/>
      <protection/>
    </xf>
    <xf numFmtId="0" fontId="24" fillId="0" borderId="46" xfId="101" applyFont="1" applyFill="1" applyBorder="1" applyAlignment="1">
      <alignment vertical="center" wrapText="1"/>
      <protection/>
    </xf>
    <xf numFmtId="4" fontId="24" fillId="0" borderId="48" xfId="55" applyNumberFormat="1" applyFont="1" applyFill="1" applyBorder="1" applyAlignment="1">
      <alignment horizontal="right" vertical="center"/>
    </xf>
    <xf numFmtId="4" fontId="24" fillId="0" borderId="49" xfId="55" applyNumberFormat="1" applyFont="1" applyFill="1" applyBorder="1" applyAlignment="1">
      <alignment horizontal="right" vertical="center"/>
    </xf>
    <xf numFmtId="4" fontId="24" fillId="0" borderId="50" xfId="55" applyNumberFormat="1" applyFont="1" applyFill="1" applyBorder="1" applyAlignment="1">
      <alignment horizontal="right" vertical="center"/>
    </xf>
    <xf numFmtId="4" fontId="24" fillId="0" borderId="51" xfId="55" applyNumberFormat="1" applyFont="1" applyFill="1" applyBorder="1" applyAlignment="1">
      <alignment horizontal="right" vertical="center"/>
    </xf>
    <xf numFmtId="4" fontId="24" fillId="0" borderId="52" xfId="55" applyNumberFormat="1" applyFont="1" applyFill="1" applyBorder="1" applyAlignment="1">
      <alignment horizontal="right" vertical="center"/>
    </xf>
    <xf numFmtId="0" fontId="24" fillId="0" borderId="53" xfId="101" applyFont="1" applyFill="1" applyBorder="1" applyAlignment="1">
      <alignment horizontal="center" vertical="center"/>
      <protection/>
    </xf>
    <xf numFmtId="49" fontId="24" fillId="0" borderId="23" xfId="101" applyNumberFormat="1" applyFont="1" applyFill="1" applyBorder="1" applyAlignment="1">
      <alignment horizontal="center" vertical="center"/>
      <protection/>
    </xf>
    <xf numFmtId="49" fontId="24" fillId="0" borderId="24" xfId="101" applyNumberFormat="1" applyFont="1" applyFill="1" applyBorder="1" applyAlignment="1">
      <alignment horizontal="center" vertical="center"/>
      <protection/>
    </xf>
    <xf numFmtId="0" fontId="25" fillId="0" borderId="23" xfId="101" applyFont="1" applyFill="1" applyBorder="1" applyAlignment="1">
      <alignment horizontal="center" vertical="center"/>
      <protection/>
    </xf>
    <xf numFmtId="0" fontId="25" fillId="0" borderId="22" xfId="101" applyFont="1" applyFill="1" applyBorder="1" applyAlignment="1">
      <alignment vertical="center" wrapText="1"/>
      <protection/>
    </xf>
    <xf numFmtId="4" fontId="25" fillId="0" borderId="54" xfId="55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23" fillId="0" borderId="0" xfId="100" applyFont="1" applyAlignment="1">
      <alignment horizontal="center"/>
      <protection/>
    </xf>
    <xf numFmtId="4" fontId="23" fillId="0" borderId="0" xfId="100" applyNumberFormat="1" applyFont="1" applyAlignment="1">
      <alignment horizontal="center"/>
      <protection/>
    </xf>
    <xf numFmtId="0" fontId="24" fillId="0" borderId="0" xfId="100" applyFont="1" applyAlignment="1">
      <alignment horizontal="center"/>
      <protection/>
    </xf>
    <xf numFmtId="0" fontId="25" fillId="0" borderId="14" xfId="100" applyFont="1" applyFill="1" applyBorder="1" applyAlignment="1">
      <alignment horizontal="center" vertical="center"/>
      <protection/>
    </xf>
    <xf numFmtId="0" fontId="25" fillId="0" borderId="13" xfId="100" applyFont="1" applyFill="1" applyBorder="1" applyAlignment="1">
      <alignment horizontal="center" vertical="center"/>
      <protection/>
    </xf>
    <xf numFmtId="4" fontId="25" fillId="0" borderId="13" xfId="100" applyNumberFormat="1" applyFont="1" applyFill="1" applyBorder="1" applyAlignment="1">
      <alignment horizontal="center" vertical="center"/>
      <protection/>
    </xf>
    <xf numFmtId="0" fontId="25" fillId="0" borderId="13" xfId="100" applyFont="1" applyFill="1" applyBorder="1" applyAlignment="1">
      <alignment horizontal="center" vertical="center" wrapText="1"/>
      <protection/>
    </xf>
    <xf numFmtId="0" fontId="25" fillId="0" borderId="26" xfId="100" applyFont="1" applyFill="1" applyBorder="1" applyAlignment="1">
      <alignment horizontal="center" vertical="center" wrapText="1"/>
      <protection/>
    </xf>
    <xf numFmtId="0" fontId="25" fillId="0" borderId="55" xfId="100" applyFont="1" applyFill="1" applyBorder="1" applyAlignment="1">
      <alignment horizontal="center"/>
      <protection/>
    </xf>
    <xf numFmtId="0" fontId="25" fillId="0" borderId="56" xfId="100" applyFont="1" applyFill="1" applyBorder="1" applyAlignment="1">
      <alignment horizontal="center"/>
      <protection/>
    </xf>
    <xf numFmtId="0" fontId="24" fillId="0" borderId="56" xfId="100" applyFont="1" applyFill="1" applyBorder="1" applyAlignment="1">
      <alignment horizontal="left"/>
      <protection/>
    </xf>
    <xf numFmtId="4" fontId="24" fillId="0" borderId="56" xfId="100" applyNumberFormat="1" applyFont="1" applyFill="1" applyBorder="1">
      <alignment/>
      <protection/>
    </xf>
    <xf numFmtId="0" fontId="25" fillId="0" borderId="18" xfId="100" applyFont="1" applyFill="1" applyBorder="1" applyAlignment="1">
      <alignment horizontal="center"/>
      <protection/>
    </xf>
    <xf numFmtId="49" fontId="25" fillId="0" borderId="21" xfId="100" applyNumberFormat="1" applyFont="1" applyFill="1" applyBorder="1" applyAlignment="1">
      <alignment horizontal="center"/>
      <protection/>
    </xf>
    <xf numFmtId="0" fontId="25" fillId="0" borderId="21" xfId="100" applyFont="1" applyFill="1" applyBorder="1" applyAlignment="1">
      <alignment horizontal="center"/>
      <protection/>
    </xf>
    <xf numFmtId="0" fontId="25" fillId="0" borderId="21" xfId="100" applyFont="1" applyFill="1" applyBorder="1">
      <alignment/>
      <protection/>
    </xf>
    <xf numFmtId="4" fontId="25" fillId="0" borderId="21" xfId="54" applyNumberFormat="1" applyFont="1" applyFill="1" applyBorder="1" applyAlignment="1">
      <alignment horizontal="right"/>
    </xf>
    <xf numFmtId="4" fontId="25" fillId="0" borderId="21" xfId="100" applyNumberFormat="1" applyFont="1" applyFill="1" applyBorder="1">
      <alignment/>
      <protection/>
    </xf>
    <xf numFmtId="0" fontId="25" fillId="0" borderId="30" xfId="100" applyFont="1" applyFill="1" applyBorder="1" applyAlignment="1">
      <alignment horizontal="center"/>
      <protection/>
    </xf>
    <xf numFmtId="49" fontId="25" fillId="0" borderId="31" xfId="100" applyNumberFormat="1" applyFont="1" applyFill="1" applyBorder="1" applyAlignment="1">
      <alignment horizontal="center"/>
      <protection/>
    </xf>
    <xf numFmtId="0" fontId="25" fillId="0" borderId="31" xfId="100" applyFont="1" applyFill="1" applyBorder="1" applyAlignment="1">
      <alignment horizontal="center"/>
      <protection/>
    </xf>
    <xf numFmtId="0" fontId="25" fillId="0" borderId="31" xfId="100" applyFont="1" applyFill="1" applyBorder="1">
      <alignment/>
      <protection/>
    </xf>
    <xf numFmtId="4" fontId="25" fillId="0" borderId="31" xfId="54" applyNumberFormat="1" applyFont="1" applyFill="1" applyBorder="1" applyAlignment="1">
      <alignment horizontal="right"/>
    </xf>
    <xf numFmtId="4" fontId="25" fillId="0" borderId="31" xfId="100" applyNumberFormat="1" applyFont="1" applyFill="1" applyBorder="1">
      <alignment/>
      <protection/>
    </xf>
    <xf numFmtId="0" fontId="25" fillId="0" borderId="53" xfId="100" applyFont="1" applyFill="1" applyBorder="1" applyAlignment="1">
      <alignment horizontal="center"/>
      <protection/>
    </xf>
    <xf numFmtId="49" fontId="25" fillId="0" borderId="22" xfId="100" applyNumberFormat="1" applyFont="1" applyFill="1" applyBorder="1" applyAlignment="1">
      <alignment horizontal="center"/>
      <protection/>
    </xf>
    <xf numFmtId="0" fontId="25" fillId="0" borderId="22" xfId="100" applyFont="1" applyFill="1" applyBorder="1" applyAlignment="1">
      <alignment horizontal="center"/>
      <protection/>
    </xf>
    <xf numFmtId="0" fontId="25" fillId="0" borderId="22" xfId="100" applyFont="1" applyFill="1" applyBorder="1">
      <alignment/>
      <protection/>
    </xf>
    <xf numFmtId="4" fontId="25" fillId="0" borderId="22" xfId="54" applyNumberFormat="1" applyFont="1" applyFill="1" applyBorder="1" applyAlignment="1">
      <alignment horizontal="right"/>
    </xf>
    <xf numFmtId="4" fontId="25" fillId="0" borderId="22" xfId="100" applyNumberFormat="1" applyFont="1" applyFill="1" applyBorder="1">
      <alignment/>
      <protection/>
    </xf>
    <xf numFmtId="4" fontId="25" fillId="0" borderId="57" xfId="100" applyNumberFormat="1" applyFont="1" applyFill="1" applyBorder="1">
      <alignment/>
      <protection/>
    </xf>
    <xf numFmtId="4" fontId="24" fillId="0" borderId="58" xfId="100" applyNumberFormat="1" applyFont="1" applyFill="1" applyBorder="1">
      <alignment/>
      <protection/>
    </xf>
    <xf numFmtId="4" fontId="24" fillId="0" borderId="32" xfId="100" applyNumberFormat="1" applyFont="1" applyFill="1" applyBorder="1">
      <alignment/>
      <protection/>
    </xf>
    <xf numFmtId="4" fontId="23" fillId="0" borderId="0" xfId="101" applyNumberFormat="1" applyFont="1" applyFill="1">
      <alignment/>
      <protection/>
    </xf>
    <xf numFmtId="4" fontId="21" fillId="0" borderId="0" xfId="101" applyNumberFormat="1" applyFill="1">
      <alignment/>
      <protection/>
    </xf>
    <xf numFmtId="2" fontId="21" fillId="0" borderId="0" xfId="101" applyNumberFormat="1" applyFill="1">
      <alignment/>
      <protection/>
    </xf>
    <xf numFmtId="168" fontId="24" fillId="0" borderId="49" xfId="55" applyNumberFormat="1" applyFont="1" applyFill="1" applyBorder="1" applyAlignment="1">
      <alignment horizontal="right" vertical="center"/>
    </xf>
    <xf numFmtId="168" fontId="24" fillId="0" borderId="50" xfId="55" applyNumberFormat="1" applyFont="1" applyFill="1" applyBorder="1" applyAlignment="1">
      <alignment horizontal="right" vertical="center"/>
    </xf>
    <xf numFmtId="168" fontId="25" fillId="0" borderId="22" xfId="101" applyNumberFormat="1" applyFont="1" applyFill="1" applyBorder="1" applyAlignment="1">
      <alignment vertical="center"/>
      <protection/>
    </xf>
    <xf numFmtId="168" fontId="25" fillId="0" borderId="25" xfId="55" applyNumberFormat="1" applyFont="1" applyFill="1" applyBorder="1" applyAlignment="1">
      <alignment horizontal="right" vertical="center"/>
    </xf>
    <xf numFmtId="4" fontId="24" fillId="0" borderId="59" xfId="54" applyNumberFormat="1" applyFont="1" applyFill="1" applyBorder="1" applyAlignment="1">
      <alignment horizontal="right"/>
    </xf>
    <xf numFmtId="4" fontId="24" fillId="0" borderId="32" xfId="54" applyNumberFormat="1" applyFont="1" applyFill="1" applyBorder="1" applyAlignment="1">
      <alignment horizontal="right"/>
    </xf>
    <xf numFmtId="0" fontId="28" fillId="20" borderId="36" xfId="83" applyFont="1" applyFill="1" applyBorder="1" applyAlignment="1">
      <alignment horizontal="center"/>
      <protection/>
    </xf>
    <xf numFmtId="0" fontId="20" fillId="0" borderId="0" xfId="99" applyFont="1" applyAlignment="1">
      <alignment horizontal="center"/>
      <protection/>
    </xf>
    <xf numFmtId="0" fontId="22" fillId="0" borderId="0" xfId="85" applyFont="1" applyFill="1" applyAlignment="1">
      <alignment horizontal="center"/>
      <protection/>
    </xf>
    <xf numFmtId="0" fontId="22" fillId="0" borderId="0" xfId="0" applyFont="1" applyAlignment="1">
      <alignment horizontal="center"/>
    </xf>
    <xf numFmtId="0" fontId="24" fillId="0" borderId="60" xfId="100" applyFont="1" applyFill="1" applyBorder="1" applyAlignment="1">
      <alignment horizontal="center" vertical="center" textRotation="90" wrapText="1"/>
      <protection/>
    </xf>
    <xf numFmtId="0" fontId="24" fillId="0" borderId="61" xfId="100" applyFont="1" applyFill="1" applyBorder="1" applyAlignment="1">
      <alignment horizontal="center" vertical="center" textRotation="90" wrapText="1"/>
      <protection/>
    </xf>
    <xf numFmtId="0" fontId="24" fillId="0" borderId="62" xfId="100" applyFont="1" applyFill="1" applyBorder="1" applyAlignment="1">
      <alignment horizontal="center" vertical="center" textRotation="90" wrapText="1"/>
      <protection/>
    </xf>
    <xf numFmtId="0" fontId="25" fillId="0" borderId="13" xfId="100" applyFont="1" applyFill="1" applyBorder="1" applyAlignment="1">
      <alignment horizontal="center" vertical="center"/>
      <protection/>
    </xf>
    <xf numFmtId="0" fontId="25" fillId="0" borderId="56" xfId="100" applyFont="1" applyFill="1" applyBorder="1" applyAlignment="1">
      <alignment horizontal="center"/>
      <protection/>
    </xf>
    <xf numFmtId="0" fontId="24" fillId="0" borderId="15" xfId="101" applyFont="1" applyFill="1" applyBorder="1" applyAlignment="1">
      <alignment horizontal="center"/>
      <protection/>
    </xf>
    <xf numFmtId="0" fontId="24" fillId="0" borderId="16" xfId="101" applyFont="1" applyFill="1" applyBorder="1" applyAlignment="1">
      <alignment horizontal="center"/>
      <protection/>
    </xf>
    <xf numFmtId="0" fontId="22" fillId="0" borderId="0" xfId="81" applyFont="1" applyAlignment="1">
      <alignment horizontal="center"/>
      <protection/>
    </xf>
    <xf numFmtId="0" fontId="24" fillId="0" borderId="15" xfId="101" applyFont="1" applyFill="1" applyBorder="1" applyAlignment="1">
      <alignment horizontal="center" vertical="center" wrapText="1"/>
      <protection/>
    </xf>
    <xf numFmtId="0" fontId="24" fillId="0" borderId="16" xfId="101" applyFont="1" applyFill="1" applyBorder="1" applyAlignment="1">
      <alignment horizontal="center" vertical="center" wrapText="1"/>
      <protection/>
    </xf>
  </cellXfs>
  <cellStyles count="120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Čárka 2" xfId="53"/>
    <cellStyle name="Comma" xfId="54"/>
    <cellStyle name="čárky 2" xfId="55"/>
    <cellStyle name="čárky 2 2" xfId="56"/>
    <cellStyle name="čárky 3" xfId="57"/>
    <cellStyle name="čárky 3 2" xfId="58"/>
    <cellStyle name="Comma [0]" xfId="59"/>
    <cellStyle name="Hyperlink" xfId="60"/>
    <cellStyle name="Chybně" xfId="61"/>
    <cellStyle name="Chybně 2" xfId="62"/>
    <cellStyle name="Kontrolní buňka" xfId="63"/>
    <cellStyle name="Kontrolní buňka 2" xfId="64"/>
    <cellStyle name="Currency" xfId="65"/>
    <cellStyle name="Currency [0]" xfId="66"/>
    <cellStyle name="Nadpis 1" xfId="67"/>
    <cellStyle name="Nadpis 1 2" xfId="68"/>
    <cellStyle name="Nadpis 2" xfId="69"/>
    <cellStyle name="Nadpis 2 2" xfId="70"/>
    <cellStyle name="Nadpis 3" xfId="71"/>
    <cellStyle name="Nadpis 3 2" xfId="72"/>
    <cellStyle name="Nadpis 4" xfId="73"/>
    <cellStyle name="Nadpis 4 2" xfId="74"/>
    <cellStyle name="Název" xfId="75"/>
    <cellStyle name="Název 2" xfId="76"/>
    <cellStyle name="Neutrální" xfId="77"/>
    <cellStyle name="Neutrální 2" xfId="78"/>
    <cellStyle name="Normální 10" xfId="79"/>
    <cellStyle name="Normální 10 2" xfId="80"/>
    <cellStyle name="Normální 11" xfId="81"/>
    <cellStyle name="Normální 11 2" xfId="82"/>
    <cellStyle name="Normální 12" xfId="83"/>
    <cellStyle name="normální 2" xfId="84"/>
    <cellStyle name="normální 2 2" xfId="85"/>
    <cellStyle name="Normální 3" xfId="86"/>
    <cellStyle name="Normální 3 2" xfId="87"/>
    <cellStyle name="Normální 4" xfId="88"/>
    <cellStyle name="Normální 4 2" xfId="89"/>
    <cellStyle name="Normální 4 2 2" xfId="90"/>
    <cellStyle name="Normální 5" xfId="91"/>
    <cellStyle name="Normální 6" xfId="92"/>
    <cellStyle name="Normální 7" xfId="93"/>
    <cellStyle name="Normální 8" xfId="94"/>
    <cellStyle name="Normální 9" xfId="95"/>
    <cellStyle name="Normální 9 2" xfId="96"/>
    <cellStyle name="normální_04 - OSMTVS" xfId="97"/>
    <cellStyle name="normální_2. čtení rozpočtu 2006 - příjmy 2" xfId="98"/>
    <cellStyle name="normální_2. Rozpočet 2007 - tabulky" xfId="99"/>
    <cellStyle name="normální_Rozpis výdajů 03 bez PO" xfId="100"/>
    <cellStyle name="normální_Rozpis výdajů 03 bez PO 2" xfId="101"/>
    <cellStyle name="normální_Rozpis výdajů 03 bez PO 3" xfId="102"/>
    <cellStyle name="Poznámka" xfId="103"/>
    <cellStyle name="Poznámka 2" xfId="104"/>
    <cellStyle name="Percent" xfId="105"/>
    <cellStyle name="Propojená buňka" xfId="106"/>
    <cellStyle name="Propojená buňka 2" xfId="107"/>
    <cellStyle name="S8M1" xfId="108"/>
    <cellStyle name="Followed Hyperlink" xfId="109"/>
    <cellStyle name="Správně" xfId="110"/>
    <cellStyle name="Správně 2" xfId="111"/>
    <cellStyle name="Text upozornění" xfId="112"/>
    <cellStyle name="Text upozornění 2" xfId="113"/>
    <cellStyle name="Vstup" xfId="114"/>
    <cellStyle name="Vstup 2" xfId="115"/>
    <cellStyle name="Výpočet" xfId="116"/>
    <cellStyle name="Výpočet 2" xfId="117"/>
    <cellStyle name="Výstup" xfId="118"/>
    <cellStyle name="Výstup 2" xfId="119"/>
    <cellStyle name="Vysvětlující text" xfId="120"/>
    <cellStyle name="Vysvětlující text 2" xfId="121"/>
    <cellStyle name="Zvýraznění 1" xfId="122"/>
    <cellStyle name="Zvýraznění 1 2" xfId="123"/>
    <cellStyle name="Zvýraznění 2" xfId="124"/>
    <cellStyle name="Zvýraznění 2 2" xfId="125"/>
    <cellStyle name="Zvýraznění 3" xfId="126"/>
    <cellStyle name="Zvýraznění 3 2" xfId="127"/>
    <cellStyle name="Zvýraznění 4" xfId="128"/>
    <cellStyle name="Zvýraznění 4 2" xfId="129"/>
    <cellStyle name="Zvýraznění 5" xfId="130"/>
    <cellStyle name="Zvýraznění 5 2" xfId="131"/>
    <cellStyle name="Zvýraznění 6" xfId="132"/>
    <cellStyle name="Zvýraznění 6 2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limaj\Local%20Settings\Temporary%20Internet%20Files\Content.Outlook\EEJW5IQ4\RO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limaj\Local%20Settings\Temporary%20Internet%20Files\Content.Outlook\EEJW5IQ4\RO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limaj\Local%20Settings\Temporary%20Internet%20Files\Content.Outlook\EEJW5IQ4\RO%202012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119">
          <cell r="C119">
            <v>2101000</v>
          </cell>
          <cell r="D119">
            <v>212982.867</v>
          </cell>
          <cell r="E119">
            <v>0</v>
          </cell>
          <cell r="F119">
            <v>24000</v>
          </cell>
          <cell r="I119">
            <v>178.18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79520.92</v>
          </cell>
          <cell r="P119">
            <v>253299.98</v>
          </cell>
          <cell r="Q119">
            <v>505954.93399999995</v>
          </cell>
          <cell r="S119">
            <v>231195.91</v>
          </cell>
          <cell r="T119">
            <v>-46875</v>
          </cell>
        </row>
      </sheetData>
      <sheetData sheetId="2">
        <row r="119">
          <cell r="B119">
            <v>31605.08</v>
          </cell>
          <cell r="C119">
            <v>211626.27000000002</v>
          </cell>
          <cell r="D119">
            <v>835393</v>
          </cell>
          <cell r="E119">
            <v>682240.159</v>
          </cell>
          <cell r="F119">
            <v>141400</v>
          </cell>
          <cell r="G119">
            <v>3399378.83799</v>
          </cell>
          <cell r="H119">
            <v>114540.90847999998</v>
          </cell>
          <cell r="I119">
            <v>294011.257</v>
          </cell>
          <cell r="K119">
            <v>768895.67348</v>
          </cell>
          <cell r="L119">
            <v>277790.91000000003</v>
          </cell>
          <cell r="M119">
            <v>5445.58863</v>
          </cell>
          <cell r="N119">
            <v>3</v>
          </cell>
          <cell r="O119">
            <v>68585.66752</v>
          </cell>
          <cell r="P119">
            <v>3</v>
          </cell>
          <cell r="Q119">
            <v>3</v>
          </cell>
          <cell r="R119">
            <v>12042.17</v>
          </cell>
          <cell r="S119">
            <v>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3">
      <selection activeCell="A40" sqref="A40"/>
    </sheetView>
  </sheetViews>
  <sheetFormatPr defaultColWidth="9.140625" defaultRowHeight="15"/>
  <cols>
    <col min="1" max="1" width="36.57421875" style="42" bestFit="1" customWidth="1"/>
    <col min="2" max="2" width="7.28125" style="42" customWidth="1"/>
    <col min="3" max="3" width="13.8515625" style="42" customWidth="1"/>
    <col min="4" max="4" width="8.7109375" style="42" bestFit="1" customWidth="1"/>
    <col min="5" max="5" width="14.140625" style="42" customWidth="1"/>
    <col min="6" max="9" width="9.140625" style="42" customWidth="1"/>
    <col min="10" max="10" width="11.7109375" style="42" bestFit="1" customWidth="1"/>
    <col min="11" max="16384" width="9.140625" style="42" customWidth="1"/>
  </cols>
  <sheetData>
    <row r="1" spans="1:5" ht="13.5" thickBot="1">
      <c r="A1" s="153" t="s">
        <v>17</v>
      </c>
      <c r="B1" s="153"/>
      <c r="C1" s="40"/>
      <c r="D1" s="40"/>
      <c r="E1" s="41" t="s">
        <v>18</v>
      </c>
    </row>
    <row r="2" spans="1:5" ht="24.75" thickBot="1">
      <c r="A2" s="43" t="s">
        <v>19</v>
      </c>
      <c r="B2" s="44" t="s">
        <v>20</v>
      </c>
      <c r="C2" s="45" t="s">
        <v>21</v>
      </c>
      <c r="D2" s="45" t="s">
        <v>170</v>
      </c>
      <c r="E2" s="45" t="s">
        <v>22</v>
      </c>
    </row>
    <row r="3" spans="1:5" ht="15" customHeight="1">
      <c r="A3" s="46" t="s">
        <v>23</v>
      </c>
      <c r="B3" s="47" t="s">
        <v>24</v>
      </c>
      <c r="C3" s="48">
        <f>C4+C5+C6</f>
        <v>2313982.867</v>
      </c>
      <c r="D3" s="48">
        <f>D4+D5+D6</f>
        <v>0</v>
      </c>
      <c r="E3" s="49">
        <f aca="true" t="shared" si="0" ref="E3:E24">C3+D3</f>
        <v>2313982.867</v>
      </c>
    </row>
    <row r="4" spans="1:10" ht="15" customHeight="1">
      <c r="A4" s="50" t="s">
        <v>25</v>
      </c>
      <c r="B4" s="51" t="s">
        <v>26</v>
      </c>
      <c r="C4" s="52">
        <f>'[1]příjmy'!$C$119</f>
        <v>2101000</v>
      </c>
      <c r="D4" s="53">
        <f>'[2]příjmy'!$C$31</f>
        <v>0</v>
      </c>
      <c r="E4" s="54">
        <f t="shared" si="0"/>
        <v>2101000</v>
      </c>
      <c r="J4" s="55"/>
    </row>
    <row r="5" spans="1:5" ht="15" customHeight="1">
      <c r="A5" s="50" t="s">
        <v>27</v>
      </c>
      <c r="B5" s="51" t="s">
        <v>28</v>
      </c>
      <c r="C5" s="52">
        <f>'[1]příjmy'!$D$119</f>
        <v>212982.867</v>
      </c>
      <c r="D5" s="56">
        <v>0</v>
      </c>
      <c r="E5" s="54">
        <f t="shared" si="0"/>
        <v>212982.867</v>
      </c>
    </row>
    <row r="6" spans="1:5" ht="15" customHeight="1">
      <c r="A6" s="50" t="s">
        <v>29</v>
      </c>
      <c r="B6" s="51" t="s">
        <v>30</v>
      </c>
      <c r="C6" s="52">
        <f>'[1]příjmy'!$E$119</f>
        <v>0</v>
      </c>
      <c r="D6" s="52">
        <f>'[2]příjmy'!$E$31</f>
        <v>0</v>
      </c>
      <c r="E6" s="54">
        <f t="shared" si="0"/>
        <v>0</v>
      </c>
    </row>
    <row r="7" spans="1:5" ht="15" customHeight="1">
      <c r="A7" s="57" t="s">
        <v>31</v>
      </c>
      <c r="B7" s="51" t="s">
        <v>32</v>
      </c>
      <c r="C7" s="58">
        <f>C8+C13</f>
        <v>3505925.91</v>
      </c>
      <c r="D7" s="58">
        <f>D8+D13</f>
        <v>0</v>
      </c>
      <c r="E7" s="59">
        <f t="shared" si="0"/>
        <v>3505925.91</v>
      </c>
    </row>
    <row r="8" spans="1:5" ht="15" customHeight="1">
      <c r="A8" s="50" t="s">
        <v>33</v>
      </c>
      <c r="B8" s="51" t="s">
        <v>34</v>
      </c>
      <c r="C8" s="52">
        <f>C9+C10+C11+C12</f>
        <v>3505925.91</v>
      </c>
      <c r="D8" s="52">
        <f>D9+D10+D11+D12</f>
        <v>0</v>
      </c>
      <c r="E8" s="60">
        <f t="shared" si="0"/>
        <v>3505925.91</v>
      </c>
    </row>
    <row r="9" spans="1:5" ht="15" customHeight="1">
      <c r="A9" s="50" t="s">
        <v>35</v>
      </c>
      <c r="B9" s="51" t="s">
        <v>36</v>
      </c>
      <c r="C9" s="52">
        <f>'[1]příjmy'!$M$4</f>
        <v>60887</v>
      </c>
      <c r="D9" s="52">
        <f>'[2]příjmy'!$I$16</f>
        <v>0</v>
      </c>
      <c r="E9" s="60">
        <f t="shared" si="0"/>
        <v>60887</v>
      </c>
    </row>
    <row r="10" spans="1:5" ht="15" customHeight="1">
      <c r="A10" s="50" t="s">
        <v>37</v>
      </c>
      <c r="B10" s="51" t="s">
        <v>34</v>
      </c>
      <c r="C10" s="52">
        <v>3420860.73</v>
      </c>
      <c r="D10" s="52">
        <v>0</v>
      </c>
      <c r="E10" s="60">
        <f t="shared" si="0"/>
        <v>3420860.73</v>
      </c>
    </row>
    <row r="11" spans="1:5" ht="15" customHeight="1">
      <c r="A11" s="50" t="s">
        <v>38</v>
      </c>
      <c r="B11" s="51" t="s">
        <v>39</v>
      </c>
      <c r="C11" s="52">
        <f>'[1]příjmy'!$I$119</f>
        <v>178.18</v>
      </c>
      <c r="D11" s="52">
        <v>0</v>
      </c>
      <c r="E11" s="60">
        <f>SUM(C11:D11)</f>
        <v>178.18</v>
      </c>
    </row>
    <row r="12" spans="1:5" ht="15" customHeight="1">
      <c r="A12" s="50" t="s">
        <v>40</v>
      </c>
      <c r="B12" s="51">
        <v>4121</v>
      </c>
      <c r="C12" s="52">
        <f>'[1]příjmy'!$F$119</f>
        <v>24000</v>
      </c>
      <c r="D12" s="52">
        <v>0</v>
      </c>
      <c r="E12" s="60">
        <f>SUM(C12:D12)</f>
        <v>24000</v>
      </c>
    </row>
    <row r="13" spans="1:5" ht="15" customHeight="1">
      <c r="A13" s="50" t="s">
        <v>41</v>
      </c>
      <c r="B13" s="51" t="s">
        <v>42</v>
      </c>
      <c r="C13" s="52">
        <f>C14+C15+C16</f>
        <v>0</v>
      </c>
      <c r="D13" s="52">
        <f>D14+D15+D16</f>
        <v>0</v>
      </c>
      <c r="E13" s="60">
        <f t="shared" si="0"/>
        <v>0</v>
      </c>
    </row>
    <row r="14" spans="1:5" ht="15" customHeight="1">
      <c r="A14" s="50" t="s">
        <v>43</v>
      </c>
      <c r="B14" s="51" t="s">
        <v>42</v>
      </c>
      <c r="C14" s="52">
        <f>'[1]příjmy'!$J$119+'[1]příjmy'!$N$119</f>
        <v>0</v>
      </c>
      <c r="D14" s="52">
        <f>'[2]příjmy'!$H$16</f>
        <v>0</v>
      </c>
      <c r="E14" s="60">
        <f t="shared" si="0"/>
        <v>0</v>
      </c>
    </row>
    <row r="15" spans="1:5" ht="15" customHeight="1">
      <c r="A15" s="50" t="s">
        <v>44</v>
      </c>
      <c r="B15" s="51">
        <v>4221</v>
      </c>
      <c r="C15" s="52">
        <f>'[1]příjmy'!$L$119</f>
        <v>0</v>
      </c>
      <c r="D15" s="52">
        <v>0</v>
      </c>
      <c r="E15" s="60">
        <f>SUM(C15:D15)</f>
        <v>0</v>
      </c>
    </row>
    <row r="16" spans="1:5" ht="15" customHeight="1">
      <c r="A16" s="50" t="s">
        <v>45</v>
      </c>
      <c r="B16" s="51">
        <v>4232</v>
      </c>
      <c r="C16" s="52">
        <f>'[1]příjmy'!$K$119</f>
        <v>0</v>
      </c>
      <c r="D16" s="52">
        <v>0</v>
      </c>
      <c r="E16" s="60">
        <f>SUM(C16:D16)</f>
        <v>0</v>
      </c>
    </row>
    <row r="17" spans="1:5" ht="15" customHeight="1">
      <c r="A17" s="57" t="s">
        <v>46</v>
      </c>
      <c r="B17" s="61" t="s">
        <v>47</v>
      </c>
      <c r="C17" s="58">
        <f>C3+C7</f>
        <v>5819908.777000001</v>
      </c>
      <c r="D17" s="58">
        <f>D3+D7</f>
        <v>0</v>
      </c>
      <c r="E17" s="59">
        <f t="shared" si="0"/>
        <v>5819908.777000001</v>
      </c>
    </row>
    <row r="18" spans="1:5" ht="15" customHeight="1">
      <c r="A18" s="57" t="s">
        <v>48</v>
      </c>
      <c r="B18" s="61" t="s">
        <v>49</v>
      </c>
      <c r="C18" s="58">
        <f>SUM(C19:C23)</f>
        <v>1023096.744</v>
      </c>
      <c r="D18" s="58">
        <f>SUM(D19:D23)</f>
        <v>0</v>
      </c>
      <c r="E18" s="59">
        <f t="shared" si="0"/>
        <v>1023096.744</v>
      </c>
    </row>
    <row r="19" spans="1:5" ht="15" customHeight="1">
      <c r="A19" s="50" t="s">
        <v>50</v>
      </c>
      <c r="B19" s="51" t="s">
        <v>51</v>
      </c>
      <c r="C19" s="52">
        <f>'[1]příjmy'!$O$119</f>
        <v>79520.92</v>
      </c>
      <c r="D19" s="52">
        <v>0</v>
      </c>
      <c r="E19" s="60">
        <f t="shared" si="0"/>
        <v>79520.92</v>
      </c>
    </row>
    <row r="20" spans="1:5" ht="15" customHeight="1">
      <c r="A20" s="50" t="s">
        <v>52</v>
      </c>
      <c r="B20" s="51">
        <v>8115</v>
      </c>
      <c r="C20" s="52">
        <f>'[1]příjmy'!$P$119</f>
        <v>253299.98</v>
      </c>
      <c r="D20" s="52">
        <v>0</v>
      </c>
      <c r="E20" s="60">
        <f>SUM(C20:D20)</f>
        <v>253299.98</v>
      </c>
    </row>
    <row r="21" spans="1:5" ht="15" customHeight="1">
      <c r="A21" s="50" t="s">
        <v>53</v>
      </c>
      <c r="B21" s="51" t="s">
        <v>51</v>
      </c>
      <c r="C21" s="52">
        <f>'[1]příjmy'!$Q$119</f>
        <v>505954.93399999995</v>
      </c>
      <c r="D21" s="52">
        <v>0</v>
      </c>
      <c r="E21" s="60">
        <f t="shared" si="0"/>
        <v>505954.93399999995</v>
      </c>
    </row>
    <row r="22" spans="1:5" ht="15" customHeight="1">
      <c r="A22" s="50" t="s">
        <v>54</v>
      </c>
      <c r="B22" s="51">
        <v>8123</v>
      </c>
      <c r="C22" s="52">
        <f>'[1]příjmy'!$S$119</f>
        <v>231195.91</v>
      </c>
      <c r="D22" s="52">
        <f>'[2]příjmy'!$T$31</f>
        <v>0</v>
      </c>
      <c r="E22" s="60">
        <f>C22+D22</f>
        <v>231195.91</v>
      </c>
    </row>
    <row r="23" spans="1:5" ht="15" customHeight="1" thickBot="1">
      <c r="A23" s="62" t="s">
        <v>55</v>
      </c>
      <c r="B23" s="63">
        <v>-8124</v>
      </c>
      <c r="C23" s="64">
        <f>'[1]příjmy'!$T$119</f>
        <v>-46875</v>
      </c>
      <c r="D23" s="64">
        <f>'[2]příjmy'!$O$16</f>
        <v>0</v>
      </c>
      <c r="E23" s="65">
        <f>C23+D23</f>
        <v>-46875</v>
      </c>
    </row>
    <row r="24" spans="1:5" ht="15" customHeight="1" thickBot="1">
      <c r="A24" s="66" t="s">
        <v>56</v>
      </c>
      <c r="B24" s="67"/>
      <c r="C24" s="68">
        <f>C3+C7+C18</f>
        <v>6843005.521000001</v>
      </c>
      <c r="D24" s="68">
        <f>D17+D18</f>
        <v>0</v>
      </c>
      <c r="E24" s="69">
        <f t="shared" si="0"/>
        <v>6843005.521000001</v>
      </c>
    </row>
    <row r="25" spans="1:5" ht="13.5" thickBot="1">
      <c r="A25" s="153" t="s">
        <v>57</v>
      </c>
      <c r="B25" s="153"/>
      <c r="C25" s="70"/>
      <c r="D25" s="70"/>
      <c r="E25" s="71" t="s">
        <v>18</v>
      </c>
    </row>
    <row r="26" spans="1:5" ht="24.75" thickBot="1">
      <c r="A26" s="43" t="s">
        <v>58</v>
      </c>
      <c r="B26" s="44" t="s">
        <v>4</v>
      </c>
      <c r="C26" s="45" t="s">
        <v>21</v>
      </c>
      <c r="D26" s="45" t="s">
        <v>170</v>
      </c>
      <c r="E26" s="45" t="s">
        <v>22</v>
      </c>
    </row>
    <row r="27" spans="1:5" ht="15" customHeight="1">
      <c r="A27" s="72" t="s">
        <v>59</v>
      </c>
      <c r="B27" s="73" t="s">
        <v>60</v>
      </c>
      <c r="C27" s="56">
        <f>'[1]výdaje'!$B$119</f>
        <v>31605.08</v>
      </c>
      <c r="D27" s="56">
        <v>0</v>
      </c>
      <c r="E27" s="74">
        <f>C27+D27</f>
        <v>31605.08</v>
      </c>
    </row>
    <row r="28" spans="1:5" ht="15" customHeight="1">
      <c r="A28" s="75" t="s">
        <v>61</v>
      </c>
      <c r="B28" s="51" t="s">
        <v>60</v>
      </c>
      <c r="C28" s="52">
        <f>'[1]výdaje'!$C$119</f>
        <v>211626.27000000002</v>
      </c>
      <c r="D28" s="56">
        <v>0</v>
      </c>
      <c r="E28" s="74">
        <f aca="true" t="shared" si="1" ref="E28:E45">C28+D28</f>
        <v>211626.27000000002</v>
      </c>
    </row>
    <row r="29" spans="1:5" ht="15" customHeight="1">
      <c r="A29" s="75" t="s">
        <v>62</v>
      </c>
      <c r="B29" s="51" t="s">
        <v>60</v>
      </c>
      <c r="C29" s="52">
        <f>'[1]výdaje'!$D$119</f>
        <v>835393</v>
      </c>
      <c r="D29" s="56">
        <v>0</v>
      </c>
      <c r="E29" s="74">
        <f t="shared" si="1"/>
        <v>835393</v>
      </c>
    </row>
    <row r="30" spans="1:5" ht="15" customHeight="1">
      <c r="A30" s="75" t="s">
        <v>63</v>
      </c>
      <c r="B30" s="51" t="s">
        <v>60</v>
      </c>
      <c r="C30" s="52">
        <f>'[1]výdaje'!$E$119</f>
        <v>682240.159</v>
      </c>
      <c r="D30" s="56">
        <v>0</v>
      </c>
      <c r="E30" s="74">
        <f t="shared" si="1"/>
        <v>682240.159</v>
      </c>
    </row>
    <row r="31" spans="1:5" ht="15" customHeight="1">
      <c r="A31" s="75" t="s">
        <v>64</v>
      </c>
      <c r="B31" s="51" t="s">
        <v>60</v>
      </c>
      <c r="C31" s="52">
        <f>'[1]výdaje'!$F$119</f>
        <v>141400</v>
      </c>
      <c r="D31" s="56">
        <v>0</v>
      </c>
      <c r="E31" s="74">
        <f>C31+D31</f>
        <v>141400</v>
      </c>
    </row>
    <row r="32" spans="1:5" ht="15" customHeight="1">
      <c r="A32" s="75" t="s">
        <v>65</v>
      </c>
      <c r="B32" s="51" t="s">
        <v>60</v>
      </c>
      <c r="C32" s="52">
        <f>'[1]výdaje'!$G$119</f>
        <v>3399378.83799</v>
      </c>
      <c r="D32" s="56">
        <v>0</v>
      </c>
      <c r="E32" s="74">
        <f t="shared" si="1"/>
        <v>3399378.83799</v>
      </c>
    </row>
    <row r="33" spans="1:5" ht="15" customHeight="1">
      <c r="A33" s="75" t="s">
        <v>66</v>
      </c>
      <c r="B33" s="51" t="s">
        <v>60</v>
      </c>
      <c r="C33" s="52">
        <f>'[1]výdaje'!$H$119</f>
        <v>114540.90847999998</v>
      </c>
      <c r="D33" s="56">
        <v>-5000</v>
      </c>
      <c r="E33" s="74">
        <f t="shared" si="1"/>
        <v>109540.90847999998</v>
      </c>
    </row>
    <row r="34" spans="1:5" ht="15" customHeight="1">
      <c r="A34" s="75" t="s">
        <v>67</v>
      </c>
      <c r="B34" s="51" t="s">
        <v>68</v>
      </c>
      <c r="C34" s="52">
        <f>'[1]výdaje'!$I$119</f>
        <v>294011.257</v>
      </c>
      <c r="D34" s="56">
        <v>0</v>
      </c>
      <c r="E34" s="74">
        <f t="shared" si="1"/>
        <v>294011.257</v>
      </c>
    </row>
    <row r="35" spans="1:5" ht="15" customHeight="1">
      <c r="A35" s="75" t="s">
        <v>69</v>
      </c>
      <c r="B35" s="51" t="s">
        <v>68</v>
      </c>
      <c r="C35" s="52">
        <f>'[3]výdaje'!$J$390</f>
        <v>0</v>
      </c>
      <c r="D35" s="56">
        <f>'[2]výdaje'!$I$16</f>
        <v>0</v>
      </c>
      <c r="E35" s="74">
        <f t="shared" si="1"/>
        <v>0</v>
      </c>
    </row>
    <row r="36" spans="1:5" ht="15" customHeight="1">
      <c r="A36" s="75" t="s">
        <v>70</v>
      </c>
      <c r="B36" s="51" t="s">
        <v>71</v>
      </c>
      <c r="C36" s="52">
        <f>'[1]výdaje'!$K$119</f>
        <v>768895.67348</v>
      </c>
      <c r="D36" s="56">
        <f>'[2]výdaje'!$J$16</f>
        <v>0</v>
      </c>
      <c r="E36" s="74">
        <f t="shared" si="1"/>
        <v>768895.67348</v>
      </c>
    </row>
    <row r="37" spans="1:5" ht="15" customHeight="1">
      <c r="A37" s="75" t="s">
        <v>72</v>
      </c>
      <c r="B37" s="51" t="s">
        <v>71</v>
      </c>
      <c r="C37" s="52">
        <f>'[1]výdaje'!$L$119</f>
        <v>277790.91000000003</v>
      </c>
      <c r="D37" s="56">
        <v>0</v>
      </c>
      <c r="E37" s="74">
        <f t="shared" si="1"/>
        <v>277790.91000000003</v>
      </c>
    </row>
    <row r="38" spans="1:5" ht="15" customHeight="1">
      <c r="A38" s="75" t="s">
        <v>73</v>
      </c>
      <c r="B38" s="51" t="s">
        <v>60</v>
      </c>
      <c r="C38" s="52">
        <f>'[1]výdaje'!$M$119</f>
        <v>5445.58863</v>
      </c>
      <c r="D38" s="56">
        <f>'[2]výdaje'!$L$16</f>
        <v>0</v>
      </c>
      <c r="E38" s="74">
        <f t="shared" si="1"/>
        <v>5445.58863</v>
      </c>
    </row>
    <row r="39" spans="1:5" ht="15" customHeight="1">
      <c r="A39" s="75" t="s">
        <v>171</v>
      </c>
      <c r="B39" s="51" t="s">
        <v>60</v>
      </c>
      <c r="C39" s="52">
        <v>0</v>
      </c>
      <c r="D39" s="56">
        <v>5000</v>
      </c>
      <c r="E39" s="74">
        <v>5000</v>
      </c>
    </row>
    <row r="40" spans="1:5" ht="15" customHeight="1">
      <c r="A40" s="75" t="s">
        <v>74</v>
      </c>
      <c r="B40" s="51" t="s">
        <v>71</v>
      </c>
      <c r="C40" s="52">
        <f>'[1]výdaje'!$N$119</f>
        <v>3</v>
      </c>
      <c r="D40" s="56">
        <v>0</v>
      </c>
      <c r="E40" s="74">
        <f t="shared" si="1"/>
        <v>3</v>
      </c>
    </row>
    <row r="41" spans="1:5" ht="15" customHeight="1">
      <c r="A41" s="75" t="s">
        <v>75</v>
      </c>
      <c r="B41" s="51" t="s">
        <v>71</v>
      </c>
      <c r="C41" s="52">
        <f>'[1]výdaje'!$O$119</f>
        <v>68585.66752</v>
      </c>
      <c r="D41" s="56">
        <f>'[2]výdaje'!$N$16</f>
        <v>0</v>
      </c>
      <c r="E41" s="74">
        <f t="shared" si="1"/>
        <v>68585.66752</v>
      </c>
    </row>
    <row r="42" spans="1:5" ht="15" customHeight="1">
      <c r="A42" s="75" t="s">
        <v>76</v>
      </c>
      <c r="B42" s="51" t="s">
        <v>71</v>
      </c>
      <c r="C42" s="52">
        <f>'[1]výdaje'!$P$119</f>
        <v>3</v>
      </c>
      <c r="D42" s="56">
        <f>'[2]výdaje'!$O$16</f>
        <v>0</v>
      </c>
      <c r="E42" s="74">
        <f t="shared" si="1"/>
        <v>3</v>
      </c>
    </row>
    <row r="43" spans="1:5" ht="15" customHeight="1">
      <c r="A43" s="75" t="s">
        <v>77</v>
      </c>
      <c r="B43" s="51" t="s">
        <v>71</v>
      </c>
      <c r="C43" s="52">
        <f>'[1]výdaje'!$Q$119</f>
        <v>3</v>
      </c>
      <c r="D43" s="56">
        <f>'[2]výdaje'!$P$16</f>
        <v>0</v>
      </c>
      <c r="E43" s="74">
        <f t="shared" si="1"/>
        <v>3</v>
      </c>
    </row>
    <row r="44" spans="1:5" ht="15" customHeight="1">
      <c r="A44" s="75" t="s">
        <v>78</v>
      </c>
      <c r="B44" s="51" t="s">
        <v>71</v>
      </c>
      <c r="C44" s="52">
        <f>'[1]výdaje'!$R$119</f>
        <v>12042.17</v>
      </c>
      <c r="D44" s="56">
        <f>'[2]výdaje'!$Q$16</f>
        <v>0</v>
      </c>
      <c r="E44" s="74">
        <f t="shared" si="1"/>
        <v>12042.17</v>
      </c>
    </row>
    <row r="45" spans="1:5" ht="15" customHeight="1" thickBot="1">
      <c r="A45" s="76" t="s">
        <v>79</v>
      </c>
      <c r="B45" s="63" t="s">
        <v>71</v>
      </c>
      <c r="C45" s="64">
        <f>'[1]výdaje'!$S$119</f>
        <v>41</v>
      </c>
      <c r="D45" s="77">
        <f>'[2]výdaje'!$R$16</f>
        <v>0</v>
      </c>
      <c r="E45" s="78">
        <f t="shared" si="1"/>
        <v>41</v>
      </c>
    </row>
    <row r="46" spans="1:5" ht="15" customHeight="1" thickBot="1">
      <c r="A46" s="79" t="s">
        <v>80</v>
      </c>
      <c r="B46" s="67"/>
      <c r="C46" s="68">
        <f>SUM(C27:C45)</f>
        <v>6843005.522100001</v>
      </c>
      <c r="D46" s="68">
        <f>SUM(D27:D45)</f>
        <v>0</v>
      </c>
      <c r="E46" s="69">
        <f>SUM(E27:E45)</f>
        <v>6843005.522100001</v>
      </c>
    </row>
  </sheetData>
  <sheetProtection/>
  <mergeCells count="2">
    <mergeCell ref="A1:B1"/>
    <mergeCell ref="A25:B2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J29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1.57421875" style="109" customWidth="1"/>
    <col min="2" max="2" width="3.00390625" style="109" customWidth="1"/>
    <col min="3" max="3" width="5.7109375" style="109" customWidth="1"/>
    <col min="4" max="4" width="4.00390625" style="109" customWidth="1"/>
    <col min="5" max="6" width="4.421875" style="109" bestFit="1" customWidth="1"/>
    <col min="7" max="7" width="36.8515625" style="109" customWidth="1"/>
    <col min="8" max="8" width="8.7109375" style="109" customWidth="1"/>
    <col min="9" max="10" width="9.00390625" style="109" customWidth="1"/>
    <col min="11" max="16384" width="9.140625" style="7" customWidth="1"/>
  </cols>
  <sheetData>
    <row r="2" spans="1:10" s="1" customFormat="1" ht="18">
      <c r="A2" s="154" t="s">
        <v>138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2.75">
      <c r="A3" s="5"/>
      <c r="B3" s="5"/>
      <c r="C3" s="5"/>
      <c r="D3" s="5"/>
      <c r="E3" s="5"/>
      <c r="F3" s="5"/>
      <c r="G3" s="5"/>
      <c r="H3" s="5"/>
      <c r="I3" s="6"/>
      <c r="J3" s="6"/>
    </row>
    <row r="4" spans="1:10" ht="15.75">
      <c r="A4" s="155" t="s">
        <v>85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s="1" customFormat="1" ht="15">
      <c r="A5" s="109"/>
      <c r="B5" s="109"/>
      <c r="C5" s="109"/>
      <c r="D5" s="109"/>
      <c r="E5" s="109"/>
      <c r="F5" s="109"/>
      <c r="G5" s="109"/>
      <c r="H5" s="110"/>
      <c r="I5" s="109"/>
      <c r="J5" s="110"/>
    </row>
    <row r="6" spans="1:10" ht="15.75">
      <c r="A6" s="156" t="s">
        <v>142</v>
      </c>
      <c r="B6" s="156"/>
      <c r="C6" s="156"/>
      <c r="D6" s="156"/>
      <c r="E6" s="156"/>
      <c r="F6" s="156"/>
      <c r="G6" s="156"/>
      <c r="H6" s="156"/>
      <c r="I6" s="156"/>
      <c r="J6" s="156"/>
    </row>
    <row r="7" spans="1:10" ht="13.5" thickBot="1">
      <c r="A7" s="111"/>
      <c r="B7" s="111"/>
      <c r="C7" s="111"/>
      <c r="D7" s="111"/>
      <c r="E7" s="111"/>
      <c r="F7" s="111"/>
      <c r="G7" s="111"/>
      <c r="H7" s="112"/>
      <c r="I7" s="113"/>
      <c r="J7" s="113" t="s">
        <v>0</v>
      </c>
    </row>
    <row r="8" spans="1:10" ht="34.5" thickBot="1">
      <c r="A8" s="157" t="s">
        <v>143</v>
      </c>
      <c r="B8" s="114" t="s">
        <v>1</v>
      </c>
      <c r="C8" s="160" t="s">
        <v>2</v>
      </c>
      <c r="D8" s="160"/>
      <c r="E8" s="115" t="s">
        <v>3</v>
      </c>
      <c r="F8" s="115" t="s">
        <v>4</v>
      </c>
      <c r="G8" s="115" t="s">
        <v>5</v>
      </c>
      <c r="H8" s="116" t="s">
        <v>144</v>
      </c>
      <c r="I8" s="117" t="s">
        <v>169</v>
      </c>
      <c r="J8" s="118" t="s">
        <v>144</v>
      </c>
    </row>
    <row r="9" spans="1:10" ht="13.5" thickBot="1">
      <c r="A9" s="158"/>
      <c r="B9" s="119" t="s">
        <v>7</v>
      </c>
      <c r="C9" s="161" t="s">
        <v>8</v>
      </c>
      <c r="D9" s="161"/>
      <c r="E9" s="120" t="s">
        <v>8</v>
      </c>
      <c r="F9" s="120" t="s">
        <v>8</v>
      </c>
      <c r="G9" s="121" t="s">
        <v>9</v>
      </c>
      <c r="H9" s="122">
        <f>H10+H11+H12+H13+H14+H15+H16+H17+H18+H19+H20+H23+H24+H21+H22</f>
        <v>114540.90848000001</v>
      </c>
      <c r="I9" s="122">
        <v>-5000</v>
      </c>
      <c r="J9" s="142">
        <f>SUM(J10:J22)</f>
        <v>109540.90848000001</v>
      </c>
    </row>
    <row r="10" spans="1:10" ht="12.75" customHeight="1">
      <c r="A10" s="158"/>
      <c r="B10" s="123" t="s">
        <v>7</v>
      </c>
      <c r="C10" s="124" t="s">
        <v>145</v>
      </c>
      <c r="D10" s="124" t="s">
        <v>10</v>
      </c>
      <c r="E10" s="125">
        <v>6172</v>
      </c>
      <c r="F10" s="125">
        <v>5901</v>
      </c>
      <c r="G10" s="126" t="s">
        <v>146</v>
      </c>
      <c r="H10" s="127">
        <v>21000</v>
      </c>
      <c r="I10" s="128"/>
      <c r="J10" s="151">
        <v>21000</v>
      </c>
    </row>
    <row r="11" spans="1:10" s="12" customFormat="1" ht="12.75">
      <c r="A11" s="158"/>
      <c r="B11" s="129"/>
      <c r="C11" s="130" t="s">
        <v>147</v>
      </c>
      <c r="D11" s="130" t="s">
        <v>10</v>
      </c>
      <c r="E11" s="131">
        <v>6172</v>
      </c>
      <c r="F11" s="131">
        <v>5901</v>
      </c>
      <c r="G11" s="132" t="s">
        <v>148</v>
      </c>
      <c r="H11" s="133">
        <f>33156-8139-1400</f>
        <v>23617</v>
      </c>
      <c r="I11" s="134"/>
      <c r="J11" s="152">
        <f>33156-8139-1400</f>
        <v>23617</v>
      </c>
    </row>
    <row r="12" spans="1:10" s="17" customFormat="1" ht="12.75">
      <c r="A12" s="158"/>
      <c r="B12" s="129"/>
      <c r="C12" s="130" t="s">
        <v>149</v>
      </c>
      <c r="D12" s="130" t="s">
        <v>10</v>
      </c>
      <c r="E12" s="131">
        <v>6172</v>
      </c>
      <c r="F12" s="131">
        <v>5901</v>
      </c>
      <c r="G12" s="132" t="s">
        <v>150</v>
      </c>
      <c r="H12" s="133">
        <f>65698.02-1500-1400-1260-500-1000-1370-1800-50000-713-500-500</f>
        <v>5155.020000000004</v>
      </c>
      <c r="I12" s="134"/>
      <c r="J12" s="152">
        <f>65698.02-1500-1400-1260-500-1000-1370-1800-50000-713-500-500</f>
        <v>5155.020000000004</v>
      </c>
    </row>
    <row r="13" spans="1:10" s="12" customFormat="1" ht="12.75">
      <c r="A13" s="158"/>
      <c r="B13" s="129"/>
      <c r="C13" s="130" t="s">
        <v>151</v>
      </c>
      <c r="D13" s="130" t="s">
        <v>10</v>
      </c>
      <c r="E13" s="131">
        <v>6172</v>
      </c>
      <c r="F13" s="131">
        <v>5901</v>
      </c>
      <c r="G13" s="132" t="s">
        <v>152</v>
      </c>
      <c r="H13" s="133">
        <f>50750+4343.88848-50750</f>
        <v>4343.888480000001</v>
      </c>
      <c r="I13" s="134"/>
      <c r="J13" s="152">
        <f>50750+4343.88848-50750</f>
        <v>4343.888480000001</v>
      </c>
    </row>
    <row r="14" spans="1:10" s="12" customFormat="1" ht="12.75" customHeight="1">
      <c r="A14" s="158"/>
      <c r="B14" s="129"/>
      <c r="C14" s="130" t="s">
        <v>153</v>
      </c>
      <c r="D14" s="130" t="s">
        <v>10</v>
      </c>
      <c r="E14" s="131">
        <v>6172</v>
      </c>
      <c r="F14" s="131">
        <v>5901</v>
      </c>
      <c r="G14" s="132" t="s">
        <v>154</v>
      </c>
      <c r="H14" s="133">
        <v>9675</v>
      </c>
      <c r="I14" s="134"/>
      <c r="J14" s="152">
        <v>9675</v>
      </c>
    </row>
    <row r="15" spans="1:10" s="12" customFormat="1" ht="12.75" customHeight="1">
      <c r="A15" s="158"/>
      <c r="B15" s="129"/>
      <c r="C15" s="130" t="s">
        <v>12</v>
      </c>
      <c r="D15" s="130" t="s">
        <v>10</v>
      </c>
      <c r="E15" s="131">
        <v>6172</v>
      </c>
      <c r="F15" s="131">
        <v>5901</v>
      </c>
      <c r="G15" s="132" t="s">
        <v>155</v>
      </c>
      <c r="H15" s="133">
        <v>9500</v>
      </c>
      <c r="I15" s="134"/>
      <c r="J15" s="152">
        <v>9500</v>
      </c>
    </row>
    <row r="16" spans="1:10" s="12" customFormat="1" ht="12.75" customHeight="1">
      <c r="A16" s="158"/>
      <c r="B16" s="129"/>
      <c r="C16" s="130" t="s">
        <v>13</v>
      </c>
      <c r="D16" s="130" t="s">
        <v>10</v>
      </c>
      <c r="E16" s="131">
        <v>6172</v>
      </c>
      <c r="F16" s="131">
        <v>5901</v>
      </c>
      <c r="G16" s="132" t="s">
        <v>156</v>
      </c>
      <c r="H16" s="133">
        <v>11500</v>
      </c>
      <c r="I16" s="134"/>
      <c r="J16" s="152">
        <v>11500</v>
      </c>
    </row>
    <row r="17" spans="1:10" s="12" customFormat="1" ht="12.75" customHeight="1">
      <c r="A17" s="158"/>
      <c r="B17" s="129"/>
      <c r="C17" s="130" t="s">
        <v>157</v>
      </c>
      <c r="D17" s="130" t="s">
        <v>10</v>
      </c>
      <c r="E17" s="131">
        <v>6172</v>
      </c>
      <c r="F17" s="131">
        <v>5901</v>
      </c>
      <c r="G17" s="132" t="s">
        <v>158</v>
      </c>
      <c r="H17" s="133">
        <v>10600</v>
      </c>
      <c r="I17" s="134"/>
      <c r="J17" s="152">
        <v>10600</v>
      </c>
    </row>
    <row r="18" spans="1:10" s="12" customFormat="1" ht="12.75" customHeight="1">
      <c r="A18" s="158"/>
      <c r="B18" s="129"/>
      <c r="C18" s="130" t="s">
        <v>159</v>
      </c>
      <c r="D18" s="130" t="s">
        <v>10</v>
      </c>
      <c r="E18" s="131">
        <v>6172</v>
      </c>
      <c r="F18" s="131">
        <v>5901</v>
      </c>
      <c r="G18" s="132" t="s">
        <v>160</v>
      </c>
      <c r="H18" s="133">
        <v>5000</v>
      </c>
      <c r="I18" s="134"/>
      <c r="J18" s="152">
        <v>5000</v>
      </c>
    </row>
    <row r="19" spans="1:10" s="12" customFormat="1" ht="12.75" customHeight="1">
      <c r="A19" s="158"/>
      <c r="B19" s="129"/>
      <c r="C19" s="130" t="s">
        <v>161</v>
      </c>
      <c r="D19" s="130" t="s">
        <v>10</v>
      </c>
      <c r="E19" s="131">
        <v>6172</v>
      </c>
      <c r="F19" s="131">
        <v>5901</v>
      </c>
      <c r="G19" s="132" t="s">
        <v>162</v>
      </c>
      <c r="H19" s="133">
        <v>2950</v>
      </c>
      <c r="I19" s="134"/>
      <c r="J19" s="152">
        <v>2950</v>
      </c>
    </row>
    <row r="20" spans="1:10" s="12" customFormat="1" ht="12.75" customHeight="1">
      <c r="A20" s="158"/>
      <c r="B20" s="129"/>
      <c r="C20" s="130" t="s">
        <v>163</v>
      </c>
      <c r="D20" s="130" t="s">
        <v>10</v>
      </c>
      <c r="E20" s="131">
        <v>6172</v>
      </c>
      <c r="F20" s="131">
        <v>5901</v>
      </c>
      <c r="G20" s="132" t="s">
        <v>164</v>
      </c>
      <c r="H20" s="133">
        <v>5000</v>
      </c>
      <c r="I20" s="134">
        <v>-5000</v>
      </c>
      <c r="J20" s="143">
        <v>0</v>
      </c>
    </row>
    <row r="21" spans="1:10" s="12" customFormat="1" ht="12.75" customHeight="1">
      <c r="A21" s="158"/>
      <c r="B21" s="129"/>
      <c r="C21" s="130" t="s">
        <v>165</v>
      </c>
      <c r="D21" s="130" t="s">
        <v>10</v>
      </c>
      <c r="E21" s="131">
        <v>6172</v>
      </c>
      <c r="F21" s="131">
        <v>5901</v>
      </c>
      <c r="G21" s="132" t="s">
        <v>166</v>
      </c>
      <c r="H21" s="133">
        <v>4700</v>
      </c>
      <c r="I21" s="134"/>
      <c r="J21" s="152">
        <v>4700</v>
      </c>
    </row>
    <row r="22" spans="1:10" s="12" customFormat="1" ht="12.75" customHeight="1">
      <c r="A22" s="158"/>
      <c r="B22" s="129"/>
      <c r="C22" s="130" t="s">
        <v>167</v>
      </c>
      <c r="D22" s="130" t="s">
        <v>10</v>
      </c>
      <c r="E22" s="131">
        <v>6172</v>
      </c>
      <c r="F22" s="131">
        <v>5901</v>
      </c>
      <c r="G22" s="132" t="s">
        <v>168</v>
      </c>
      <c r="H22" s="133">
        <v>1500</v>
      </c>
      <c r="I22" s="134"/>
      <c r="J22" s="152">
        <v>1500</v>
      </c>
    </row>
    <row r="23" spans="1:10" s="12" customFormat="1" ht="12.75" customHeight="1">
      <c r="A23" s="158"/>
      <c r="B23" s="129"/>
      <c r="C23" s="130"/>
      <c r="D23" s="130"/>
      <c r="E23" s="131"/>
      <c r="F23" s="131"/>
      <c r="G23" s="132"/>
      <c r="H23" s="133"/>
      <c r="I23" s="134"/>
      <c r="J23" s="143"/>
    </row>
    <row r="24" spans="1:10" s="12" customFormat="1" ht="12.75" customHeight="1" thickBot="1">
      <c r="A24" s="159"/>
      <c r="B24" s="135"/>
      <c r="C24" s="136"/>
      <c r="D24" s="136"/>
      <c r="E24" s="137"/>
      <c r="F24" s="137"/>
      <c r="G24" s="138"/>
      <c r="H24" s="139"/>
      <c r="I24" s="140"/>
      <c r="J24" s="141"/>
    </row>
    <row r="25" spans="1:10" s="12" customFormat="1" ht="12.75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</row>
    <row r="26" spans="1:10" s="12" customFormat="1" ht="22.5" customHeight="1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s="12" customFormat="1" ht="12.75" customHeight="1">
      <c r="A27" s="109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s="12" customFormat="1" ht="22.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s="12" customFormat="1" ht="12.7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</row>
  </sheetData>
  <sheetProtection/>
  <mergeCells count="6">
    <mergeCell ref="A2:J2"/>
    <mergeCell ref="A4:J4"/>
    <mergeCell ref="A6:J6"/>
    <mergeCell ref="A8:A24"/>
    <mergeCell ref="C8:D8"/>
    <mergeCell ref="C9:D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L111"/>
  <sheetViews>
    <sheetView zoomScalePageLayoutView="0" workbookViewId="0" topLeftCell="A82">
      <selection activeCell="I105" sqref="I105"/>
    </sheetView>
  </sheetViews>
  <sheetFormatPr defaultColWidth="9.140625" defaultRowHeight="15"/>
  <cols>
    <col min="1" max="1" width="3.140625" style="7" customWidth="1"/>
    <col min="2" max="2" width="6.140625" style="7" bestFit="1" customWidth="1"/>
    <col min="3" max="4" width="4.7109375" style="7" customWidth="1"/>
    <col min="5" max="5" width="4.421875" style="7" bestFit="1" customWidth="1"/>
    <col min="6" max="6" width="38.8515625" style="7" customWidth="1"/>
    <col min="7" max="7" width="9.28125" style="37" customWidth="1"/>
    <col min="8" max="8" width="8.7109375" style="37" bestFit="1" customWidth="1"/>
    <col min="9" max="9" width="9.28125" style="7" bestFit="1" customWidth="1"/>
    <col min="10" max="10" width="8.8515625" style="7" customWidth="1"/>
    <col min="11" max="16384" width="9.140625" style="7" customWidth="1"/>
  </cols>
  <sheetData>
    <row r="1" spans="6:9" s="1" customFormat="1" ht="12.75">
      <c r="F1" s="2"/>
      <c r="H1" s="3"/>
      <c r="I1" s="2"/>
    </row>
    <row r="2" s="1" customFormat="1" ht="12.75">
      <c r="F2" s="4"/>
    </row>
    <row r="3" spans="1:10" s="1" customFormat="1" ht="18">
      <c r="A3" s="154" t="s">
        <v>138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ht="12.7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5.75">
      <c r="A5" s="155" t="s">
        <v>85</v>
      </c>
      <c r="B5" s="155"/>
      <c r="C5" s="155"/>
      <c r="D5" s="155"/>
      <c r="E5" s="155"/>
      <c r="F5" s="155"/>
      <c r="G5" s="155"/>
      <c r="H5" s="155"/>
      <c r="I5" s="155"/>
      <c r="J5" s="155"/>
    </row>
    <row r="6" spans="1:10" ht="12.75">
      <c r="A6" s="5"/>
      <c r="B6" s="5"/>
      <c r="C6" s="5"/>
      <c r="D6" s="5"/>
      <c r="E6" s="5"/>
      <c r="F6" s="5"/>
      <c r="G6" s="5"/>
      <c r="H6" s="5"/>
      <c r="I6" s="6"/>
      <c r="J6" s="6"/>
    </row>
    <row r="7" spans="1:10" ht="15.75">
      <c r="A7" s="164" t="s">
        <v>86</v>
      </c>
      <c r="B7" s="164"/>
      <c r="C7" s="164"/>
      <c r="D7" s="164"/>
      <c r="E7" s="164"/>
      <c r="F7" s="164"/>
      <c r="G7" s="164"/>
      <c r="H7" s="164"/>
      <c r="I7" s="164"/>
      <c r="J7" s="164"/>
    </row>
    <row r="8" spans="1:10" ht="12.75" customHeight="1">
      <c r="A8" s="5"/>
      <c r="B8" s="5"/>
      <c r="C8" s="5"/>
      <c r="D8" s="5"/>
      <c r="G8" s="6"/>
      <c r="H8" s="6"/>
      <c r="I8" s="6"/>
      <c r="J8" s="8"/>
    </row>
    <row r="9" spans="1:10" s="12" customFormat="1" ht="13.5" thickBot="1">
      <c r="A9" s="9"/>
      <c r="B9" s="9"/>
      <c r="C9" s="9"/>
      <c r="D9" s="9"/>
      <c r="E9" s="9"/>
      <c r="F9" s="9"/>
      <c r="G9" s="10"/>
      <c r="H9" s="10"/>
      <c r="I9" s="11"/>
      <c r="J9" s="11" t="s">
        <v>0</v>
      </c>
    </row>
    <row r="10" spans="1:10" s="17" customFormat="1" ht="23.25" thickBot="1">
      <c r="A10" s="13" t="s">
        <v>1</v>
      </c>
      <c r="B10" s="165" t="s">
        <v>2</v>
      </c>
      <c r="C10" s="166"/>
      <c r="D10" s="14" t="s">
        <v>3</v>
      </c>
      <c r="E10" s="15" t="s">
        <v>4</v>
      </c>
      <c r="F10" s="14" t="s">
        <v>16</v>
      </c>
      <c r="G10" s="38" t="s">
        <v>6</v>
      </c>
      <c r="H10" s="38" t="s">
        <v>14</v>
      </c>
      <c r="I10" s="16" t="s">
        <v>139</v>
      </c>
      <c r="J10" s="39" t="s">
        <v>15</v>
      </c>
    </row>
    <row r="11" spans="1:10" s="12" customFormat="1" ht="13.5" thickBot="1">
      <c r="A11" s="18" t="s">
        <v>7</v>
      </c>
      <c r="B11" s="162" t="s">
        <v>8</v>
      </c>
      <c r="C11" s="163"/>
      <c r="D11" s="20" t="s">
        <v>8</v>
      </c>
      <c r="E11" s="19" t="s">
        <v>8</v>
      </c>
      <c r="F11" s="21" t="s">
        <v>81</v>
      </c>
      <c r="G11" s="22">
        <v>0</v>
      </c>
      <c r="H11" s="22">
        <v>0</v>
      </c>
      <c r="I11" s="22">
        <v>5000</v>
      </c>
      <c r="J11" s="23">
        <v>5000</v>
      </c>
    </row>
    <row r="12" spans="1:12" s="12" customFormat="1" ht="22.5" customHeight="1" thickBot="1">
      <c r="A12" s="83"/>
      <c r="B12" s="84" t="s">
        <v>123</v>
      </c>
      <c r="C12" s="85"/>
      <c r="D12" s="86" t="s">
        <v>8</v>
      </c>
      <c r="E12" s="87" t="s">
        <v>8</v>
      </c>
      <c r="F12" s="88" t="s">
        <v>82</v>
      </c>
      <c r="G12" s="89">
        <f>G16</f>
        <v>0</v>
      </c>
      <c r="H12" s="89">
        <v>0</v>
      </c>
      <c r="I12" s="89">
        <v>800</v>
      </c>
      <c r="J12" s="90">
        <f>H12+I12</f>
        <v>800</v>
      </c>
      <c r="L12" s="145"/>
    </row>
    <row r="13" spans="1:12" s="12" customFormat="1" ht="12.75" customHeight="1">
      <c r="A13" s="24" t="s">
        <v>7</v>
      </c>
      <c r="B13" s="25" t="s">
        <v>140</v>
      </c>
      <c r="C13" s="26" t="s">
        <v>10</v>
      </c>
      <c r="D13" s="27" t="s">
        <v>8</v>
      </c>
      <c r="E13" s="28" t="s">
        <v>8</v>
      </c>
      <c r="F13" s="36" t="s">
        <v>141</v>
      </c>
      <c r="G13" s="29">
        <v>0</v>
      </c>
      <c r="H13" s="29">
        <v>0</v>
      </c>
      <c r="I13" s="101">
        <v>20.5</v>
      </c>
      <c r="J13" s="102">
        <v>20.5</v>
      </c>
      <c r="L13" s="145"/>
    </row>
    <row r="14" spans="1:10" s="12" customFormat="1" ht="12.75" customHeight="1" thickBot="1">
      <c r="A14" s="103"/>
      <c r="B14" s="104"/>
      <c r="C14" s="105"/>
      <c r="D14" s="30">
        <v>3319</v>
      </c>
      <c r="E14" s="106">
        <v>5901</v>
      </c>
      <c r="F14" s="107" t="s">
        <v>11</v>
      </c>
      <c r="G14" s="33">
        <v>0</v>
      </c>
      <c r="H14" s="33">
        <v>0</v>
      </c>
      <c r="I14" s="108">
        <v>20.5</v>
      </c>
      <c r="J14" s="35">
        <v>20.5</v>
      </c>
    </row>
    <row r="15" spans="1:12" s="91" customFormat="1" ht="12.75" customHeight="1">
      <c r="A15" s="92" t="s">
        <v>7</v>
      </c>
      <c r="B15" s="93" t="s">
        <v>83</v>
      </c>
      <c r="C15" s="94" t="s">
        <v>10</v>
      </c>
      <c r="D15" s="95" t="s">
        <v>8</v>
      </c>
      <c r="E15" s="96" t="s">
        <v>8</v>
      </c>
      <c r="F15" s="97" t="s">
        <v>172</v>
      </c>
      <c r="G15" s="98">
        <v>0</v>
      </c>
      <c r="H15" s="98">
        <v>0</v>
      </c>
      <c r="I15" s="99">
        <v>40</v>
      </c>
      <c r="J15" s="100">
        <v>40</v>
      </c>
      <c r="L15" s="144"/>
    </row>
    <row r="16" spans="1:12" s="12" customFormat="1" ht="12.75" customHeight="1" thickBot="1">
      <c r="A16" s="80"/>
      <c r="B16" s="81"/>
      <c r="C16" s="82"/>
      <c r="D16" s="30">
        <v>3319</v>
      </c>
      <c r="E16" s="31" t="s">
        <v>173</v>
      </c>
      <c r="F16" s="32" t="s">
        <v>174</v>
      </c>
      <c r="G16" s="33">
        <v>0</v>
      </c>
      <c r="H16" s="33">
        <v>0</v>
      </c>
      <c r="I16" s="34">
        <v>40</v>
      </c>
      <c r="J16" s="35">
        <v>40</v>
      </c>
      <c r="L16" s="145"/>
    </row>
    <row r="17" spans="1:12" s="12" customFormat="1" ht="12.75" customHeight="1">
      <c r="A17" s="92" t="s">
        <v>7</v>
      </c>
      <c r="B17" s="93" t="s">
        <v>84</v>
      </c>
      <c r="C17" s="94" t="s">
        <v>10</v>
      </c>
      <c r="D17" s="95" t="s">
        <v>8</v>
      </c>
      <c r="E17" s="96" t="s">
        <v>8</v>
      </c>
      <c r="F17" s="97" t="s">
        <v>175</v>
      </c>
      <c r="G17" s="98">
        <v>0</v>
      </c>
      <c r="H17" s="98">
        <v>0</v>
      </c>
      <c r="I17" s="99">
        <v>15</v>
      </c>
      <c r="J17" s="100">
        <v>15</v>
      </c>
      <c r="L17" s="145"/>
    </row>
    <row r="18" spans="1:12" s="12" customFormat="1" ht="12.75" customHeight="1" thickBot="1">
      <c r="A18" s="80"/>
      <c r="B18" s="81"/>
      <c r="C18" s="82"/>
      <c r="D18" s="30">
        <v>3312</v>
      </c>
      <c r="E18" s="31" t="s">
        <v>173</v>
      </c>
      <c r="F18" s="32" t="s">
        <v>178</v>
      </c>
      <c r="G18" s="33">
        <v>0</v>
      </c>
      <c r="H18" s="33">
        <v>0</v>
      </c>
      <c r="I18" s="34">
        <v>15</v>
      </c>
      <c r="J18" s="35">
        <f>H18+I18</f>
        <v>15</v>
      </c>
      <c r="L18" s="145"/>
    </row>
    <row r="19" spans="1:12" s="12" customFormat="1" ht="12.75" customHeight="1">
      <c r="A19" s="92" t="s">
        <v>7</v>
      </c>
      <c r="B19" s="93" t="s">
        <v>87</v>
      </c>
      <c r="C19" s="94" t="s">
        <v>10</v>
      </c>
      <c r="D19" s="95" t="s">
        <v>8</v>
      </c>
      <c r="E19" s="96" t="s">
        <v>8</v>
      </c>
      <c r="F19" s="97" t="s">
        <v>176</v>
      </c>
      <c r="G19" s="98">
        <v>0</v>
      </c>
      <c r="H19" s="98">
        <v>0</v>
      </c>
      <c r="I19" s="99">
        <v>25</v>
      </c>
      <c r="J19" s="100">
        <v>25</v>
      </c>
      <c r="L19" s="145"/>
    </row>
    <row r="20" spans="1:12" s="12" customFormat="1" ht="12.75" customHeight="1" thickBot="1">
      <c r="A20" s="80"/>
      <c r="B20" s="81"/>
      <c r="C20" s="82"/>
      <c r="D20" s="30">
        <v>3312</v>
      </c>
      <c r="E20" s="31" t="s">
        <v>173</v>
      </c>
      <c r="F20" s="32" t="s">
        <v>177</v>
      </c>
      <c r="G20" s="33">
        <v>0</v>
      </c>
      <c r="H20" s="33">
        <v>0</v>
      </c>
      <c r="I20" s="34">
        <v>25</v>
      </c>
      <c r="J20" s="35">
        <f>H20+I20</f>
        <v>25</v>
      </c>
      <c r="L20" s="145"/>
    </row>
    <row r="21" spans="1:12" s="12" customFormat="1" ht="12.75" customHeight="1">
      <c r="A21" s="92" t="s">
        <v>7</v>
      </c>
      <c r="B21" s="93" t="s">
        <v>88</v>
      </c>
      <c r="C21" s="94" t="s">
        <v>180</v>
      </c>
      <c r="D21" s="95" t="s">
        <v>8</v>
      </c>
      <c r="E21" s="96" t="s">
        <v>8</v>
      </c>
      <c r="F21" s="97" t="s">
        <v>179</v>
      </c>
      <c r="G21" s="98">
        <v>0</v>
      </c>
      <c r="H21" s="98">
        <v>0</v>
      </c>
      <c r="I21" s="99">
        <v>40</v>
      </c>
      <c r="J21" s="100">
        <v>40</v>
      </c>
      <c r="L21" s="145"/>
    </row>
    <row r="22" spans="1:12" s="12" customFormat="1" ht="12.75" customHeight="1" thickBot="1">
      <c r="A22" s="80"/>
      <c r="B22" s="81"/>
      <c r="C22" s="82"/>
      <c r="D22" s="30">
        <v>3312</v>
      </c>
      <c r="E22" s="31" t="s">
        <v>181</v>
      </c>
      <c r="F22" s="32" t="s">
        <v>182</v>
      </c>
      <c r="G22" s="33">
        <v>0</v>
      </c>
      <c r="H22" s="33">
        <v>0</v>
      </c>
      <c r="I22" s="34">
        <v>40</v>
      </c>
      <c r="J22" s="35">
        <f>H22+I22</f>
        <v>40</v>
      </c>
      <c r="L22" s="145"/>
    </row>
    <row r="23" spans="1:12" s="12" customFormat="1" ht="12.75" customHeight="1">
      <c r="A23" s="92" t="s">
        <v>7</v>
      </c>
      <c r="B23" s="93" t="s">
        <v>89</v>
      </c>
      <c r="C23" s="94" t="s">
        <v>10</v>
      </c>
      <c r="D23" s="95" t="s">
        <v>8</v>
      </c>
      <c r="E23" s="96" t="s">
        <v>8</v>
      </c>
      <c r="F23" s="97" t="s">
        <v>183</v>
      </c>
      <c r="G23" s="98">
        <v>0</v>
      </c>
      <c r="H23" s="98">
        <v>0</v>
      </c>
      <c r="I23" s="99">
        <v>25</v>
      </c>
      <c r="J23" s="100">
        <v>25</v>
      </c>
      <c r="L23" s="145"/>
    </row>
    <row r="24" spans="1:12" s="12" customFormat="1" ht="12.75" customHeight="1" thickBot="1">
      <c r="A24" s="80"/>
      <c r="B24" s="81"/>
      <c r="C24" s="82"/>
      <c r="D24" s="30">
        <v>3312</v>
      </c>
      <c r="E24" s="31" t="s">
        <v>173</v>
      </c>
      <c r="F24" s="32" t="s">
        <v>184</v>
      </c>
      <c r="G24" s="33">
        <v>0</v>
      </c>
      <c r="H24" s="33">
        <v>0</v>
      </c>
      <c r="I24" s="34">
        <v>25</v>
      </c>
      <c r="J24" s="35">
        <f>H24+I24</f>
        <v>25</v>
      </c>
      <c r="L24" s="145"/>
    </row>
    <row r="25" spans="1:12" s="12" customFormat="1" ht="12.75" customHeight="1">
      <c r="A25" s="92" t="s">
        <v>7</v>
      </c>
      <c r="B25" s="93" t="s">
        <v>90</v>
      </c>
      <c r="C25" s="94" t="s">
        <v>10</v>
      </c>
      <c r="D25" s="95" t="s">
        <v>8</v>
      </c>
      <c r="E25" s="96" t="s">
        <v>8</v>
      </c>
      <c r="F25" s="97" t="s">
        <v>185</v>
      </c>
      <c r="G25" s="98">
        <v>0</v>
      </c>
      <c r="H25" s="98">
        <v>0</v>
      </c>
      <c r="I25" s="99">
        <v>40</v>
      </c>
      <c r="J25" s="100">
        <v>40</v>
      </c>
      <c r="L25" s="145"/>
    </row>
    <row r="26" spans="1:12" s="12" customFormat="1" ht="12.75" customHeight="1" thickBot="1">
      <c r="A26" s="80"/>
      <c r="B26" s="81"/>
      <c r="C26" s="82"/>
      <c r="D26" s="30">
        <v>3319</v>
      </c>
      <c r="E26" s="31" t="s">
        <v>173</v>
      </c>
      <c r="F26" s="32" t="s">
        <v>186</v>
      </c>
      <c r="G26" s="33">
        <v>0</v>
      </c>
      <c r="H26" s="33">
        <v>0</v>
      </c>
      <c r="I26" s="34">
        <v>40</v>
      </c>
      <c r="J26" s="35">
        <f>H26+I26</f>
        <v>40</v>
      </c>
      <c r="L26" s="145"/>
    </row>
    <row r="27" spans="1:12" s="12" customFormat="1" ht="12.75" customHeight="1">
      <c r="A27" s="92" t="s">
        <v>7</v>
      </c>
      <c r="B27" s="93" t="s">
        <v>91</v>
      </c>
      <c r="C27" s="94" t="s">
        <v>10</v>
      </c>
      <c r="D27" s="95" t="s">
        <v>8</v>
      </c>
      <c r="E27" s="96" t="s">
        <v>8</v>
      </c>
      <c r="F27" s="97" t="s">
        <v>187</v>
      </c>
      <c r="G27" s="98">
        <v>0</v>
      </c>
      <c r="H27" s="98">
        <v>0</v>
      </c>
      <c r="I27" s="99">
        <v>37</v>
      </c>
      <c r="J27" s="100">
        <v>37</v>
      </c>
      <c r="L27" s="145"/>
    </row>
    <row r="28" spans="1:12" s="12" customFormat="1" ht="12.75" customHeight="1" thickBot="1">
      <c r="A28" s="80"/>
      <c r="B28" s="81"/>
      <c r="C28" s="82"/>
      <c r="D28" s="30">
        <v>3312</v>
      </c>
      <c r="E28" s="31" t="s">
        <v>173</v>
      </c>
      <c r="F28" s="32" t="s">
        <v>188</v>
      </c>
      <c r="G28" s="33">
        <v>0</v>
      </c>
      <c r="H28" s="33">
        <v>0</v>
      </c>
      <c r="I28" s="34">
        <v>37</v>
      </c>
      <c r="J28" s="35">
        <f>H28+I28</f>
        <v>37</v>
      </c>
      <c r="L28" s="145"/>
    </row>
    <row r="29" spans="1:12" s="12" customFormat="1" ht="12.75" customHeight="1">
      <c r="A29" s="92" t="s">
        <v>7</v>
      </c>
      <c r="B29" s="93" t="s">
        <v>92</v>
      </c>
      <c r="C29" s="94" t="s">
        <v>10</v>
      </c>
      <c r="D29" s="95" t="s">
        <v>8</v>
      </c>
      <c r="E29" s="96" t="s">
        <v>8</v>
      </c>
      <c r="F29" s="97" t="s">
        <v>189</v>
      </c>
      <c r="G29" s="98">
        <v>0</v>
      </c>
      <c r="H29" s="98">
        <v>0</v>
      </c>
      <c r="I29" s="99">
        <v>40</v>
      </c>
      <c r="J29" s="100">
        <v>40</v>
      </c>
      <c r="L29" s="145"/>
    </row>
    <row r="30" spans="1:12" s="12" customFormat="1" ht="12.75" customHeight="1" thickBot="1">
      <c r="A30" s="80"/>
      <c r="B30" s="81"/>
      <c r="C30" s="82"/>
      <c r="D30" s="30">
        <v>3319</v>
      </c>
      <c r="E30" s="31" t="s">
        <v>192</v>
      </c>
      <c r="F30" s="32" t="s">
        <v>190</v>
      </c>
      <c r="G30" s="33">
        <v>0</v>
      </c>
      <c r="H30" s="33">
        <v>0</v>
      </c>
      <c r="I30" s="34">
        <v>40</v>
      </c>
      <c r="J30" s="35">
        <f>H30+I30</f>
        <v>40</v>
      </c>
      <c r="L30" s="145"/>
    </row>
    <row r="31" spans="1:12" s="12" customFormat="1" ht="12.75" customHeight="1">
      <c r="A31" s="92" t="s">
        <v>7</v>
      </c>
      <c r="B31" s="93" t="s">
        <v>93</v>
      </c>
      <c r="C31" s="94" t="s">
        <v>10</v>
      </c>
      <c r="D31" s="95" t="s">
        <v>8</v>
      </c>
      <c r="E31" s="96" t="s">
        <v>8</v>
      </c>
      <c r="F31" s="97" t="s">
        <v>191</v>
      </c>
      <c r="G31" s="98">
        <v>0</v>
      </c>
      <c r="H31" s="98">
        <v>0</v>
      </c>
      <c r="I31" s="99">
        <v>40</v>
      </c>
      <c r="J31" s="100">
        <v>40</v>
      </c>
      <c r="L31" s="145"/>
    </row>
    <row r="32" spans="1:12" s="12" customFormat="1" ht="12.75" customHeight="1" thickBot="1">
      <c r="A32" s="80"/>
      <c r="B32" s="81"/>
      <c r="C32" s="82"/>
      <c r="D32" s="30">
        <v>3319</v>
      </c>
      <c r="E32" s="31" t="s">
        <v>173</v>
      </c>
      <c r="F32" s="32" t="s">
        <v>193</v>
      </c>
      <c r="G32" s="33">
        <v>0</v>
      </c>
      <c r="H32" s="33">
        <v>0</v>
      </c>
      <c r="I32" s="34">
        <v>40</v>
      </c>
      <c r="J32" s="35">
        <f>H32+I32</f>
        <v>40</v>
      </c>
      <c r="L32" s="145"/>
    </row>
    <row r="33" spans="1:12" s="12" customFormat="1" ht="12.75" customHeight="1">
      <c r="A33" s="92" t="s">
        <v>7</v>
      </c>
      <c r="B33" s="93" t="s">
        <v>94</v>
      </c>
      <c r="C33" s="94" t="s">
        <v>10</v>
      </c>
      <c r="D33" s="95" t="s">
        <v>8</v>
      </c>
      <c r="E33" s="96" t="s">
        <v>8</v>
      </c>
      <c r="F33" s="97" t="s">
        <v>194</v>
      </c>
      <c r="G33" s="98">
        <v>0</v>
      </c>
      <c r="H33" s="98">
        <v>0</v>
      </c>
      <c r="I33" s="99">
        <v>40</v>
      </c>
      <c r="J33" s="100">
        <v>40</v>
      </c>
      <c r="L33" s="145"/>
    </row>
    <row r="34" spans="1:12" s="12" customFormat="1" ht="12.75" customHeight="1" thickBot="1">
      <c r="A34" s="80"/>
      <c r="B34" s="81"/>
      <c r="C34" s="82"/>
      <c r="D34" s="30">
        <v>3319</v>
      </c>
      <c r="E34" s="31" t="s">
        <v>173</v>
      </c>
      <c r="F34" s="32" t="s">
        <v>195</v>
      </c>
      <c r="G34" s="33">
        <v>0</v>
      </c>
      <c r="H34" s="33">
        <v>0</v>
      </c>
      <c r="I34" s="34">
        <v>40</v>
      </c>
      <c r="J34" s="35">
        <f>H34+I34</f>
        <v>40</v>
      </c>
      <c r="L34" s="145"/>
    </row>
    <row r="35" spans="1:12" s="12" customFormat="1" ht="12.75" customHeight="1">
      <c r="A35" s="92" t="s">
        <v>7</v>
      </c>
      <c r="B35" s="93" t="s">
        <v>95</v>
      </c>
      <c r="C35" s="94" t="s">
        <v>10</v>
      </c>
      <c r="D35" s="95" t="s">
        <v>8</v>
      </c>
      <c r="E35" s="96" t="s">
        <v>8</v>
      </c>
      <c r="F35" s="97" t="s">
        <v>196</v>
      </c>
      <c r="G35" s="98">
        <v>0</v>
      </c>
      <c r="H35" s="98">
        <v>0</v>
      </c>
      <c r="I35" s="99">
        <v>40</v>
      </c>
      <c r="J35" s="100">
        <v>40</v>
      </c>
      <c r="L35" s="145"/>
    </row>
    <row r="36" spans="1:12" s="12" customFormat="1" ht="12.75" customHeight="1" thickBot="1">
      <c r="A36" s="80"/>
      <c r="B36" s="81"/>
      <c r="C36" s="82"/>
      <c r="D36" s="30">
        <v>3319</v>
      </c>
      <c r="E36" s="31" t="s">
        <v>173</v>
      </c>
      <c r="F36" s="32" t="s">
        <v>197</v>
      </c>
      <c r="G36" s="33">
        <v>0</v>
      </c>
      <c r="H36" s="33">
        <v>0</v>
      </c>
      <c r="I36" s="34">
        <v>40</v>
      </c>
      <c r="J36" s="35">
        <f>H36+I36</f>
        <v>40</v>
      </c>
      <c r="L36" s="145"/>
    </row>
    <row r="37" spans="1:12" s="12" customFormat="1" ht="12.75" customHeight="1">
      <c r="A37" s="92" t="s">
        <v>7</v>
      </c>
      <c r="B37" s="93" t="s">
        <v>96</v>
      </c>
      <c r="C37" s="94" t="s">
        <v>10</v>
      </c>
      <c r="D37" s="95" t="s">
        <v>8</v>
      </c>
      <c r="E37" s="96" t="s">
        <v>8</v>
      </c>
      <c r="F37" s="97" t="s">
        <v>198</v>
      </c>
      <c r="G37" s="98">
        <v>0</v>
      </c>
      <c r="H37" s="98">
        <v>0</v>
      </c>
      <c r="I37" s="99">
        <v>40</v>
      </c>
      <c r="J37" s="100">
        <v>40</v>
      </c>
      <c r="L37" s="145"/>
    </row>
    <row r="38" spans="1:12" s="12" customFormat="1" ht="12.75" customHeight="1" thickBot="1">
      <c r="A38" s="80"/>
      <c r="B38" s="81"/>
      <c r="C38" s="82"/>
      <c r="D38" s="30">
        <v>3312</v>
      </c>
      <c r="E38" s="31" t="s">
        <v>173</v>
      </c>
      <c r="F38" s="32" t="s">
        <v>199</v>
      </c>
      <c r="G38" s="33">
        <v>0</v>
      </c>
      <c r="H38" s="33">
        <v>0</v>
      </c>
      <c r="I38" s="34">
        <v>40</v>
      </c>
      <c r="J38" s="35">
        <f>H38+I38</f>
        <v>40</v>
      </c>
      <c r="L38" s="145"/>
    </row>
    <row r="39" spans="1:12" s="12" customFormat="1" ht="12.75" customHeight="1">
      <c r="A39" s="92" t="s">
        <v>7</v>
      </c>
      <c r="B39" s="93" t="s">
        <v>97</v>
      </c>
      <c r="C39" s="94" t="s">
        <v>200</v>
      </c>
      <c r="D39" s="95" t="s">
        <v>8</v>
      </c>
      <c r="E39" s="96" t="s">
        <v>8</v>
      </c>
      <c r="F39" s="97" t="s">
        <v>201</v>
      </c>
      <c r="G39" s="98">
        <v>0</v>
      </c>
      <c r="H39" s="98">
        <v>0</v>
      </c>
      <c r="I39" s="99">
        <v>40</v>
      </c>
      <c r="J39" s="100">
        <v>40</v>
      </c>
      <c r="L39" s="145"/>
    </row>
    <row r="40" spans="1:12" s="12" customFormat="1" ht="12.75" customHeight="1" thickBot="1">
      <c r="A40" s="80"/>
      <c r="B40" s="81"/>
      <c r="C40" s="82"/>
      <c r="D40" s="30">
        <v>3319</v>
      </c>
      <c r="E40" s="31" t="s">
        <v>181</v>
      </c>
      <c r="F40" s="32" t="s">
        <v>202</v>
      </c>
      <c r="G40" s="33">
        <v>0</v>
      </c>
      <c r="H40" s="33">
        <v>0</v>
      </c>
      <c r="I40" s="34">
        <v>40</v>
      </c>
      <c r="J40" s="35">
        <f>H40+I40</f>
        <v>40</v>
      </c>
      <c r="L40" s="145"/>
    </row>
    <row r="41" spans="1:12" s="12" customFormat="1" ht="12.75" customHeight="1">
      <c r="A41" s="92" t="s">
        <v>7</v>
      </c>
      <c r="B41" s="93" t="s">
        <v>98</v>
      </c>
      <c r="C41" s="94" t="s">
        <v>10</v>
      </c>
      <c r="D41" s="95" t="s">
        <v>8</v>
      </c>
      <c r="E41" s="96" t="s">
        <v>8</v>
      </c>
      <c r="F41" s="97" t="s">
        <v>203</v>
      </c>
      <c r="G41" s="98">
        <v>0</v>
      </c>
      <c r="H41" s="98">
        <v>0</v>
      </c>
      <c r="I41" s="99">
        <v>40</v>
      </c>
      <c r="J41" s="100">
        <v>40</v>
      </c>
      <c r="L41" s="145"/>
    </row>
    <row r="42" spans="1:12" s="12" customFormat="1" ht="12.75" customHeight="1" thickBot="1">
      <c r="A42" s="80"/>
      <c r="B42" s="81"/>
      <c r="C42" s="82"/>
      <c r="D42" s="30">
        <v>3319</v>
      </c>
      <c r="E42" s="31" t="s">
        <v>173</v>
      </c>
      <c r="F42" s="32" t="s">
        <v>204</v>
      </c>
      <c r="G42" s="33">
        <v>0</v>
      </c>
      <c r="H42" s="33">
        <v>0</v>
      </c>
      <c r="I42" s="34">
        <v>40</v>
      </c>
      <c r="J42" s="35">
        <f>H42+I42</f>
        <v>40</v>
      </c>
      <c r="L42" s="145"/>
    </row>
    <row r="43" spans="1:12" s="12" customFormat="1" ht="12.75" customHeight="1">
      <c r="A43" s="92" t="s">
        <v>7</v>
      </c>
      <c r="B43" s="93" t="s">
        <v>99</v>
      </c>
      <c r="C43" s="94" t="s">
        <v>205</v>
      </c>
      <c r="D43" s="95" t="s">
        <v>8</v>
      </c>
      <c r="E43" s="96" t="s">
        <v>8</v>
      </c>
      <c r="F43" s="97" t="s">
        <v>206</v>
      </c>
      <c r="G43" s="98">
        <v>0</v>
      </c>
      <c r="H43" s="98">
        <v>0</v>
      </c>
      <c r="I43" s="99">
        <v>40</v>
      </c>
      <c r="J43" s="100">
        <v>40</v>
      </c>
      <c r="L43" s="145"/>
    </row>
    <row r="44" spans="1:12" s="12" customFormat="1" ht="12.75" customHeight="1" thickBot="1">
      <c r="A44" s="80"/>
      <c r="B44" s="81"/>
      <c r="C44" s="82"/>
      <c r="D44" s="30">
        <v>3319</v>
      </c>
      <c r="E44" s="31" t="s">
        <v>181</v>
      </c>
      <c r="F44" s="32" t="s">
        <v>207</v>
      </c>
      <c r="G44" s="33">
        <v>0</v>
      </c>
      <c r="H44" s="33">
        <v>0</v>
      </c>
      <c r="I44" s="34">
        <v>40</v>
      </c>
      <c r="J44" s="35">
        <f>H44+I44</f>
        <v>40</v>
      </c>
      <c r="L44" s="145"/>
    </row>
    <row r="45" spans="1:12" s="12" customFormat="1" ht="12.75" customHeight="1">
      <c r="A45" s="92" t="s">
        <v>7</v>
      </c>
      <c r="B45" s="93" t="s">
        <v>100</v>
      </c>
      <c r="C45" s="94" t="s">
        <v>208</v>
      </c>
      <c r="D45" s="95" t="s">
        <v>8</v>
      </c>
      <c r="E45" s="96" t="s">
        <v>8</v>
      </c>
      <c r="F45" s="97" t="s">
        <v>209</v>
      </c>
      <c r="G45" s="98">
        <v>0</v>
      </c>
      <c r="H45" s="98">
        <v>0</v>
      </c>
      <c r="I45" s="99">
        <v>40</v>
      </c>
      <c r="J45" s="100">
        <v>40</v>
      </c>
      <c r="L45" s="145"/>
    </row>
    <row r="46" spans="1:12" s="12" customFormat="1" ht="12.75" customHeight="1" thickBot="1">
      <c r="A46" s="80"/>
      <c r="B46" s="81"/>
      <c r="C46" s="82"/>
      <c r="D46" s="30">
        <v>3315</v>
      </c>
      <c r="E46" s="31" t="s">
        <v>210</v>
      </c>
      <c r="F46" s="32" t="s">
        <v>211</v>
      </c>
      <c r="G46" s="33">
        <v>0</v>
      </c>
      <c r="H46" s="33">
        <v>0</v>
      </c>
      <c r="I46" s="34">
        <v>40</v>
      </c>
      <c r="J46" s="35">
        <f>H46+I46</f>
        <v>40</v>
      </c>
      <c r="L46" s="145"/>
    </row>
    <row r="47" spans="1:12" s="12" customFormat="1" ht="12.75" customHeight="1">
      <c r="A47" s="92" t="s">
        <v>7</v>
      </c>
      <c r="B47" s="93" t="s">
        <v>101</v>
      </c>
      <c r="C47" s="94" t="s">
        <v>212</v>
      </c>
      <c r="D47" s="95" t="s">
        <v>8</v>
      </c>
      <c r="E47" s="96" t="s">
        <v>8</v>
      </c>
      <c r="F47" s="97" t="s">
        <v>213</v>
      </c>
      <c r="G47" s="98">
        <v>0</v>
      </c>
      <c r="H47" s="98">
        <v>0</v>
      </c>
      <c r="I47" s="99">
        <v>34</v>
      </c>
      <c r="J47" s="100">
        <v>34</v>
      </c>
      <c r="L47" s="145"/>
    </row>
    <row r="48" spans="1:12" s="12" customFormat="1" ht="12.75" customHeight="1" thickBot="1">
      <c r="A48" s="80"/>
      <c r="B48" s="81"/>
      <c r="C48" s="82"/>
      <c r="D48" s="30">
        <v>3315</v>
      </c>
      <c r="E48" s="31" t="s">
        <v>210</v>
      </c>
      <c r="F48" s="32" t="s">
        <v>214</v>
      </c>
      <c r="G48" s="33">
        <v>0</v>
      </c>
      <c r="H48" s="33">
        <v>0</v>
      </c>
      <c r="I48" s="34">
        <v>34</v>
      </c>
      <c r="J48" s="35">
        <f>H48+I48</f>
        <v>34</v>
      </c>
      <c r="L48" s="145"/>
    </row>
    <row r="49" spans="1:12" s="12" customFormat="1" ht="12.75" customHeight="1">
      <c r="A49" s="92" t="s">
        <v>7</v>
      </c>
      <c r="B49" s="93" t="s">
        <v>102</v>
      </c>
      <c r="C49" s="94" t="s">
        <v>215</v>
      </c>
      <c r="D49" s="95" t="s">
        <v>8</v>
      </c>
      <c r="E49" s="96" t="s">
        <v>8</v>
      </c>
      <c r="F49" s="97" t="s">
        <v>216</v>
      </c>
      <c r="G49" s="98">
        <v>0</v>
      </c>
      <c r="H49" s="98">
        <v>0</v>
      </c>
      <c r="I49" s="99">
        <v>40</v>
      </c>
      <c r="J49" s="100">
        <v>40</v>
      </c>
      <c r="L49" s="145"/>
    </row>
    <row r="50" spans="1:12" s="12" customFormat="1" ht="12.75" customHeight="1" thickBot="1">
      <c r="A50" s="80"/>
      <c r="B50" s="81"/>
      <c r="C50" s="82"/>
      <c r="D50" s="30">
        <v>3319</v>
      </c>
      <c r="E50" s="31" t="s">
        <v>181</v>
      </c>
      <c r="F50" s="32" t="s">
        <v>217</v>
      </c>
      <c r="G50" s="33">
        <v>0</v>
      </c>
      <c r="H50" s="33">
        <v>0</v>
      </c>
      <c r="I50" s="34">
        <v>40</v>
      </c>
      <c r="J50" s="35">
        <f>H50+I50</f>
        <v>40</v>
      </c>
      <c r="L50" s="145"/>
    </row>
    <row r="51" spans="1:12" s="12" customFormat="1" ht="12.75" customHeight="1">
      <c r="A51" s="92" t="s">
        <v>7</v>
      </c>
      <c r="B51" s="93" t="s">
        <v>103</v>
      </c>
      <c r="C51" s="94" t="s">
        <v>218</v>
      </c>
      <c r="D51" s="95" t="s">
        <v>8</v>
      </c>
      <c r="E51" s="96" t="s">
        <v>8</v>
      </c>
      <c r="F51" s="97" t="s">
        <v>219</v>
      </c>
      <c r="G51" s="98">
        <v>0</v>
      </c>
      <c r="H51" s="98">
        <v>0</v>
      </c>
      <c r="I51" s="99">
        <v>20</v>
      </c>
      <c r="J51" s="100">
        <v>20</v>
      </c>
      <c r="L51" s="145"/>
    </row>
    <row r="52" spans="1:12" s="12" customFormat="1" ht="12.75" customHeight="1" thickBot="1">
      <c r="A52" s="80"/>
      <c r="B52" s="81"/>
      <c r="C52" s="82"/>
      <c r="D52" s="30">
        <v>3319</v>
      </c>
      <c r="E52" s="31" t="s">
        <v>181</v>
      </c>
      <c r="F52" s="32" t="s">
        <v>220</v>
      </c>
      <c r="G52" s="33">
        <v>0</v>
      </c>
      <c r="H52" s="33">
        <v>0</v>
      </c>
      <c r="I52" s="34">
        <v>20</v>
      </c>
      <c r="J52" s="35">
        <f>H52+I52</f>
        <v>20</v>
      </c>
      <c r="L52" s="145"/>
    </row>
    <row r="53" spans="1:12" s="12" customFormat="1" ht="12.75" customHeight="1">
      <c r="A53" s="92" t="s">
        <v>7</v>
      </c>
      <c r="B53" s="93" t="s">
        <v>104</v>
      </c>
      <c r="C53" s="94" t="s">
        <v>221</v>
      </c>
      <c r="D53" s="95" t="s">
        <v>8</v>
      </c>
      <c r="E53" s="96" t="s">
        <v>8</v>
      </c>
      <c r="F53" s="97" t="s">
        <v>222</v>
      </c>
      <c r="G53" s="98">
        <v>0</v>
      </c>
      <c r="H53" s="98">
        <v>0</v>
      </c>
      <c r="I53" s="99">
        <v>40</v>
      </c>
      <c r="J53" s="100">
        <v>40</v>
      </c>
      <c r="L53" s="145"/>
    </row>
    <row r="54" spans="1:12" s="12" customFormat="1" ht="12.75" customHeight="1" thickBot="1">
      <c r="A54" s="80"/>
      <c r="B54" s="81"/>
      <c r="C54" s="82"/>
      <c r="D54" s="30">
        <v>3319</v>
      </c>
      <c r="E54" s="31" t="s">
        <v>181</v>
      </c>
      <c r="F54" s="32" t="s">
        <v>223</v>
      </c>
      <c r="G54" s="33">
        <v>0</v>
      </c>
      <c r="H54" s="33">
        <v>0</v>
      </c>
      <c r="I54" s="34">
        <v>40</v>
      </c>
      <c r="J54" s="35">
        <f>H54+I54</f>
        <v>40</v>
      </c>
      <c r="L54" s="145"/>
    </row>
    <row r="55" spans="1:12" s="12" customFormat="1" ht="12.75" customHeight="1">
      <c r="A55" s="92" t="s">
        <v>7</v>
      </c>
      <c r="B55" s="93" t="s">
        <v>105</v>
      </c>
      <c r="C55" s="94" t="s">
        <v>224</v>
      </c>
      <c r="D55" s="95" t="s">
        <v>8</v>
      </c>
      <c r="E55" s="96" t="s">
        <v>8</v>
      </c>
      <c r="F55" s="97" t="s">
        <v>225</v>
      </c>
      <c r="G55" s="98">
        <v>0</v>
      </c>
      <c r="H55" s="98">
        <v>0</v>
      </c>
      <c r="I55" s="99">
        <v>40</v>
      </c>
      <c r="J55" s="100">
        <v>40</v>
      </c>
      <c r="L55" s="145"/>
    </row>
    <row r="56" spans="1:12" s="12" customFormat="1" ht="12.75" customHeight="1" thickBot="1">
      <c r="A56" s="80"/>
      <c r="B56" s="81"/>
      <c r="C56" s="82"/>
      <c r="D56" s="30">
        <v>3315</v>
      </c>
      <c r="E56" s="31" t="s">
        <v>210</v>
      </c>
      <c r="F56" s="32" t="s">
        <v>226</v>
      </c>
      <c r="G56" s="33">
        <v>0</v>
      </c>
      <c r="H56" s="33">
        <v>0</v>
      </c>
      <c r="I56" s="34">
        <v>40</v>
      </c>
      <c r="J56" s="35">
        <f>H56+I56</f>
        <v>40</v>
      </c>
      <c r="L56" s="145"/>
    </row>
    <row r="57" spans="1:12" s="12" customFormat="1" ht="12.75" customHeight="1">
      <c r="A57" s="92" t="s">
        <v>7</v>
      </c>
      <c r="B57" s="93" t="s">
        <v>106</v>
      </c>
      <c r="C57" s="94" t="s">
        <v>227</v>
      </c>
      <c r="D57" s="95" t="s">
        <v>8</v>
      </c>
      <c r="E57" s="96" t="s">
        <v>8</v>
      </c>
      <c r="F57" s="97" t="s">
        <v>228</v>
      </c>
      <c r="G57" s="98">
        <v>0</v>
      </c>
      <c r="H57" s="98">
        <v>0</v>
      </c>
      <c r="I57" s="99">
        <v>23.5</v>
      </c>
      <c r="J57" s="100">
        <v>23.5</v>
      </c>
      <c r="L57" s="145"/>
    </row>
    <row r="58" spans="1:12" s="12" customFormat="1" ht="12.75" customHeight="1" thickBot="1">
      <c r="A58" s="80"/>
      <c r="B58" s="81"/>
      <c r="C58" s="82"/>
      <c r="D58" s="30">
        <v>3315</v>
      </c>
      <c r="E58" s="31" t="s">
        <v>181</v>
      </c>
      <c r="F58" s="32" t="s">
        <v>229</v>
      </c>
      <c r="G58" s="33">
        <v>0</v>
      </c>
      <c r="H58" s="33">
        <v>0</v>
      </c>
      <c r="I58" s="34">
        <v>23.5</v>
      </c>
      <c r="J58" s="35">
        <f>H58+I58</f>
        <v>23.5</v>
      </c>
      <c r="L58" s="145"/>
    </row>
    <row r="59" spans="1:12" s="12" customFormat="1" ht="22.5" customHeight="1" thickBot="1">
      <c r="A59" s="83"/>
      <c r="B59" s="84" t="s">
        <v>122</v>
      </c>
      <c r="C59" s="85"/>
      <c r="D59" s="86" t="s">
        <v>8</v>
      </c>
      <c r="E59" s="87" t="s">
        <v>8</v>
      </c>
      <c r="F59" s="88" t="s">
        <v>126</v>
      </c>
      <c r="G59" s="89">
        <f>G61</f>
        <v>0</v>
      </c>
      <c r="H59" s="89">
        <v>0</v>
      </c>
      <c r="I59" s="89">
        <v>3400</v>
      </c>
      <c r="J59" s="90">
        <f>H59+I59</f>
        <v>3400</v>
      </c>
      <c r="L59" s="146"/>
    </row>
    <row r="60" spans="1:12" s="12" customFormat="1" ht="12.75" customHeight="1">
      <c r="A60" s="92" t="s">
        <v>7</v>
      </c>
      <c r="B60" s="93" t="s">
        <v>107</v>
      </c>
      <c r="C60" s="94" t="s">
        <v>10</v>
      </c>
      <c r="D60" s="95" t="s">
        <v>8</v>
      </c>
      <c r="E60" s="96" t="s">
        <v>8</v>
      </c>
      <c r="F60" s="97" t="s">
        <v>230</v>
      </c>
      <c r="G60" s="98">
        <v>0</v>
      </c>
      <c r="H60" s="98">
        <v>0</v>
      </c>
      <c r="I60" s="99">
        <v>210</v>
      </c>
      <c r="J60" s="100">
        <v>210</v>
      </c>
      <c r="L60" s="146"/>
    </row>
    <row r="61" spans="1:12" s="12" customFormat="1" ht="12.75" customHeight="1" thickBot="1">
      <c r="A61" s="80"/>
      <c r="B61" s="81"/>
      <c r="C61" s="82"/>
      <c r="D61" s="30">
        <v>3322</v>
      </c>
      <c r="E61" s="31" t="s">
        <v>231</v>
      </c>
      <c r="F61" s="32" t="s">
        <v>232</v>
      </c>
      <c r="G61" s="33">
        <v>0</v>
      </c>
      <c r="H61" s="33">
        <v>0</v>
      </c>
      <c r="I61" s="34">
        <v>210</v>
      </c>
      <c r="J61" s="35">
        <f>H61+I61</f>
        <v>210</v>
      </c>
      <c r="L61" s="146"/>
    </row>
    <row r="62" spans="1:12" s="12" customFormat="1" ht="12.75" customHeight="1">
      <c r="A62" s="92" t="s">
        <v>7</v>
      </c>
      <c r="B62" s="93" t="s">
        <v>108</v>
      </c>
      <c r="C62" s="94" t="s">
        <v>10</v>
      </c>
      <c r="D62" s="95" t="s">
        <v>8</v>
      </c>
      <c r="E62" s="96" t="s">
        <v>8</v>
      </c>
      <c r="F62" s="97" t="s">
        <v>233</v>
      </c>
      <c r="G62" s="98">
        <v>0</v>
      </c>
      <c r="H62" s="98">
        <v>0</v>
      </c>
      <c r="I62" s="99">
        <v>250</v>
      </c>
      <c r="J62" s="100">
        <v>250</v>
      </c>
      <c r="L62" s="146"/>
    </row>
    <row r="63" spans="1:12" s="12" customFormat="1" ht="12.75" customHeight="1" thickBot="1">
      <c r="A63" s="80"/>
      <c r="B63" s="81"/>
      <c r="C63" s="82"/>
      <c r="D63" s="30">
        <v>3322</v>
      </c>
      <c r="E63" s="31" t="s">
        <v>234</v>
      </c>
      <c r="F63" s="32" t="s">
        <v>236</v>
      </c>
      <c r="G63" s="33">
        <v>0</v>
      </c>
      <c r="H63" s="33">
        <v>0</v>
      </c>
      <c r="I63" s="34">
        <v>250</v>
      </c>
      <c r="J63" s="35">
        <f>H63+I63</f>
        <v>250</v>
      </c>
      <c r="L63" s="146"/>
    </row>
    <row r="64" spans="1:12" s="12" customFormat="1" ht="12.75" customHeight="1">
      <c r="A64" s="92" t="s">
        <v>7</v>
      </c>
      <c r="B64" s="93" t="s">
        <v>109</v>
      </c>
      <c r="C64" s="94" t="s">
        <v>10</v>
      </c>
      <c r="D64" s="95" t="s">
        <v>8</v>
      </c>
      <c r="E64" s="96" t="s">
        <v>8</v>
      </c>
      <c r="F64" s="97" t="s">
        <v>235</v>
      </c>
      <c r="G64" s="98">
        <v>0</v>
      </c>
      <c r="H64" s="98">
        <v>0</v>
      </c>
      <c r="I64" s="99">
        <v>250</v>
      </c>
      <c r="J64" s="100">
        <v>250</v>
      </c>
      <c r="L64" s="146"/>
    </row>
    <row r="65" spans="1:12" s="12" customFormat="1" ht="12.75" customHeight="1" thickBot="1">
      <c r="A65" s="80"/>
      <c r="B65" s="81"/>
      <c r="C65" s="82"/>
      <c r="D65" s="30">
        <v>3322</v>
      </c>
      <c r="E65" s="31" t="s">
        <v>234</v>
      </c>
      <c r="F65" s="32" t="s">
        <v>237</v>
      </c>
      <c r="G65" s="33">
        <v>0</v>
      </c>
      <c r="H65" s="33">
        <v>0</v>
      </c>
      <c r="I65" s="34">
        <v>250</v>
      </c>
      <c r="J65" s="35">
        <f>H65+I65</f>
        <v>250</v>
      </c>
      <c r="L65" s="146"/>
    </row>
    <row r="66" spans="1:12" s="12" customFormat="1" ht="12.75" customHeight="1">
      <c r="A66" s="92" t="s">
        <v>7</v>
      </c>
      <c r="B66" s="93" t="s">
        <v>110</v>
      </c>
      <c r="C66" s="94" t="s">
        <v>238</v>
      </c>
      <c r="D66" s="95" t="s">
        <v>8</v>
      </c>
      <c r="E66" s="96" t="s">
        <v>8</v>
      </c>
      <c r="F66" s="97" t="s">
        <v>239</v>
      </c>
      <c r="G66" s="98">
        <v>0</v>
      </c>
      <c r="H66" s="98">
        <v>0</v>
      </c>
      <c r="I66" s="99">
        <v>250</v>
      </c>
      <c r="J66" s="100">
        <v>250</v>
      </c>
      <c r="L66" s="146"/>
    </row>
    <row r="67" spans="1:12" s="12" customFormat="1" ht="12.75" customHeight="1" thickBot="1">
      <c r="A67" s="80"/>
      <c r="B67" s="81"/>
      <c r="C67" s="82"/>
      <c r="D67" s="30">
        <v>3322</v>
      </c>
      <c r="E67" s="31" t="s">
        <v>181</v>
      </c>
      <c r="F67" s="32" t="s">
        <v>240</v>
      </c>
      <c r="G67" s="33">
        <v>0</v>
      </c>
      <c r="H67" s="33">
        <v>0</v>
      </c>
      <c r="I67" s="34">
        <v>250</v>
      </c>
      <c r="J67" s="35">
        <f>H67+I67</f>
        <v>250</v>
      </c>
      <c r="L67" s="146"/>
    </row>
    <row r="68" spans="1:12" s="12" customFormat="1" ht="12.75" customHeight="1">
      <c r="A68" s="92" t="s">
        <v>7</v>
      </c>
      <c r="B68" s="93" t="s">
        <v>111</v>
      </c>
      <c r="C68" s="94" t="s">
        <v>10</v>
      </c>
      <c r="D68" s="95" t="s">
        <v>8</v>
      </c>
      <c r="E68" s="96" t="s">
        <v>8</v>
      </c>
      <c r="F68" s="97" t="s">
        <v>241</v>
      </c>
      <c r="G68" s="98">
        <v>0</v>
      </c>
      <c r="H68" s="98">
        <v>0</v>
      </c>
      <c r="I68" s="99">
        <v>250</v>
      </c>
      <c r="J68" s="100">
        <v>250</v>
      </c>
      <c r="L68" s="146"/>
    </row>
    <row r="69" spans="1:12" s="12" customFormat="1" ht="12.75" customHeight="1" thickBot="1">
      <c r="A69" s="80"/>
      <c r="B69" s="81"/>
      <c r="C69" s="82"/>
      <c r="D69" s="30">
        <v>3322</v>
      </c>
      <c r="E69" s="31" t="s">
        <v>173</v>
      </c>
      <c r="F69" s="32" t="s">
        <v>242</v>
      </c>
      <c r="G69" s="33">
        <v>0</v>
      </c>
      <c r="H69" s="33">
        <v>0</v>
      </c>
      <c r="I69" s="34">
        <v>250</v>
      </c>
      <c r="J69" s="35">
        <f>H69+I69</f>
        <v>250</v>
      </c>
      <c r="L69" s="146"/>
    </row>
    <row r="70" spans="1:12" s="12" customFormat="1" ht="12.75" customHeight="1">
      <c r="A70" s="92" t="s">
        <v>7</v>
      </c>
      <c r="B70" s="93" t="s">
        <v>112</v>
      </c>
      <c r="C70" s="94" t="s">
        <v>243</v>
      </c>
      <c r="D70" s="95" t="s">
        <v>8</v>
      </c>
      <c r="E70" s="96" t="s">
        <v>8</v>
      </c>
      <c r="F70" s="97" t="s">
        <v>244</v>
      </c>
      <c r="G70" s="98">
        <v>0</v>
      </c>
      <c r="H70" s="98">
        <v>0</v>
      </c>
      <c r="I70" s="99">
        <v>250</v>
      </c>
      <c r="J70" s="100">
        <v>250</v>
      </c>
      <c r="L70" s="146"/>
    </row>
    <row r="71" spans="1:12" s="12" customFormat="1" ht="12.75" customHeight="1" thickBot="1">
      <c r="A71" s="80"/>
      <c r="B71" s="81"/>
      <c r="C71" s="82"/>
      <c r="D71" s="30">
        <v>3322</v>
      </c>
      <c r="E71" s="31" t="s">
        <v>181</v>
      </c>
      <c r="F71" s="32" t="s">
        <v>245</v>
      </c>
      <c r="G71" s="33">
        <v>0</v>
      </c>
      <c r="H71" s="33">
        <v>0</v>
      </c>
      <c r="I71" s="34">
        <v>250</v>
      </c>
      <c r="J71" s="35">
        <f>H71+I71</f>
        <v>250</v>
      </c>
      <c r="L71" s="146"/>
    </row>
    <row r="72" spans="1:12" s="12" customFormat="1" ht="12.75" customHeight="1">
      <c r="A72" s="92" t="s">
        <v>7</v>
      </c>
      <c r="B72" s="93" t="s">
        <v>113</v>
      </c>
      <c r="C72" s="94" t="s">
        <v>246</v>
      </c>
      <c r="D72" s="95" t="s">
        <v>8</v>
      </c>
      <c r="E72" s="96" t="s">
        <v>8</v>
      </c>
      <c r="F72" s="97" t="s">
        <v>247</v>
      </c>
      <c r="G72" s="98">
        <v>0</v>
      </c>
      <c r="H72" s="98">
        <v>0</v>
      </c>
      <c r="I72" s="99">
        <v>35</v>
      </c>
      <c r="J72" s="100">
        <v>35</v>
      </c>
      <c r="L72" s="146"/>
    </row>
    <row r="73" spans="1:12" s="12" customFormat="1" ht="12.75" customHeight="1" thickBot="1">
      <c r="A73" s="80"/>
      <c r="B73" s="81"/>
      <c r="C73" s="82"/>
      <c r="D73" s="30">
        <v>3322</v>
      </c>
      <c r="E73" s="31" t="s">
        <v>181</v>
      </c>
      <c r="F73" s="32" t="s">
        <v>250</v>
      </c>
      <c r="G73" s="33">
        <v>0</v>
      </c>
      <c r="H73" s="33">
        <v>0</v>
      </c>
      <c r="I73" s="34">
        <v>35</v>
      </c>
      <c r="J73" s="35">
        <f>H73+I73</f>
        <v>35</v>
      </c>
      <c r="L73" s="146"/>
    </row>
    <row r="74" spans="1:12" s="12" customFormat="1" ht="12.75" customHeight="1">
      <c r="A74" s="92" t="s">
        <v>7</v>
      </c>
      <c r="B74" s="93" t="s">
        <v>114</v>
      </c>
      <c r="C74" s="94" t="s">
        <v>218</v>
      </c>
      <c r="D74" s="95" t="s">
        <v>8</v>
      </c>
      <c r="E74" s="96" t="s">
        <v>8</v>
      </c>
      <c r="F74" s="97" t="s">
        <v>248</v>
      </c>
      <c r="G74" s="98">
        <v>0</v>
      </c>
      <c r="H74" s="98">
        <v>0</v>
      </c>
      <c r="I74" s="99">
        <v>230</v>
      </c>
      <c r="J74" s="100">
        <v>230</v>
      </c>
      <c r="L74" s="146"/>
    </row>
    <row r="75" spans="1:12" s="12" customFormat="1" ht="12.75" customHeight="1" thickBot="1">
      <c r="A75" s="80"/>
      <c r="B75" s="81"/>
      <c r="C75" s="82"/>
      <c r="D75" s="30">
        <v>3322</v>
      </c>
      <c r="E75" s="31" t="s">
        <v>181</v>
      </c>
      <c r="F75" s="32" t="s">
        <v>249</v>
      </c>
      <c r="G75" s="33">
        <v>0</v>
      </c>
      <c r="H75" s="33">
        <v>0</v>
      </c>
      <c r="I75" s="34">
        <v>230</v>
      </c>
      <c r="J75" s="35">
        <f>H75+I75</f>
        <v>230</v>
      </c>
      <c r="L75" s="146"/>
    </row>
    <row r="76" spans="1:12" s="12" customFormat="1" ht="12.75" customHeight="1">
      <c r="A76" s="92" t="s">
        <v>7</v>
      </c>
      <c r="B76" s="93" t="s">
        <v>115</v>
      </c>
      <c r="C76" s="94" t="s">
        <v>10</v>
      </c>
      <c r="D76" s="95" t="s">
        <v>8</v>
      </c>
      <c r="E76" s="96" t="s">
        <v>8</v>
      </c>
      <c r="F76" s="97" t="s">
        <v>251</v>
      </c>
      <c r="G76" s="98">
        <v>0</v>
      </c>
      <c r="H76" s="98">
        <v>0</v>
      </c>
      <c r="I76" s="99">
        <v>100</v>
      </c>
      <c r="J76" s="100">
        <v>100</v>
      </c>
      <c r="L76" s="146"/>
    </row>
    <row r="77" spans="1:12" s="12" customFormat="1" ht="12.75" customHeight="1" thickBot="1">
      <c r="A77" s="80"/>
      <c r="B77" s="81"/>
      <c r="C77" s="82"/>
      <c r="D77" s="30">
        <v>3322</v>
      </c>
      <c r="E77" s="31" t="s">
        <v>234</v>
      </c>
      <c r="F77" s="32" t="s">
        <v>252</v>
      </c>
      <c r="G77" s="33">
        <v>0</v>
      </c>
      <c r="H77" s="33">
        <v>0</v>
      </c>
      <c r="I77" s="34">
        <v>100</v>
      </c>
      <c r="J77" s="35">
        <f>H77+I77</f>
        <v>100</v>
      </c>
      <c r="L77" s="146"/>
    </row>
    <row r="78" spans="1:12" s="12" customFormat="1" ht="12.75" customHeight="1">
      <c r="A78" s="92" t="s">
        <v>7</v>
      </c>
      <c r="B78" s="93" t="s">
        <v>116</v>
      </c>
      <c r="C78" s="94" t="s">
        <v>10</v>
      </c>
      <c r="D78" s="95" t="s">
        <v>8</v>
      </c>
      <c r="E78" s="96" t="s">
        <v>8</v>
      </c>
      <c r="F78" s="97" t="s">
        <v>253</v>
      </c>
      <c r="G78" s="98">
        <v>0</v>
      </c>
      <c r="H78" s="98">
        <v>0</v>
      </c>
      <c r="I78" s="99">
        <v>250</v>
      </c>
      <c r="J78" s="100">
        <v>250</v>
      </c>
      <c r="L78" s="146"/>
    </row>
    <row r="79" spans="1:12" s="12" customFormat="1" ht="12.75" customHeight="1" thickBot="1">
      <c r="A79" s="80"/>
      <c r="B79" s="81"/>
      <c r="C79" s="82"/>
      <c r="D79" s="30">
        <v>3322</v>
      </c>
      <c r="E79" s="31" t="s">
        <v>234</v>
      </c>
      <c r="F79" s="32" t="s">
        <v>254</v>
      </c>
      <c r="G79" s="33">
        <v>0</v>
      </c>
      <c r="H79" s="33">
        <v>0</v>
      </c>
      <c r="I79" s="34">
        <v>250</v>
      </c>
      <c r="J79" s="35">
        <f>H79+I79</f>
        <v>250</v>
      </c>
      <c r="L79" s="146"/>
    </row>
    <row r="80" spans="1:12" s="12" customFormat="1" ht="12.75" customHeight="1">
      <c r="A80" s="92" t="s">
        <v>7</v>
      </c>
      <c r="B80" s="93" t="s">
        <v>117</v>
      </c>
      <c r="C80" s="94" t="s">
        <v>10</v>
      </c>
      <c r="D80" s="95" t="s">
        <v>8</v>
      </c>
      <c r="E80" s="96" t="s">
        <v>8</v>
      </c>
      <c r="F80" s="97" t="s">
        <v>255</v>
      </c>
      <c r="G80" s="98">
        <v>0</v>
      </c>
      <c r="H80" s="98">
        <v>0</v>
      </c>
      <c r="I80" s="99">
        <v>250</v>
      </c>
      <c r="J80" s="100">
        <v>250</v>
      </c>
      <c r="L80" s="146"/>
    </row>
    <row r="81" spans="1:12" s="12" customFormat="1" ht="12.75" customHeight="1" thickBot="1">
      <c r="A81" s="80"/>
      <c r="B81" s="81"/>
      <c r="C81" s="82"/>
      <c r="D81" s="30">
        <v>3322</v>
      </c>
      <c r="E81" s="31" t="s">
        <v>234</v>
      </c>
      <c r="F81" s="32" t="s">
        <v>256</v>
      </c>
      <c r="G81" s="33">
        <v>0</v>
      </c>
      <c r="H81" s="33">
        <v>0</v>
      </c>
      <c r="I81" s="34">
        <v>250</v>
      </c>
      <c r="J81" s="35">
        <f>H81+I81</f>
        <v>250</v>
      </c>
      <c r="L81" s="146"/>
    </row>
    <row r="82" spans="1:12" s="12" customFormat="1" ht="12.75" customHeight="1">
      <c r="A82" s="92" t="s">
        <v>7</v>
      </c>
      <c r="B82" s="93" t="s">
        <v>118</v>
      </c>
      <c r="C82" s="94" t="s">
        <v>10</v>
      </c>
      <c r="D82" s="95" t="s">
        <v>8</v>
      </c>
      <c r="E82" s="96" t="s">
        <v>8</v>
      </c>
      <c r="F82" s="97" t="s">
        <v>257</v>
      </c>
      <c r="G82" s="98">
        <v>0</v>
      </c>
      <c r="H82" s="98">
        <v>0</v>
      </c>
      <c r="I82" s="99">
        <v>150</v>
      </c>
      <c r="J82" s="100">
        <v>150</v>
      </c>
      <c r="L82" s="146"/>
    </row>
    <row r="83" spans="1:12" s="12" customFormat="1" ht="12.75" customHeight="1" thickBot="1">
      <c r="A83" s="80"/>
      <c r="B83" s="81"/>
      <c r="C83" s="82"/>
      <c r="D83" s="30">
        <v>3322</v>
      </c>
      <c r="E83" s="31" t="s">
        <v>234</v>
      </c>
      <c r="F83" s="32" t="s">
        <v>258</v>
      </c>
      <c r="G83" s="33">
        <v>0</v>
      </c>
      <c r="H83" s="33">
        <v>0</v>
      </c>
      <c r="I83" s="34">
        <v>150</v>
      </c>
      <c r="J83" s="35">
        <f>H83+I83</f>
        <v>150</v>
      </c>
      <c r="L83" s="146"/>
    </row>
    <row r="84" spans="1:12" s="12" customFormat="1" ht="12.75" customHeight="1">
      <c r="A84" s="92" t="s">
        <v>7</v>
      </c>
      <c r="B84" s="93" t="s">
        <v>119</v>
      </c>
      <c r="C84" s="94" t="s">
        <v>259</v>
      </c>
      <c r="D84" s="95" t="s">
        <v>8</v>
      </c>
      <c r="E84" s="96" t="s">
        <v>8</v>
      </c>
      <c r="F84" s="97" t="s">
        <v>260</v>
      </c>
      <c r="G84" s="98">
        <v>0</v>
      </c>
      <c r="H84" s="98">
        <v>0</v>
      </c>
      <c r="I84" s="99">
        <v>250</v>
      </c>
      <c r="J84" s="100">
        <v>250</v>
      </c>
      <c r="L84" s="146"/>
    </row>
    <row r="85" spans="1:12" s="12" customFormat="1" ht="12.75" customHeight="1" thickBot="1">
      <c r="A85" s="80"/>
      <c r="B85" s="81"/>
      <c r="C85" s="82"/>
      <c r="D85" s="30">
        <v>3322</v>
      </c>
      <c r="E85" s="31" t="s">
        <v>261</v>
      </c>
      <c r="F85" s="32" t="s">
        <v>262</v>
      </c>
      <c r="G85" s="33">
        <v>0</v>
      </c>
      <c r="H85" s="33">
        <v>0</v>
      </c>
      <c r="I85" s="34">
        <v>250</v>
      </c>
      <c r="J85" s="35">
        <f>H85+I85</f>
        <v>250</v>
      </c>
      <c r="L85" s="146"/>
    </row>
    <row r="86" spans="1:12" s="12" customFormat="1" ht="12.75" customHeight="1">
      <c r="A86" s="92" t="s">
        <v>7</v>
      </c>
      <c r="B86" s="93" t="s">
        <v>120</v>
      </c>
      <c r="C86" s="94" t="s">
        <v>263</v>
      </c>
      <c r="D86" s="95" t="s">
        <v>8</v>
      </c>
      <c r="E86" s="96" t="s">
        <v>8</v>
      </c>
      <c r="F86" s="97" t="s">
        <v>264</v>
      </c>
      <c r="G86" s="98">
        <v>0</v>
      </c>
      <c r="H86" s="98">
        <v>0</v>
      </c>
      <c r="I86" s="99">
        <v>250</v>
      </c>
      <c r="J86" s="100">
        <v>250</v>
      </c>
      <c r="L86" s="146"/>
    </row>
    <row r="87" spans="1:12" s="12" customFormat="1" ht="12.75" customHeight="1" thickBot="1">
      <c r="A87" s="80"/>
      <c r="B87" s="81"/>
      <c r="C87" s="82"/>
      <c r="D87" s="30">
        <v>3322</v>
      </c>
      <c r="E87" s="31" t="s">
        <v>261</v>
      </c>
      <c r="F87" s="32" t="s">
        <v>265</v>
      </c>
      <c r="G87" s="33">
        <v>0</v>
      </c>
      <c r="H87" s="33">
        <v>0</v>
      </c>
      <c r="I87" s="34">
        <v>250</v>
      </c>
      <c r="J87" s="35">
        <f>H87+I87</f>
        <v>250</v>
      </c>
      <c r="L87" s="146"/>
    </row>
    <row r="88" spans="1:12" s="12" customFormat="1" ht="12.75" customHeight="1">
      <c r="A88" s="92" t="s">
        <v>7</v>
      </c>
      <c r="B88" s="93" t="s">
        <v>121</v>
      </c>
      <c r="C88" s="94" t="s">
        <v>10</v>
      </c>
      <c r="D88" s="95" t="s">
        <v>8</v>
      </c>
      <c r="E88" s="96" t="s">
        <v>8</v>
      </c>
      <c r="F88" s="97" t="s">
        <v>266</v>
      </c>
      <c r="G88" s="98">
        <v>0</v>
      </c>
      <c r="H88" s="98">
        <v>0</v>
      </c>
      <c r="I88" s="99">
        <v>250</v>
      </c>
      <c r="J88" s="100">
        <v>250</v>
      </c>
      <c r="L88" s="146"/>
    </row>
    <row r="89" spans="1:12" s="12" customFormat="1" ht="12.75" customHeight="1" thickBot="1">
      <c r="A89" s="80"/>
      <c r="B89" s="81"/>
      <c r="C89" s="82"/>
      <c r="D89" s="30">
        <v>3322</v>
      </c>
      <c r="E89" s="31" t="s">
        <v>267</v>
      </c>
      <c r="F89" s="32" t="s">
        <v>268</v>
      </c>
      <c r="G89" s="33">
        <v>0</v>
      </c>
      <c r="H89" s="33">
        <v>0</v>
      </c>
      <c r="I89" s="34">
        <v>250</v>
      </c>
      <c r="J89" s="35">
        <f>H89+I89</f>
        <v>250</v>
      </c>
      <c r="L89" s="146"/>
    </row>
    <row r="90" spans="1:12" s="12" customFormat="1" ht="12.75" customHeight="1">
      <c r="A90" s="92" t="s">
        <v>7</v>
      </c>
      <c r="B90" s="93" t="s">
        <v>124</v>
      </c>
      <c r="C90" s="94" t="s">
        <v>10</v>
      </c>
      <c r="D90" s="95" t="s">
        <v>8</v>
      </c>
      <c r="E90" s="96" t="s">
        <v>8</v>
      </c>
      <c r="F90" s="97" t="s">
        <v>269</v>
      </c>
      <c r="G90" s="98">
        <v>0</v>
      </c>
      <c r="H90" s="98">
        <v>0</v>
      </c>
      <c r="I90" s="99">
        <v>140</v>
      </c>
      <c r="J90" s="100">
        <v>140</v>
      </c>
      <c r="L90" s="146"/>
    </row>
    <row r="91" spans="1:12" s="12" customFormat="1" ht="12.75" customHeight="1" thickBot="1">
      <c r="A91" s="80"/>
      <c r="B91" s="81"/>
      <c r="C91" s="82"/>
      <c r="D91" s="30">
        <v>3322</v>
      </c>
      <c r="E91" s="31" t="s">
        <v>234</v>
      </c>
      <c r="F91" s="32" t="s">
        <v>270</v>
      </c>
      <c r="G91" s="33">
        <v>0</v>
      </c>
      <c r="H91" s="33">
        <v>0</v>
      </c>
      <c r="I91" s="34">
        <v>140</v>
      </c>
      <c r="J91" s="35">
        <f>H91+I91</f>
        <v>140</v>
      </c>
      <c r="L91" s="146"/>
    </row>
    <row r="92" spans="1:12" s="12" customFormat="1" ht="12.75" customHeight="1">
      <c r="A92" s="92" t="s">
        <v>7</v>
      </c>
      <c r="B92" s="93" t="s">
        <v>125</v>
      </c>
      <c r="C92" s="94" t="s">
        <v>271</v>
      </c>
      <c r="D92" s="95" t="s">
        <v>8</v>
      </c>
      <c r="E92" s="96" t="s">
        <v>8</v>
      </c>
      <c r="F92" s="97" t="s">
        <v>272</v>
      </c>
      <c r="G92" s="98">
        <v>0</v>
      </c>
      <c r="H92" s="98">
        <v>0</v>
      </c>
      <c r="I92" s="99">
        <v>35</v>
      </c>
      <c r="J92" s="100">
        <v>35</v>
      </c>
      <c r="L92" s="146"/>
    </row>
    <row r="93" spans="1:12" s="12" customFormat="1" ht="12.75" customHeight="1" thickBot="1">
      <c r="A93" s="80"/>
      <c r="B93" s="81"/>
      <c r="C93" s="82"/>
      <c r="D93" s="30">
        <v>3322</v>
      </c>
      <c r="E93" s="31" t="s">
        <v>261</v>
      </c>
      <c r="F93" s="32" t="s">
        <v>273</v>
      </c>
      <c r="G93" s="33">
        <v>0</v>
      </c>
      <c r="H93" s="33">
        <v>0</v>
      </c>
      <c r="I93" s="34">
        <v>35</v>
      </c>
      <c r="J93" s="35">
        <f>H93+I93</f>
        <v>35</v>
      </c>
      <c r="L93" s="146"/>
    </row>
    <row r="94" spans="1:12" s="12" customFormat="1" ht="22.5" customHeight="1" thickBot="1">
      <c r="A94" s="83"/>
      <c r="B94" s="84" t="s">
        <v>127</v>
      </c>
      <c r="C94" s="85"/>
      <c r="D94" s="86" t="s">
        <v>8</v>
      </c>
      <c r="E94" s="87" t="s">
        <v>8</v>
      </c>
      <c r="F94" s="88" t="s">
        <v>128</v>
      </c>
      <c r="G94" s="89">
        <f>G96</f>
        <v>0</v>
      </c>
      <c r="H94" s="89">
        <v>0</v>
      </c>
      <c r="I94" s="89">
        <v>300</v>
      </c>
      <c r="J94" s="90">
        <f>H94+I94</f>
        <v>300</v>
      </c>
      <c r="L94" s="145"/>
    </row>
    <row r="95" spans="1:12" s="12" customFormat="1" ht="12.75" customHeight="1">
      <c r="A95" s="92" t="s">
        <v>7</v>
      </c>
      <c r="B95" s="93" t="s">
        <v>129</v>
      </c>
      <c r="C95" s="94" t="s">
        <v>238</v>
      </c>
      <c r="D95" s="95" t="s">
        <v>8</v>
      </c>
      <c r="E95" s="96" t="s">
        <v>8</v>
      </c>
      <c r="F95" s="97" t="s">
        <v>274</v>
      </c>
      <c r="G95" s="98">
        <v>0</v>
      </c>
      <c r="H95" s="98">
        <v>0</v>
      </c>
      <c r="I95" s="147">
        <v>80</v>
      </c>
      <c r="J95" s="148">
        <v>80</v>
      </c>
      <c r="L95" s="145"/>
    </row>
    <row r="96" spans="1:12" s="12" customFormat="1" ht="12.75" customHeight="1" thickBot="1">
      <c r="A96" s="80"/>
      <c r="B96" s="81"/>
      <c r="C96" s="82"/>
      <c r="D96" s="30">
        <v>3322</v>
      </c>
      <c r="E96" s="31" t="s">
        <v>261</v>
      </c>
      <c r="F96" s="32" t="s">
        <v>240</v>
      </c>
      <c r="G96" s="33">
        <v>0</v>
      </c>
      <c r="H96" s="33">
        <v>0</v>
      </c>
      <c r="I96" s="149">
        <v>80</v>
      </c>
      <c r="J96" s="150">
        <f>H96+I96</f>
        <v>80</v>
      </c>
      <c r="L96" s="145"/>
    </row>
    <row r="97" spans="1:12" s="12" customFormat="1" ht="12.75" customHeight="1">
      <c r="A97" s="92" t="s">
        <v>7</v>
      </c>
      <c r="B97" s="93" t="s">
        <v>130</v>
      </c>
      <c r="C97" s="94" t="s">
        <v>275</v>
      </c>
      <c r="D97" s="95" t="s">
        <v>8</v>
      </c>
      <c r="E97" s="96" t="s">
        <v>8</v>
      </c>
      <c r="F97" s="97" t="s">
        <v>276</v>
      </c>
      <c r="G97" s="98">
        <v>0</v>
      </c>
      <c r="H97" s="98">
        <v>0</v>
      </c>
      <c r="I97" s="147">
        <v>34</v>
      </c>
      <c r="J97" s="148">
        <v>34</v>
      </c>
      <c r="L97" s="145"/>
    </row>
    <row r="98" spans="1:12" s="12" customFormat="1" ht="12.75" customHeight="1" thickBot="1">
      <c r="A98" s="80"/>
      <c r="B98" s="81"/>
      <c r="C98" s="82"/>
      <c r="D98" s="30">
        <v>3322</v>
      </c>
      <c r="E98" s="31" t="s">
        <v>261</v>
      </c>
      <c r="F98" s="32" t="s">
        <v>277</v>
      </c>
      <c r="G98" s="33">
        <v>0</v>
      </c>
      <c r="H98" s="33">
        <v>0</v>
      </c>
      <c r="I98" s="149">
        <v>34</v>
      </c>
      <c r="J98" s="150">
        <f>H98+I98</f>
        <v>34</v>
      </c>
      <c r="L98" s="145"/>
    </row>
    <row r="99" spans="1:12" s="12" customFormat="1" ht="12.75" customHeight="1">
      <c r="A99" s="92" t="s">
        <v>7</v>
      </c>
      <c r="B99" s="93" t="s">
        <v>131</v>
      </c>
      <c r="C99" s="94" t="s">
        <v>278</v>
      </c>
      <c r="D99" s="95" t="s">
        <v>8</v>
      </c>
      <c r="E99" s="96" t="s">
        <v>8</v>
      </c>
      <c r="F99" s="97" t="s">
        <v>279</v>
      </c>
      <c r="G99" s="98">
        <v>0</v>
      </c>
      <c r="H99" s="98">
        <v>0</v>
      </c>
      <c r="I99" s="147">
        <v>49.973</v>
      </c>
      <c r="J99" s="148">
        <v>49.973</v>
      </c>
      <c r="L99" s="145"/>
    </row>
    <row r="100" spans="1:12" s="12" customFormat="1" ht="12.75" customHeight="1" thickBot="1">
      <c r="A100" s="80"/>
      <c r="B100" s="81"/>
      <c r="C100" s="82"/>
      <c r="D100" s="30">
        <v>3322</v>
      </c>
      <c r="E100" s="31" t="s">
        <v>261</v>
      </c>
      <c r="F100" s="32" t="s">
        <v>280</v>
      </c>
      <c r="G100" s="33">
        <v>0</v>
      </c>
      <c r="H100" s="33">
        <v>0</v>
      </c>
      <c r="I100" s="149">
        <v>49.973</v>
      </c>
      <c r="J100" s="150">
        <f>H100+I100</f>
        <v>49.973</v>
      </c>
      <c r="L100" s="145"/>
    </row>
    <row r="101" spans="1:12" s="12" customFormat="1" ht="12.75" customHeight="1">
      <c r="A101" s="92" t="s">
        <v>7</v>
      </c>
      <c r="B101" s="93" t="s">
        <v>132</v>
      </c>
      <c r="C101" s="94" t="s">
        <v>10</v>
      </c>
      <c r="D101" s="95" t="s">
        <v>8</v>
      </c>
      <c r="E101" s="96" t="s">
        <v>8</v>
      </c>
      <c r="F101" s="97" t="s">
        <v>281</v>
      </c>
      <c r="G101" s="98">
        <v>0</v>
      </c>
      <c r="H101" s="98">
        <v>0</v>
      </c>
      <c r="I101" s="147">
        <v>80</v>
      </c>
      <c r="J101" s="148">
        <v>80</v>
      </c>
      <c r="L101" s="145"/>
    </row>
    <row r="102" spans="1:12" s="12" customFormat="1" ht="12.75" customHeight="1" thickBot="1">
      <c r="A102" s="80"/>
      <c r="B102" s="81"/>
      <c r="C102" s="82"/>
      <c r="D102" s="30">
        <v>3322</v>
      </c>
      <c r="E102" s="31"/>
      <c r="F102" s="32" t="s">
        <v>282</v>
      </c>
      <c r="G102" s="33">
        <v>0</v>
      </c>
      <c r="H102" s="33">
        <v>0</v>
      </c>
      <c r="I102" s="149">
        <v>80</v>
      </c>
      <c r="J102" s="150">
        <f>H102+I102</f>
        <v>80</v>
      </c>
      <c r="L102" s="145"/>
    </row>
    <row r="103" spans="1:12" s="12" customFormat="1" ht="12.75" customHeight="1">
      <c r="A103" s="92" t="s">
        <v>7</v>
      </c>
      <c r="B103" s="93" t="s">
        <v>133</v>
      </c>
      <c r="C103" s="94" t="s">
        <v>10</v>
      </c>
      <c r="D103" s="95" t="s">
        <v>8</v>
      </c>
      <c r="E103" s="96" t="s">
        <v>8</v>
      </c>
      <c r="F103" s="97" t="s">
        <v>283</v>
      </c>
      <c r="G103" s="98">
        <v>0</v>
      </c>
      <c r="H103" s="98">
        <v>0</v>
      </c>
      <c r="I103" s="147">
        <v>56.027</v>
      </c>
      <c r="J103" s="148">
        <v>56.027</v>
      </c>
      <c r="L103" s="145"/>
    </row>
    <row r="104" spans="1:12" s="12" customFormat="1" ht="12.75" customHeight="1" thickBot="1">
      <c r="A104" s="80"/>
      <c r="B104" s="81"/>
      <c r="C104" s="82"/>
      <c r="D104" s="30"/>
      <c r="E104" s="31"/>
      <c r="F104" s="32"/>
      <c r="G104" s="33">
        <v>0</v>
      </c>
      <c r="H104" s="33">
        <v>0</v>
      </c>
      <c r="I104" s="149">
        <v>56.027</v>
      </c>
      <c r="J104" s="150">
        <f>H104+I104</f>
        <v>56.027</v>
      </c>
      <c r="L104" s="145"/>
    </row>
    <row r="105" spans="1:10" s="12" customFormat="1" ht="22.5" customHeight="1" thickBot="1">
      <c r="A105" s="83"/>
      <c r="B105" s="84" t="s">
        <v>134</v>
      </c>
      <c r="C105" s="85"/>
      <c r="D105" s="86" t="s">
        <v>8</v>
      </c>
      <c r="E105" s="87" t="s">
        <v>8</v>
      </c>
      <c r="F105" s="88" t="s">
        <v>135</v>
      </c>
      <c r="G105" s="89">
        <f>G107</f>
        <v>0</v>
      </c>
      <c r="H105" s="89">
        <v>0</v>
      </c>
      <c r="I105" s="89">
        <v>500</v>
      </c>
      <c r="J105" s="90">
        <f>H105+I105</f>
        <v>500</v>
      </c>
    </row>
    <row r="106" spans="1:10" s="12" customFormat="1" ht="12.75" customHeight="1">
      <c r="A106" s="92" t="s">
        <v>7</v>
      </c>
      <c r="B106" s="93" t="s">
        <v>134</v>
      </c>
      <c r="C106" s="94"/>
      <c r="D106" s="27" t="s">
        <v>8</v>
      </c>
      <c r="E106" s="28" t="s">
        <v>8</v>
      </c>
      <c r="F106" s="36" t="s">
        <v>141</v>
      </c>
      <c r="G106" s="29">
        <v>0</v>
      </c>
      <c r="H106" s="29">
        <v>0</v>
      </c>
      <c r="I106" s="101">
        <v>420</v>
      </c>
      <c r="J106" s="102">
        <v>420</v>
      </c>
    </row>
    <row r="107" spans="1:10" s="12" customFormat="1" ht="12.75" customHeight="1" thickBot="1">
      <c r="A107" s="80"/>
      <c r="B107" s="81"/>
      <c r="C107" s="82"/>
      <c r="D107" s="30">
        <v>3319</v>
      </c>
      <c r="E107" s="106">
        <v>5901</v>
      </c>
      <c r="F107" s="107" t="s">
        <v>11</v>
      </c>
      <c r="G107" s="33">
        <v>0</v>
      </c>
      <c r="H107" s="33">
        <v>0</v>
      </c>
      <c r="I107" s="108">
        <v>420</v>
      </c>
      <c r="J107" s="35">
        <v>420</v>
      </c>
    </row>
    <row r="108" spans="1:10" s="12" customFormat="1" ht="12.75" customHeight="1">
      <c r="A108" s="92" t="s">
        <v>7</v>
      </c>
      <c r="B108" s="93" t="s">
        <v>136</v>
      </c>
      <c r="C108" s="94" t="s">
        <v>284</v>
      </c>
      <c r="D108" s="95" t="s">
        <v>8</v>
      </c>
      <c r="E108" s="96" t="s">
        <v>8</v>
      </c>
      <c r="F108" s="97" t="s">
        <v>285</v>
      </c>
      <c r="G108" s="98">
        <v>0</v>
      </c>
      <c r="H108" s="98">
        <v>0</v>
      </c>
      <c r="I108" s="99">
        <v>80</v>
      </c>
      <c r="J108" s="100">
        <v>80</v>
      </c>
    </row>
    <row r="109" spans="1:10" s="12" customFormat="1" ht="12.75" customHeight="1" thickBot="1">
      <c r="A109" s="80"/>
      <c r="B109" s="81"/>
      <c r="C109" s="82"/>
      <c r="D109" s="30">
        <v>3326</v>
      </c>
      <c r="E109" s="31" t="s">
        <v>210</v>
      </c>
      <c r="F109" s="32" t="s">
        <v>286</v>
      </c>
      <c r="G109" s="33">
        <v>0</v>
      </c>
      <c r="H109" s="33">
        <v>0</v>
      </c>
      <c r="I109" s="34">
        <v>80</v>
      </c>
      <c r="J109" s="35">
        <f>H109+I109</f>
        <v>80</v>
      </c>
    </row>
    <row r="110" spans="1:10" s="12" customFormat="1" ht="12.75" customHeight="1">
      <c r="A110" s="92" t="s">
        <v>7</v>
      </c>
      <c r="B110" s="93" t="s">
        <v>137</v>
      </c>
      <c r="C110" s="94"/>
      <c r="D110" s="95" t="s">
        <v>8</v>
      </c>
      <c r="E110" s="96" t="s">
        <v>8</v>
      </c>
      <c r="F110" s="97"/>
      <c r="G110" s="98">
        <v>0</v>
      </c>
      <c r="H110" s="98">
        <v>0</v>
      </c>
      <c r="I110" s="99"/>
      <c r="J110" s="100"/>
    </row>
    <row r="111" spans="1:10" s="12" customFormat="1" ht="12.75" customHeight="1" thickBot="1">
      <c r="A111" s="80"/>
      <c r="B111" s="81"/>
      <c r="C111" s="82"/>
      <c r="D111" s="30"/>
      <c r="E111" s="31"/>
      <c r="F111" s="32"/>
      <c r="G111" s="33">
        <v>0</v>
      </c>
      <c r="H111" s="33">
        <v>0</v>
      </c>
      <c r="I111" s="34"/>
      <c r="J111" s="35">
        <f>H111+I111</f>
        <v>0</v>
      </c>
    </row>
  </sheetData>
  <sheetProtection/>
  <mergeCells count="5">
    <mergeCell ref="B11:C11"/>
    <mergeCell ref="A3:J3"/>
    <mergeCell ref="A5:J5"/>
    <mergeCell ref="A7:J7"/>
    <mergeCell ref="B10:C10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2013-04-26T06:59:05Z</cp:lastPrinted>
  <dcterms:created xsi:type="dcterms:W3CDTF">2011-04-14T11:38:28Z</dcterms:created>
  <dcterms:modified xsi:type="dcterms:W3CDTF">2013-05-14T12:06:14Z</dcterms:modified>
  <cp:category/>
  <cp:version/>
  <cp:contentType/>
  <cp:contentStatus/>
</cp:coreProperties>
</file>