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740" activeTab="2"/>
  </bookViews>
  <sheets>
    <sheet name="Bilance PaV" sheetId="1" r:id="rId1"/>
    <sheet name="919 03" sheetId="2" r:id="rId2"/>
    <sheet name="914 05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<sst xmlns="http://schemas.openxmlformats.org/spreadsheetml/2006/main" count="379" uniqueCount="187">
  <si>
    <t>91405 - Působnosti</t>
  </si>
  <si>
    <t>uk.</t>
  </si>
  <si>
    <t>č.a.</t>
  </si>
  <si>
    <t>§</t>
  </si>
  <si>
    <t>pol.</t>
  </si>
  <si>
    <t>P Ů S O B N O S T I</t>
  </si>
  <si>
    <t>UR 2013</t>
  </si>
  <si>
    <t>SU</t>
  </si>
  <si>
    <t>x</t>
  </si>
  <si>
    <t>Běžné (neinvestiční) výdaje resortu celkem</t>
  </si>
  <si>
    <t>DU</t>
  </si>
  <si>
    <t>RU</t>
  </si>
  <si>
    <t>051500</t>
  </si>
  <si>
    <t>0000</t>
  </si>
  <si>
    <t>metodická pomoc obcím III, II, I</t>
  </si>
  <si>
    <t>ostatní osobní výdaje</t>
  </si>
  <si>
    <t>nákup ostatních služeb</t>
  </si>
  <si>
    <t>pohoštění</t>
  </si>
  <si>
    <t>052500</t>
  </si>
  <si>
    <t>metodická vedení obcí III - sociální kurátoři</t>
  </si>
  <si>
    <t>sociálně-právní ochrana</t>
  </si>
  <si>
    <t>052000</t>
  </si>
  <si>
    <t>metodická a právní činnost</t>
  </si>
  <si>
    <t>052300</t>
  </si>
  <si>
    <t xml:space="preserve">krajská setkání pěstounů </t>
  </si>
  <si>
    <t>nákup materiálu</t>
  </si>
  <si>
    <t>052800</t>
  </si>
  <si>
    <t>rodinná politika</t>
  </si>
  <si>
    <t>romský koordinátor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</si>
  <si>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</si>
  <si>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</si>
  <si>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</si>
  <si>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</si>
  <si>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</si>
  <si>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054100</t>
  </si>
  <si>
    <t>kontrolní činnost</t>
  </si>
  <si>
    <t>054200</t>
  </si>
  <si>
    <t>finanční kontrola dotací</t>
  </si>
  <si>
    <t>054300</t>
  </si>
  <si>
    <t>zajištění provozu objektu - budoucí hospic</t>
  </si>
  <si>
    <t>studená voda</t>
  </si>
  <si>
    <t>zpracování odborných posudků</t>
  </si>
  <si>
    <t>055000</t>
  </si>
  <si>
    <t>sociální služby - odborné posudky</t>
  </si>
  <si>
    <t>konzultační,poradenské a právní služby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</si>
  <si>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</si>
  <si>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</si>
  <si>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</si>
  <si>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</si>
  <si>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</si>
  <si>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</si>
  <si>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>datové centrum IP2</t>
  </si>
  <si>
    <t>činnost protidrogového koordinátora</t>
  </si>
  <si>
    <t>057000</t>
  </si>
  <si>
    <t>protidrogová politika</t>
  </si>
  <si>
    <t>neinvestiční transfery občanským sdružením</t>
  </si>
  <si>
    <t>materiál</t>
  </si>
  <si>
    <t>konzultační, poradenské a právní služby</t>
  </si>
  <si>
    <t>sociální práce</t>
  </si>
  <si>
    <t>zařízení okamžité pomoci</t>
  </si>
  <si>
    <t>Hvězdička při Dětském domově, Jablonné v Podještědí, Zámecká 1, příspěvková organizace</t>
  </si>
  <si>
    <t>Paprsek při Dětském centru SLUNÍČKO Liberec, p.o.</t>
  </si>
  <si>
    <t>1471</t>
  </si>
  <si>
    <t>2503</t>
  </si>
  <si>
    <t xml:space="preserve"> 052200</t>
  </si>
  <si>
    <t>ÚZ</t>
  </si>
  <si>
    <t>058056</t>
  </si>
  <si>
    <t>Hospicová péče sv.Zdislavy, o.p.s.</t>
  </si>
  <si>
    <t>neinvestiční transfery obecně prospěšným společnostem</t>
  </si>
  <si>
    <t>057502</t>
  </si>
  <si>
    <t>Advaita, občanské sdružení-protidrogové programy</t>
  </si>
  <si>
    <t>057503</t>
  </si>
  <si>
    <t>Most k naději,občanské sdružení-protidrogové programy</t>
  </si>
  <si>
    <t>057504</t>
  </si>
  <si>
    <t>Laxus, občanské sdružení-protidrogové programy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</si>
  <si>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</si>
  <si>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</si>
  <si>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</si>
  <si>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</si>
  <si>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</si>
  <si>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 xml:space="preserve"> </t>
  </si>
  <si>
    <t>poskytnuté neinvestiční příspěvky a náhrady</t>
  </si>
  <si>
    <t>05 - Odbor sociálních věcí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</si>
  <si>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</si>
  <si>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</si>
  <si>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</si>
  <si>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</si>
  <si>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</si>
  <si>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</si>
  <si>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</si>
  <si>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</si>
  <si>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</si>
  <si>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</si>
  <si>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</si>
  <si>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</si>
  <si>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</si>
  <si>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</si>
  <si>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</si>
  <si>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</si>
  <si>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</si>
  <si>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</si>
  <si>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</si>
  <si>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</si>
  <si>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</si>
  <si>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</si>
  <si>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</si>
  <si>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</si>
  <si>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</si>
  <si>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</si>
  <si>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</si>
  <si>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</si>
  <si>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</si>
  <si>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</si>
  <si>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</si>
  <si>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</si>
  <si>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</si>
  <si>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</si>
  <si>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</si>
  <si>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</si>
  <si>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</si>
  <si>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</si>
  <si>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</si>
  <si>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</si>
  <si>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</si>
  <si>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</si>
  <si>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</si>
  <si>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</si>
  <si>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</si>
  <si>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</si>
  <si>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</si>
  <si>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</si>
  <si>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</si>
  <si>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</si>
  <si>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</si>
  <si>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</si>
  <si>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</si>
  <si>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</si>
  <si>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</si>
  <si>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</si>
  <si>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</si>
  <si>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</si>
  <si>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</si>
  <si>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</si>
  <si>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</si>
  <si>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</si>
  <si>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</si>
  <si>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</si>
  <si>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ZR-RO č.109/13</t>
  </si>
  <si>
    <t>Ekonomický odbor</t>
  </si>
  <si>
    <t>Výdaje 2011 - dílčí a rozpisové ukazatele</t>
  </si>
  <si>
    <t>tis.Kč</t>
  </si>
  <si>
    <t>91903 - Všeobecná pokladní správa</t>
  </si>
  <si>
    <t>V Š E O B E C N Á    P O K L A D N Í    S P R Á V A</t>
  </si>
  <si>
    <t>031900</t>
  </si>
  <si>
    <t>rozpočtová finanční rezerva kraje na rok 2013</t>
  </si>
  <si>
    <t>031908</t>
  </si>
  <si>
    <t>finanční rezerva na řešení výkonnosti krajských PO</t>
  </si>
  <si>
    <t>031909</t>
  </si>
  <si>
    <t>fin. rez. na řešení věcných fin.a org.opatření org.LK</t>
  </si>
  <si>
    <t>031910</t>
  </si>
  <si>
    <t>fin. rezerva na krytí výdajů vybraných pen.fondů LK</t>
  </si>
  <si>
    <t>031911</t>
  </si>
  <si>
    <t>fin.rezerva na krytí výdajů souvis.s řeš.kriz.situací</t>
  </si>
  <si>
    <t>031912</t>
  </si>
  <si>
    <t>fin.rezerva Dotačního fondu LK ve správě OKH</t>
  </si>
  <si>
    <t>031913</t>
  </si>
  <si>
    <t>fin.rezerva Dotačního fondu LK ve správě ORREP</t>
  </si>
  <si>
    <t>03914</t>
  </si>
  <si>
    <t>fin.rezerva Dotačního fondu LK ve správě OŠMTS</t>
  </si>
  <si>
    <t>03915</t>
  </si>
  <si>
    <t>fin.rezerva Dotačního fondu LK ve správě OSV</t>
  </si>
  <si>
    <t>03916</t>
  </si>
  <si>
    <t>fin.rezerva Dotačního fondu LK ve správě OD</t>
  </si>
  <si>
    <t>03917</t>
  </si>
  <si>
    <t>fin.rezerva Dotačního fondu LK ve správě OKPPCR</t>
  </si>
  <si>
    <t>03918</t>
  </si>
  <si>
    <t>fin.rezerva Dotačního fondu LK ve správě OŽPZ</t>
  </si>
  <si>
    <t>03919</t>
  </si>
  <si>
    <t>fin.rezerva Dotačního fondu LK ve správě Ozdr</t>
  </si>
  <si>
    <t>ZR-RO č. 109/13</t>
  </si>
  <si>
    <t>058057</t>
  </si>
  <si>
    <t>ROZPIS ROZPOČTU LIBERECKÉHO KRAJE 2013</t>
  </si>
  <si>
    <t xml:space="preserve">   Kapitola 914 05 - Působnosti </t>
  </si>
  <si>
    <t xml:space="preserve">   Změna rozpočtu - rozpočtové opatření č. 109/13</t>
  </si>
  <si>
    <t>ZR-RO         č. 109/13</t>
  </si>
  <si>
    <t>Dohoda o ukončení nájmu - odstupné</t>
  </si>
  <si>
    <t>příloha č. 1 ke ZR-RO č. 109/13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</si>
</sst>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_K_č"/>
    <numFmt numFmtId="166" formatCode="#,##0.0"/>
    <numFmt numFmtId="167" formatCode="#,##0.000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0"/>
    </font>
    <font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3" fillId="0" borderId="10" xfId="52" applyFont="1" applyFill="1" applyBorder="1" applyAlignment="1">
      <alignment horizontal="center"/>
      <protection/>
    </xf>
    <xf numFmtId="0" fontId="23" fillId="0" borderId="11" xfId="52" applyFont="1" applyFill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2" xfId="52" applyFont="1" applyFill="1" applyBorder="1" applyAlignment="1">
      <alignment horizontal="left"/>
      <protection/>
    </xf>
    <xf numFmtId="0" fontId="24" fillId="0" borderId="13" xfId="52" applyFont="1" applyFill="1" applyBorder="1" applyAlignment="1">
      <alignment horizontal="center"/>
      <protection/>
    </xf>
    <xf numFmtId="49" fontId="23" fillId="0" borderId="14" xfId="52" applyNumberFormat="1" applyFont="1" applyFill="1" applyBorder="1" applyAlignment="1">
      <alignment horizontal="center"/>
      <protection/>
    </xf>
    <xf numFmtId="49" fontId="23" fillId="0" borderId="15" xfId="52" applyNumberFormat="1" applyFont="1" applyFill="1" applyBorder="1" applyAlignment="1">
      <alignment horizontal="center"/>
      <protection/>
    </xf>
    <xf numFmtId="0" fontId="23" fillId="0" borderId="16" xfId="52" applyFont="1" applyFill="1" applyBorder="1" applyAlignment="1">
      <alignment horizontal="center"/>
      <protection/>
    </xf>
    <xf numFmtId="0" fontId="23" fillId="0" borderId="14" xfId="52" applyFont="1" applyFill="1" applyBorder="1" applyAlignment="1">
      <alignment horizontal="center"/>
      <protection/>
    </xf>
    <xf numFmtId="0" fontId="23" fillId="0" borderId="16" xfId="52" applyFont="1" applyFill="1" applyBorder="1">
      <alignment/>
      <protection/>
    </xf>
    <xf numFmtId="0" fontId="24" fillId="0" borderId="13" xfId="52" applyFont="1" applyFill="1" applyBorder="1">
      <alignment/>
      <protection/>
    </xf>
    <xf numFmtId="0" fontId="26" fillId="0" borderId="16" xfId="52" applyFont="1" applyFill="1" applyBorder="1" applyAlignment="1">
      <alignment horizontal="center"/>
      <protection/>
    </xf>
    <xf numFmtId="0" fontId="26" fillId="0" borderId="16" xfId="52" applyFont="1" applyFill="1" applyBorder="1">
      <alignment/>
      <protection/>
    </xf>
    <xf numFmtId="49" fontId="26" fillId="0" borderId="15" xfId="52" applyNumberFormat="1" applyFont="1" applyFill="1" applyBorder="1" applyAlignment="1">
      <alignment horizontal="center"/>
      <protection/>
    </xf>
    <xf numFmtId="49" fontId="26" fillId="0" borderId="14" xfId="52" applyNumberFormat="1" applyFont="1" applyFill="1" applyBorder="1" applyAlignment="1">
      <alignment horizontal="center"/>
      <protection/>
    </xf>
    <xf numFmtId="0" fontId="26" fillId="0" borderId="14" xfId="52" applyFont="1" applyFill="1" applyBorder="1" applyAlignment="1">
      <alignment horizontal="center"/>
      <protection/>
    </xf>
    <xf numFmtId="0" fontId="24" fillId="0" borderId="17" xfId="52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/>
      <protection/>
    </xf>
    <xf numFmtId="0" fontId="21" fillId="0" borderId="0" xfId="49" applyFont="1" applyFill="1" applyAlignment="1">
      <alignment horizontal="center"/>
      <protection/>
    </xf>
    <xf numFmtId="0" fontId="0" fillId="0" borderId="0" xfId="0" applyFill="1" applyAlignment="1">
      <alignment/>
    </xf>
    <xf numFmtId="49" fontId="22" fillId="0" borderId="0" xfId="50" applyNumberFormat="1" applyFont="1" applyFill="1" applyBorder="1" applyAlignment="1">
      <alignment vertical="center" textRotation="90"/>
      <protection/>
    </xf>
    <xf numFmtId="0" fontId="21" fillId="0" borderId="0" xfId="49" applyFont="1" applyFill="1" applyBorder="1" applyAlignment="1">
      <alignment horizontal="center"/>
      <protection/>
    </xf>
    <xf numFmtId="0" fontId="24" fillId="0" borderId="18" xfId="52" applyFont="1" applyFill="1" applyBorder="1" applyAlignment="1">
      <alignment horizontal="center"/>
      <protection/>
    </xf>
    <xf numFmtId="0" fontId="23" fillId="0" borderId="15" xfId="52" applyFont="1" applyFill="1" applyBorder="1" applyAlignment="1">
      <alignment horizontal="center"/>
      <protection/>
    </xf>
    <xf numFmtId="0" fontId="26" fillId="0" borderId="19" xfId="52" applyFont="1" applyFill="1" applyBorder="1" applyAlignment="1">
      <alignment horizontal="center"/>
      <protection/>
    </xf>
    <xf numFmtId="49" fontId="26" fillId="0" borderId="20" xfId="52" applyNumberFormat="1" applyFont="1" applyFill="1" applyBorder="1" applyAlignment="1">
      <alignment horizontal="center"/>
      <protection/>
    </xf>
    <xf numFmtId="49" fontId="26" fillId="0" borderId="19" xfId="52" applyNumberFormat="1" applyFont="1" applyFill="1" applyBorder="1" applyAlignment="1">
      <alignment horizontal="center"/>
      <protection/>
    </xf>
    <xf numFmtId="0" fontId="26" fillId="0" borderId="21" xfId="52" applyFont="1" applyFill="1" applyBorder="1" applyAlignment="1">
      <alignment horizontal="center"/>
      <protection/>
    </xf>
    <xf numFmtId="0" fontId="26" fillId="0" borderId="20" xfId="52" applyFont="1" applyFill="1" applyBorder="1" applyAlignment="1">
      <alignment horizontal="center"/>
      <protection/>
    </xf>
    <xf numFmtId="0" fontId="26" fillId="0" borderId="21" xfId="52" applyFont="1" applyFill="1" applyBorder="1">
      <alignment/>
      <protection/>
    </xf>
    <xf numFmtId="0" fontId="26" fillId="0" borderId="22" xfId="52" applyFont="1" applyFill="1" applyBorder="1" applyAlignment="1">
      <alignment horizontal="center"/>
      <protection/>
    </xf>
    <xf numFmtId="49" fontId="26" fillId="0" borderId="23" xfId="52" applyNumberFormat="1" applyFont="1" applyFill="1" applyBorder="1" applyAlignment="1">
      <alignment horizontal="center"/>
      <protection/>
    </xf>
    <xf numFmtId="49" fontId="26" fillId="0" borderId="22" xfId="52" applyNumberFormat="1" applyFont="1" applyFill="1" applyBorder="1" applyAlignment="1">
      <alignment horizontal="center"/>
      <protection/>
    </xf>
    <xf numFmtId="0" fontId="26" fillId="0" borderId="24" xfId="52" applyFont="1" applyFill="1" applyBorder="1" applyAlignment="1">
      <alignment horizontal="center"/>
      <protection/>
    </xf>
    <xf numFmtId="0" fontId="26" fillId="0" borderId="23" xfId="52" applyFont="1" applyFill="1" applyBorder="1" applyAlignment="1">
      <alignment horizontal="center"/>
      <protection/>
    </xf>
    <xf numFmtId="0" fontId="26" fillId="0" borderId="24" xfId="52" applyFont="1" applyFill="1" applyBorder="1">
      <alignment/>
      <protection/>
    </xf>
    <xf numFmtId="0" fontId="23" fillId="0" borderId="25" xfId="52" applyFont="1" applyFill="1" applyBorder="1" applyAlignment="1">
      <alignment horizontal="center"/>
      <protection/>
    </xf>
    <xf numFmtId="49" fontId="23" fillId="0" borderId="20" xfId="52" applyNumberFormat="1" applyFont="1" applyFill="1" applyBorder="1" applyAlignment="1">
      <alignment horizontal="center"/>
      <protection/>
    </xf>
    <xf numFmtId="49" fontId="23" fillId="0" borderId="19" xfId="52" applyNumberFormat="1" applyFont="1" applyFill="1" applyBorder="1" applyAlignment="1">
      <alignment horizontal="center"/>
      <protection/>
    </xf>
    <xf numFmtId="0" fontId="23" fillId="0" borderId="21" xfId="52" applyFont="1" applyFill="1" applyBorder="1" applyAlignment="1">
      <alignment horizontal="center"/>
      <protection/>
    </xf>
    <xf numFmtId="0" fontId="23" fillId="0" borderId="21" xfId="52" applyFont="1" applyFill="1" applyBorder="1">
      <alignment/>
      <protection/>
    </xf>
    <xf numFmtId="0" fontId="26" fillId="0" borderId="26" xfId="52" applyFont="1" applyFill="1" applyBorder="1" applyAlignment="1">
      <alignment horizontal="center"/>
      <protection/>
    </xf>
    <xf numFmtId="49" fontId="26" fillId="0" borderId="27" xfId="52" applyNumberFormat="1" applyFont="1" applyFill="1" applyBorder="1" applyAlignment="1">
      <alignment horizontal="center"/>
      <protection/>
    </xf>
    <xf numFmtId="49" fontId="26" fillId="0" borderId="28" xfId="52" applyNumberFormat="1" applyFont="1" applyFill="1" applyBorder="1" applyAlignment="1">
      <alignment horizontal="center"/>
      <protection/>
    </xf>
    <xf numFmtId="0" fontId="26" fillId="0" borderId="29" xfId="52" applyFont="1" applyFill="1" applyBorder="1" applyAlignment="1">
      <alignment horizontal="center"/>
      <protection/>
    </xf>
    <xf numFmtId="0" fontId="26" fillId="0" borderId="29" xfId="52" applyFont="1" applyFill="1" applyBorder="1">
      <alignment/>
      <protection/>
    </xf>
    <xf numFmtId="0" fontId="23" fillId="0" borderId="22" xfId="52" applyFont="1" applyFill="1" applyBorder="1" applyAlignment="1">
      <alignment horizontal="center"/>
      <protection/>
    </xf>
    <xf numFmtId="49" fontId="23" fillId="0" borderId="23" xfId="52" applyNumberFormat="1" applyFont="1" applyFill="1" applyBorder="1" applyAlignment="1">
      <alignment horizontal="center"/>
      <protection/>
    </xf>
    <xf numFmtId="49" fontId="23" fillId="0" borderId="22" xfId="52" applyNumberFormat="1" applyFont="1" applyFill="1" applyBorder="1" applyAlignment="1">
      <alignment horizontal="center"/>
      <protection/>
    </xf>
    <xf numFmtId="0" fontId="26" fillId="0" borderId="21" xfId="52" applyFont="1" applyFill="1" applyBorder="1" applyAlignment="1">
      <alignment horizontal="center"/>
      <protection/>
    </xf>
    <xf numFmtId="0" fontId="26" fillId="0" borderId="28" xfId="52" applyFont="1" applyFill="1" applyBorder="1" applyAlignment="1">
      <alignment horizontal="center"/>
      <protection/>
    </xf>
    <xf numFmtId="49" fontId="26" fillId="0" borderId="27" xfId="52" applyNumberFormat="1" applyFont="1" applyFill="1" applyBorder="1" applyAlignment="1">
      <alignment horizontal="center"/>
      <protection/>
    </xf>
    <xf numFmtId="0" fontId="26" fillId="0" borderId="30" xfId="52" applyFont="1" applyFill="1" applyBorder="1" applyAlignment="1">
      <alignment horizontal="center"/>
      <protection/>
    </xf>
    <xf numFmtId="0" fontId="26" fillId="0" borderId="31" xfId="52" applyFont="1" applyFill="1" applyBorder="1" applyAlignment="1">
      <alignment horizontal="center"/>
      <protection/>
    </xf>
    <xf numFmtId="0" fontId="26" fillId="0" borderId="15" xfId="52" applyFont="1" applyFill="1" applyBorder="1" applyAlignment="1">
      <alignment horizontal="center"/>
      <protection/>
    </xf>
    <xf numFmtId="49" fontId="26" fillId="0" borderId="32" xfId="52" applyNumberFormat="1" applyFont="1" applyFill="1" applyBorder="1" applyAlignment="1">
      <alignment horizontal="center"/>
      <protection/>
    </xf>
    <xf numFmtId="0" fontId="26" fillId="0" borderId="19" xfId="52" applyFont="1" applyFill="1" applyBorder="1" applyAlignment="1">
      <alignment horizontal="center"/>
      <protection/>
    </xf>
    <xf numFmtId="49" fontId="23" fillId="0" borderId="15" xfId="52" applyNumberFormat="1" applyFont="1" applyFill="1" applyBorder="1" applyAlignment="1">
      <alignment horizontal="center"/>
      <protection/>
    </xf>
    <xf numFmtId="0" fontId="26" fillId="0" borderId="32" xfId="52" applyFont="1" applyFill="1" applyBorder="1" applyAlignment="1">
      <alignment horizontal="center"/>
      <protection/>
    </xf>
    <xf numFmtId="49" fontId="26" fillId="0" borderId="33" xfId="52" applyNumberFormat="1" applyFont="1" applyFill="1" applyBorder="1" applyAlignment="1">
      <alignment horizontal="center"/>
      <protection/>
    </xf>
    <xf numFmtId="0" fontId="26" fillId="0" borderId="33" xfId="52" applyFont="1" applyFill="1" applyBorder="1" applyAlignment="1">
      <alignment horizontal="center"/>
      <protection/>
    </xf>
    <xf numFmtId="0" fontId="26" fillId="0" borderId="34" xfId="52" applyFont="1" applyFill="1" applyBorder="1">
      <alignment/>
      <protection/>
    </xf>
    <xf numFmtId="0" fontId="26" fillId="0" borderId="25" xfId="52" applyFont="1" applyFill="1" applyBorder="1" applyAlignment="1">
      <alignment horizontal="center"/>
      <protection/>
    </xf>
    <xf numFmtId="0" fontId="23" fillId="0" borderId="21" xfId="52" applyFont="1" applyFill="1" applyBorder="1" applyAlignment="1">
      <alignment horizontal="left"/>
      <protection/>
    </xf>
    <xf numFmtId="0" fontId="24" fillId="0" borderId="35" xfId="52" applyFont="1" applyFill="1" applyBorder="1" applyAlignment="1">
      <alignment horizontal="center"/>
      <protection/>
    </xf>
    <xf numFmtId="0" fontId="23" fillId="0" borderId="36" xfId="52" applyFont="1" applyFill="1" applyBorder="1" applyAlignment="1">
      <alignment horizontal="center"/>
      <protection/>
    </xf>
    <xf numFmtId="0" fontId="26" fillId="0" borderId="36" xfId="52" applyFont="1" applyFill="1" applyBorder="1" applyAlignment="1">
      <alignment horizontal="center"/>
      <protection/>
    </xf>
    <xf numFmtId="0" fontId="26" fillId="0" borderId="21" xfId="53" applyFont="1" applyFill="1" applyBorder="1" applyAlignment="1">
      <alignment horizontal="center"/>
      <protection/>
    </xf>
    <xf numFmtId="0" fontId="26" fillId="0" borderId="21" xfId="53" applyFont="1" applyFill="1" applyBorder="1">
      <alignment/>
      <protection/>
    </xf>
    <xf numFmtId="0" fontId="26" fillId="0" borderId="25" xfId="52" applyFont="1" applyFill="1" applyBorder="1" applyAlignment="1">
      <alignment horizontal="center"/>
      <protection/>
    </xf>
    <xf numFmtId="0" fontId="0" fillId="0" borderId="19" xfId="49" applyFont="1" applyFill="1" applyBorder="1" applyAlignment="1">
      <alignment/>
      <protection/>
    </xf>
    <xf numFmtId="0" fontId="24" fillId="0" borderId="36" xfId="52" applyFont="1" applyFill="1" applyBorder="1" applyAlignment="1">
      <alignment horizontal="center"/>
      <protection/>
    </xf>
    <xf numFmtId="0" fontId="26" fillId="0" borderId="21" xfId="51" applyFont="1" applyFill="1" applyBorder="1" applyAlignment="1">
      <alignment/>
      <protection/>
    </xf>
    <xf numFmtId="0" fontId="26" fillId="0" borderId="21" xfId="51" applyFont="1" applyFill="1" applyBorder="1" applyAlignment="1">
      <alignment horizontal="center"/>
      <protection/>
    </xf>
    <xf numFmtId="0" fontId="24" fillId="0" borderId="37" xfId="52" applyFont="1" applyFill="1" applyBorder="1" applyAlignment="1">
      <alignment horizontal="center"/>
      <protection/>
    </xf>
    <xf numFmtId="0" fontId="23" fillId="0" borderId="38" xfId="52" applyFont="1" applyFill="1" applyBorder="1" applyAlignment="1">
      <alignment horizontal="center"/>
      <protection/>
    </xf>
    <xf numFmtId="0" fontId="26" fillId="0" borderId="39" xfId="52" applyFont="1" applyFill="1" applyBorder="1" applyAlignment="1">
      <alignment horizontal="center"/>
      <protection/>
    </xf>
    <xf numFmtId="0" fontId="26" fillId="0" borderId="0" xfId="52" applyFont="1" applyFill="1" applyBorder="1" applyAlignment="1">
      <alignment horizontal="center"/>
      <protection/>
    </xf>
    <xf numFmtId="0" fontId="23" fillId="0" borderId="39" xfId="52" applyFont="1" applyFill="1" applyBorder="1" applyAlignment="1">
      <alignment horizontal="center"/>
      <protection/>
    </xf>
    <xf numFmtId="0" fontId="26" fillId="0" borderId="40" xfId="52" applyFont="1" applyFill="1" applyBorder="1" applyAlignment="1">
      <alignment horizontal="center"/>
      <protection/>
    </xf>
    <xf numFmtId="0" fontId="26" fillId="0" borderId="38" xfId="52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  <xf numFmtId="0" fontId="26" fillId="0" borderId="40" xfId="52" applyFont="1" applyFill="1" applyBorder="1" applyAlignment="1">
      <alignment horizontal="center"/>
      <protection/>
    </xf>
    <xf numFmtId="0" fontId="26" fillId="0" borderId="39" xfId="52" applyFont="1" applyFill="1" applyBorder="1" applyAlignment="1">
      <alignment horizontal="center"/>
      <protection/>
    </xf>
    <xf numFmtId="0" fontId="26" fillId="0" borderId="41" xfId="52" applyFont="1" applyFill="1" applyBorder="1" applyAlignment="1">
      <alignment horizontal="center"/>
      <protection/>
    </xf>
    <xf numFmtId="0" fontId="26" fillId="0" borderId="19" xfId="52" applyFont="1" applyFill="1" applyBorder="1">
      <alignment/>
      <protection/>
    </xf>
    <xf numFmtId="0" fontId="26" fillId="0" borderId="19" xfId="51" applyFont="1" applyFill="1" applyBorder="1" applyAlignment="1">
      <alignment vertical="center" wrapText="1"/>
      <protection/>
    </xf>
    <xf numFmtId="0" fontId="26" fillId="0" borderId="34" xfId="52" applyFont="1" applyFill="1" applyBorder="1" applyAlignment="1">
      <alignment horizontal="center"/>
      <protection/>
    </xf>
    <xf numFmtId="0" fontId="26" fillId="0" borderId="16" xfId="51" applyFont="1" applyFill="1" applyBorder="1" applyAlignment="1">
      <alignment horizontal="center"/>
      <protection/>
    </xf>
    <xf numFmtId="49" fontId="26" fillId="0" borderId="19" xfId="51" applyNumberFormat="1" applyFont="1" applyFill="1" applyBorder="1" applyAlignment="1">
      <alignment horizontal="center"/>
      <protection/>
    </xf>
    <xf numFmtId="49" fontId="26" fillId="0" borderId="15" xfId="51" applyNumberFormat="1" applyFont="1" applyFill="1" applyBorder="1" applyAlignment="1">
      <alignment horizontal="center"/>
      <protection/>
    </xf>
    <xf numFmtId="49" fontId="23" fillId="0" borderId="20" xfId="51" applyNumberFormat="1" applyFont="1" applyFill="1" applyBorder="1" applyAlignment="1">
      <alignment horizontal="center"/>
      <protection/>
    </xf>
    <xf numFmtId="0" fontId="23" fillId="0" borderId="21" xfId="51" applyFont="1" applyFill="1" applyBorder="1" applyAlignment="1">
      <alignment horizontal="center"/>
      <protection/>
    </xf>
    <xf numFmtId="0" fontId="26" fillId="0" borderId="27" xfId="52" applyFont="1" applyBorder="1" applyAlignment="1">
      <alignment horizontal="center"/>
      <protection/>
    </xf>
    <xf numFmtId="0" fontId="26" fillId="0" borderId="29" xfId="52" applyFont="1" applyBorder="1">
      <alignment/>
      <protection/>
    </xf>
    <xf numFmtId="4" fontId="26" fillId="0" borderId="40" xfId="52" applyNumberFormat="1" applyFont="1" applyFill="1" applyBorder="1" applyAlignment="1">
      <alignment horizontal="center"/>
      <protection/>
    </xf>
    <xf numFmtId="4" fontId="26" fillId="0" borderId="29" xfId="52" applyNumberFormat="1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26" fillId="0" borderId="41" xfId="52" applyFont="1" applyFill="1" applyBorder="1" applyAlignment="1">
      <alignment horizontal="center"/>
      <protection/>
    </xf>
    <xf numFmtId="4" fontId="26" fillId="0" borderId="21" xfId="52" applyNumberFormat="1" applyFont="1" applyFill="1" applyBorder="1" applyAlignment="1">
      <alignment horizontal="center"/>
      <protection/>
    </xf>
    <xf numFmtId="4" fontId="24" fillId="0" borderId="13" xfId="52" applyNumberFormat="1" applyFont="1" applyFill="1" applyBorder="1" applyAlignment="1">
      <alignment horizontal="center"/>
      <protection/>
    </xf>
    <xf numFmtId="4" fontId="23" fillId="0" borderId="16" xfId="52" applyNumberFormat="1" applyFont="1" applyFill="1" applyBorder="1" applyAlignment="1">
      <alignment horizontal="center"/>
      <protection/>
    </xf>
    <xf numFmtId="4" fontId="26" fillId="0" borderId="24" xfId="52" applyNumberFormat="1" applyFont="1" applyFill="1" applyBorder="1" applyAlignment="1">
      <alignment horizontal="center"/>
      <protection/>
    </xf>
    <xf numFmtId="4" fontId="23" fillId="0" borderId="21" xfId="52" applyNumberFormat="1" applyFont="1" applyFill="1" applyBorder="1" applyAlignment="1">
      <alignment horizontal="center"/>
      <protection/>
    </xf>
    <xf numFmtId="4" fontId="26" fillId="0" borderId="30" xfId="52" applyNumberFormat="1" applyFont="1" applyFill="1" applyBorder="1" applyAlignment="1">
      <alignment horizontal="center"/>
      <protection/>
    </xf>
    <xf numFmtId="4" fontId="23" fillId="0" borderId="34" xfId="52" applyNumberFormat="1" applyFont="1" applyFill="1" applyBorder="1" applyAlignment="1">
      <alignment horizontal="center"/>
      <protection/>
    </xf>
    <xf numFmtId="4" fontId="26" fillId="0" borderId="34" xfId="52" applyNumberFormat="1" applyFont="1" applyFill="1" applyBorder="1" applyAlignment="1">
      <alignment horizontal="center"/>
      <protection/>
    </xf>
    <xf numFmtId="4" fontId="26" fillId="0" borderId="16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3" fillId="0" borderId="19" xfId="51" applyFont="1" applyFill="1" applyBorder="1">
      <alignment/>
      <protection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4" fontId="26" fillId="0" borderId="44" xfId="52" applyNumberFormat="1" applyFont="1" applyFill="1" applyBorder="1" applyAlignment="1">
      <alignment horizontal="center"/>
      <protection/>
    </xf>
    <xf numFmtId="0" fontId="26" fillId="0" borderId="45" xfId="52" applyFont="1" applyFill="1" applyBorder="1" applyAlignment="1">
      <alignment horizontal="center"/>
      <protection/>
    </xf>
    <xf numFmtId="0" fontId="26" fillId="0" borderId="29" xfId="51" applyFont="1" applyFill="1" applyBorder="1" applyAlignment="1">
      <alignment horizontal="center"/>
      <protection/>
    </xf>
    <xf numFmtId="0" fontId="26" fillId="0" borderId="29" xfId="51" applyFont="1" applyFill="1" applyBorder="1">
      <alignment/>
      <protection/>
    </xf>
    <xf numFmtId="49" fontId="22" fillId="0" borderId="42" xfId="50" applyNumberFormat="1" applyFont="1" applyFill="1" applyBorder="1" applyAlignment="1">
      <alignment horizontal="center" vertical="center" textRotation="90"/>
      <protection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46" xfId="52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49" fontId="24" fillId="0" borderId="23" xfId="52" applyNumberFormat="1" applyFont="1" applyFill="1" applyBorder="1" applyAlignment="1">
      <alignment horizontal="center"/>
      <protection/>
    </xf>
    <xf numFmtId="49" fontId="24" fillId="0" borderId="22" xfId="52" applyNumberFormat="1" applyFont="1" applyFill="1" applyBorder="1" applyAlignment="1">
      <alignment horizontal="center"/>
      <protection/>
    </xf>
    <xf numFmtId="0" fontId="24" fillId="0" borderId="16" xfId="52" applyFont="1" applyFill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4" fillId="0" borderId="16" xfId="52" applyFont="1" applyBorder="1">
      <alignment/>
      <protection/>
    </xf>
    <xf numFmtId="4" fontId="24" fillId="0" borderId="0" xfId="52" applyNumberFormat="1" applyFont="1" applyFill="1" applyBorder="1" applyAlignment="1">
      <alignment horizontal="center"/>
      <protection/>
    </xf>
    <xf numFmtId="4" fontId="24" fillId="0" borderId="24" xfId="52" applyNumberFormat="1" applyFont="1" applyFill="1" applyBorder="1" applyAlignment="1">
      <alignment horizontal="center"/>
      <protection/>
    </xf>
    <xf numFmtId="4" fontId="24" fillId="0" borderId="47" xfId="52" applyNumberFormat="1" applyFont="1" applyFill="1" applyBorder="1" applyAlignment="1">
      <alignment horizontal="center"/>
      <protection/>
    </xf>
    <xf numFmtId="0" fontId="24" fillId="0" borderId="35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4" fillId="0" borderId="13" xfId="51" applyFont="1" applyFill="1" applyBorder="1" applyAlignment="1">
      <alignment horizontal="center"/>
      <protection/>
    </xf>
    <xf numFmtId="0" fontId="24" fillId="0" borderId="13" xfId="51" applyFont="1" applyFill="1" applyBorder="1">
      <alignment/>
      <protection/>
    </xf>
    <xf numFmtId="0" fontId="24" fillId="0" borderId="26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16" xfId="51" applyFont="1" applyFill="1" applyBorder="1" applyAlignment="1">
      <alignment horizontal="center"/>
      <protection/>
    </xf>
    <xf numFmtId="0" fontId="24" fillId="0" borderId="16" xfId="51" applyFont="1" applyFill="1" applyBorder="1">
      <alignment/>
      <protection/>
    </xf>
    <xf numFmtId="0" fontId="26" fillId="0" borderId="29" xfId="51" applyFont="1" applyFill="1" applyBorder="1" applyAlignment="1">
      <alignment horizontal="center"/>
      <protection/>
    </xf>
    <xf numFmtId="0" fontId="26" fillId="0" borderId="29" xfId="51" applyFont="1" applyFill="1" applyBorder="1">
      <alignment/>
      <protection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4" fontId="24" fillId="0" borderId="13" xfId="52" applyNumberFormat="1" applyFont="1" applyBorder="1" applyAlignment="1">
      <alignment horizontal="center"/>
      <protection/>
    </xf>
    <xf numFmtId="4" fontId="28" fillId="0" borderId="29" xfId="56" applyNumberFormat="1" applyFont="1" applyBorder="1" applyAlignment="1">
      <alignment horizontal="center"/>
      <protection/>
    </xf>
    <xf numFmtId="4" fontId="26" fillId="0" borderId="29" xfId="52" applyNumberFormat="1" applyFont="1" applyBorder="1" applyAlignment="1">
      <alignment horizontal="center"/>
      <protection/>
    </xf>
    <xf numFmtId="4" fontId="24" fillId="0" borderId="16" xfId="52" applyNumberFormat="1" applyFont="1" applyBorder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2" fillId="4" borderId="48" xfId="49" applyFont="1" applyFill="1" applyBorder="1" applyAlignment="1">
      <alignment horizontal="center" vertical="center"/>
      <protection/>
    </xf>
    <xf numFmtId="0" fontId="22" fillId="4" borderId="49" xfId="49" applyFont="1" applyFill="1" applyBorder="1" applyAlignment="1">
      <alignment horizontal="center" vertical="center"/>
      <protection/>
    </xf>
    <xf numFmtId="0" fontId="22" fillId="4" borderId="50" xfId="49" applyFont="1" applyFill="1" applyBorder="1" applyAlignment="1">
      <alignment horizontal="center" vertical="center"/>
      <protection/>
    </xf>
    <xf numFmtId="0" fontId="22" fillId="4" borderId="50" xfId="49" applyFont="1" applyFill="1" applyBorder="1" applyAlignment="1">
      <alignment horizontal="center" vertical="center"/>
      <protection/>
    </xf>
    <xf numFmtId="0" fontId="23" fillId="4" borderId="12" xfId="49" applyFont="1" applyFill="1" applyBorder="1" applyAlignment="1">
      <alignment horizontal="center" vertical="center"/>
      <protection/>
    </xf>
    <xf numFmtId="0" fontId="29" fillId="0" borderId="0" xfId="51" applyFont="1" applyFill="1" applyBorder="1" applyAlignment="1">
      <alignment/>
      <protection/>
    </xf>
    <xf numFmtId="0" fontId="30" fillId="0" borderId="0" xfId="51" applyFont="1" applyFill="1" applyBorder="1" applyAlignment="1">
      <alignment horizontal="left"/>
      <protection/>
    </xf>
    <xf numFmtId="0" fontId="30" fillId="0" borderId="0" xfId="0" applyFont="1" applyFill="1" applyAlignment="1">
      <alignment/>
    </xf>
    <xf numFmtId="0" fontId="29" fillId="0" borderId="0" xfId="51" applyFont="1" applyFill="1" applyBorder="1" applyAlignment="1">
      <alignment horizontal="left"/>
      <protection/>
    </xf>
    <xf numFmtId="168" fontId="29" fillId="0" borderId="0" xfId="51" applyNumberFormat="1" applyFont="1" applyFill="1" applyBorder="1" applyAlignment="1">
      <alignment horizontal="left"/>
      <protection/>
    </xf>
    <xf numFmtId="0" fontId="29" fillId="0" borderId="0" xfId="51" applyFont="1" applyFill="1" applyBorder="1">
      <alignment/>
      <protection/>
    </xf>
    <xf numFmtId="0" fontId="29" fillId="0" borderId="0" xfId="51" applyFont="1" applyFill="1" applyBorder="1" applyAlignment="1">
      <alignment horizontal="center"/>
      <protection/>
    </xf>
    <xf numFmtId="0" fontId="30" fillId="0" borderId="0" xfId="51" applyFont="1" applyFill="1" applyBorder="1" applyAlignment="1">
      <alignment horizontal="center"/>
      <protection/>
    </xf>
    <xf numFmtId="0" fontId="29" fillId="0" borderId="0" xfId="0" applyFont="1" applyFill="1" applyAlignment="1">
      <alignment horizontal="left"/>
    </xf>
    <xf numFmtId="0" fontId="30" fillId="0" borderId="0" xfId="0" applyFont="1" applyAlignment="1">
      <alignment/>
    </xf>
    <xf numFmtId="0" fontId="30" fillId="0" borderId="0" xfId="51" applyFont="1">
      <alignment/>
      <protection/>
    </xf>
    <xf numFmtId="0" fontId="29" fillId="0" borderId="0" xfId="51" applyFont="1">
      <alignment/>
      <protection/>
    </xf>
    <xf numFmtId="0" fontId="30" fillId="0" borderId="0" xfId="51" applyFont="1" applyFill="1" applyBorder="1" applyAlignment="1">
      <alignment/>
      <protection/>
    </xf>
    <xf numFmtId="0" fontId="29" fillId="0" borderId="0" xfId="51" applyFont="1" applyFill="1">
      <alignment/>
      <protection/>
    </xf>
    <xf numFmtId="0" fontId="29" fillId="0" borderId="0" xfId="0" applyFont="1" applyFill="1" applyAlignment="1">
      <alignment horizontal="center"/>
    </xf>
    <xf numFmtId="0" fontId="29" fillId="0" borderId="0" xfId="53" applyFont="1">
      <alignment/>
      <protection/>
    </xf>
    <xf numFmtId="0" fontId="30" fillId="0" borderId="0" xfId="53" applyFont="1">
      <alignment/>
      <protection/>
    </xf>
    <xf numFmtId="0" fontId="29" fillId="0" borderId="0" xfId="0" applyFont="1" applyAlignment="1">
      <alignment/>
    </xf>
    <xf numFmtId="168" fontId="29" fillId="0" borderId="0" xfId="51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4" fontId="23" fillId="0" borderId="10" xfId="52" applyNumberFormat="1" applyFont="1" applyFill="1" applyBorder="1" applyAlignment="1">
      <alignment horizontal="center"/>
      <protection/>
    </xf>
    <xf numFmtId="4" fontId="24" fillId="0" borderId="37" xfId="52" applyNumberFormat="1" applyFont="1" applyFill="1" applyBorder="1" applyAlignment="1">
      <alignment horizontal="center"/>
      <protection/>
    </xf>
    <xf numFmtId="4" fontId="23" fillId="0" borderId="38" xfId="52" applyNumberFormat="1" applyFont="1" applyFill="1" applyBorder="1" applyAlignment="1">
      <alignment horizontal="center"/>
      <protection/>
    </xf>
    <xf numFmtId="4" fontId="26" fillId="0" borderId="39" xfId="52" applyNumberFormat="1" applyFont="1" applyFill="1" applyBorder="1" applyAlignment="1">
      <alignment horizontal="center"/>
      <protection/>
    </xf>
    <xf numFmtId="4" fontId="26" fillId="0" borderId="0" xfId="52" applyNumberFormat="1" applyFont="1" applyFill="1" applyBorder="1" applyAlignment="1">
      <alignment horizontal="center"/>
      <protection/>
    </xf>
    <xf numFmtId="4" fontId="26" fillId="0" borderId="38" xfId="52" applyNumberFormat="1" applyFont="1" applyFill="1" applyBorder="1" applyAlignment="1">
      <alignment horizontal="center"/>
      <protection/>
    </xf>
    <xf numFmtId="4" fontId="23" fillId="0" borderId="39" xfId="52" applyNumberFormat="1" applyFont="1" applyFill="1" applyBorder="1" applyAlignment="1">
      <alignment horizontal="center"/>
      <protection/>
    </xf>
    <xf numFmtId="4" fontId="26" fillId="0" borderId="51" xfId="52" applyNumberFormat="1" applyFont="1" applyFill="1" applyBorder="1" applyAlignment="1">
      <alignment horizontal="center"/>
      <protection/>
    </xf>
    <xf numFmtId="4" fontId="26" fillId="0" borderId="41" xfId="52" applyNumberFormat="1" applyFont="1" applyFill="1" applyBorder="1" applyAlignment="1">
      <alignment horizontal="center"/>
      <protection/>
    </xf>
    <xf numFmtId="168" fontId="29" fillId="0" borderId="0" xfId="51" applyNumberFormat="1" applyFont="1" applyFill="1" applyBorder="1" applyAlignment="1">
      <alignment horizontal="center"/>
      <protection/>
    </xf>
    <xf numFmtId="0" fontId="29" fillId="0" borderId="0" xfId="52" applyFont="1" applyAlignment="1">
      <alignment horizontal="center"/>
      <protection/>
    </xf>
    <xf numFmtId="4" fontId="23" fillId="0" borderId="52" xfId="52" applyNumberFormat="1" applyFont="1" applyFill="1" applyBorder="1" applyAlignment="1">
      <alignment horizontal="center"/>
      <protection/>
    </xf>
    <xf numFmtId="4" fontId="26" fillId="0" borderId="52" xfId="52" applyNumberFormat="1" applyFont="1" applyFill="1" applyBorder="1" applyAlignment="1">
      <alignment horizontal="center"/>
      <protection/>
    </xf>
    <xf numFmtId="4" fontId="24" fillId="0" borderId="53" xfId="52" applyNumberFormat="1" applyFont="1" applyBorder="1" applyAlignment="1">
      <alignment horizontal="center"/>
      <protection/>
    </xf>
    <xf numFmtId="4" fontId="28" fillId="0" borderId="44" xfId="56" applyNumberFormat="1" applyFont="1" applyBorder="1" applyAlignment="1">
      <alignment horizontal="center"/>
      <protection/>
    </xf>
    <xf numFmtId="4" fontId="26" fillId="0" borderId="44" xfId="52" applyNumberFormat="1" applyFont="1" applyBorder="1" applyAlignment="1">
      <alignment horizontal="center"/>
      <protection/>
    </xf>
    <xf numFmtId="4" fontId="24" fillId="0" borderId="47" xfId="52" applyNumberFormat="1" applyFont="1" applyBorder="1" applyAlignment="1">
      <alignment horizontal="center"/>
      <protection/>
    </xf>
    <xf numFmtId="49" fontId="24" fillId="0" borderId="17" xfId="51" applyNumberFormat="1" applyFont="1" applyFill="1" applyBorder="1" applyAlignment="1">
      <alignment horizontal="center"/>
      <protection/>
    </xf>
    <xf numFmtId="49" fontId="26" fillId="0" borderId="27" xfId="51" applyNumberFormat="1" applyFont="1" applyFill="1" applyBorder="1" applyAlignment="1">
      <alignment horizontal="center"/>
      <protection/>
    </xf>
    <xf numFmtId="49" fontId="24" fillId="0" borderId="14" xfId="51" applyNumberFormat="1" applyFont="1" applyFill="1" applyBorder="1" applyAlignment="1">
      <alignment horizontal="center"/>
      <protection/>
    </xf>
    <xf numFmtId="49" fontId="24" fillId="0" borderId="18" xfId="51" applyNumberFormat="1" applyFont="1" applyFill="1" applyBorder="1" applyAlignment="1">
      <alignment horizontal="center"/>
      <protection/>
    </xf>
    <xf numFmtId="49" fontId="26" fillId="0" borderId="28" xfId="51" applyNumberFormat="1" applyFont="1" applyFill="1" applyBorder="1" applyAlignment="1">
      <alignment horizontal="center"/>
      <protection/>
    </xf>
    <xf numFmtId="49" fontId="24" fillId="0" borderId="18" xfId="55" applyNumberFormat="1" applyFont="1" applyFill="1" applyBorder="1" applyAlignment="1">
      <alignment horizontal="center"/>
      <protection/>
    </xf>
    <xf numFmtId="49" fontId="24" fillId="0" borderId="15" xfId="55" applyNumberFormat="1" applyFont="1" applyFill="1" applyBorder="1" applyAlignment="1">
      <alignment horizontal="center"/>
      <protection/>
    </xf>
    <xf numFmtId="0" fontId="23" fillId="4" borderId="10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51" applyFont="1" applyFill="1" applyBorder="1" applyAlignment="1">
      <alignment horizontal="center"/>
      <protection/>
    </xf>
    <xf numFmtId="0" fontId="29" fillId="0" borderId="0" xfId="51" applyFont="1">
      <alignment/>
      <protection/>
    </xf>
    <xf numFmtId="0" fontId="29" fillId="0" borderId="0" xfId="51" applyFont="1" applyFill="1" applyBorder="1" applyAlignment="1">
      <alignment horizontal="left"/>
      <protection/>
    </xf>
    <xf numFmtId="4" fontId="23" fillId="0" borderId="11" xfId="52" applyNumberFormat="1" applyFont="1" applyFill="1" applyBorder="1" applyAlignment="1">
      <alignment horizontal="center"/>
      <protection/>
    </xf>
    <xf numFmtId="4" fontId="23" fillId="0" borderId="55" xfId="52" applyNumberFormat="1" applyFont="1" applyFill="1" applyBorder="1" applyAlignment="1">
      <alignment horizontal="center"/>
      <protection/>
    </xf>
    <xf numFmtId="0" fontId="26" fillId="0" borderId="27" xfId="52" applyFont="1" applyFill="1" applyBorder="1" applyAlignment="1">
      <alignment horizontal="center"/>
      <protection/>
    </xf>
    <xf numFmtId="4" fontId="24" fillId="0" borderId="53" xfId="52" applyNumberFormat="1" applyFont="1" applyFill="1" applyBorder="1" applyAlignment="1">
      <alignment horizontal="center"/>
      <protection/>
    </xf>
    <xf numFmtId="0" fontId="31" fillId="0" borderId="0" xfId="0" applyFont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4" fillId="19" borderId="56" xfId="0" applyFont="1" applyFill="1" applyBorder="1" applyAlignment="1">
      <alignment horizontal="center" vertical="center" wrapText="1"/>
    </xf>
    <xf numFmtId="0" fontId="34" fillId="19" borderId="12" xfId="0" applyFont="1" applyFill="1" applyBorder="1" applyAlignment="1">
      <alignment horizontal="center" vertical="center" wrapText="1"/>
    </xf>
    <xf numFmtId="0" fontId="34" fillId="19" borderId="57" xfId="0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vertical="center" wrapText="1"/>
    </xf>
    <xf numFmtId="0" fontId="35" fillId="0" borderId="16" xfId="0" applyFont="1" applyBorder="1" applyAlignment="1">
      <alignment horizontal="right" vertical="center" wrapText="1"/>
    </xf>
    <xf numFmtId="4" fontId="35" fillId="0" borderId="16" xfId="0" applyNumberFormat="1" applyFont="1" applyBorder="1" applyAlignment="1">
      <alignment horizontal="right" vertical="center" wrapText="1"/>
    </xf>
    <xf numFmtId="4" fontId="35" fillId="0" borderId="47" xfId="0" applyNumberFormat="1" applyFont="1" applyBorder="1" applyAlignment="1">
      <alignment horizontal="right" vertical="center" wrapText="1"/>
    </xf>
    <xf numFmtId="0" fontId="36" fillId="0" borderId="25" xfId="0" applyFont="1" applyBorder="1" applyAlignment="1">
      <alignment vertical="center" wrapText="1"/>
    </xf>
    <xf numFmtId="0" fontId="36" fillId="0" borderId="21" xfId="0" applyFont="1" applyBorder="1" applyAlignment="1">
      <alignment horizontal="right" vertical="center" wrapText="1"/>
    </xf>
    <xf numFmtId="4" fontId="36" fillId="0" borderId="21" xfId="0" applyNumberFormat="1" applyFont="1" applyBorder="1" applyAlignment="1">
      <alignment horizontal="right" vertical="center" wrapText="1"/>
    </xf>
    <xf numFmtId="4" fontId="36" fillId="0" borderId="21" xfId="0" applyNumberFormat="1" applyFont="1" applyBorder="1" applyAlignment="1">
      <alignment vertical="center"/>
    </xf>
    <xf numFmtId="4" fontId="36" fillId="0" borderId="5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6" fillId="0" borderId="16" xfId="0" applyNumberFormat="1" applyFont="1" applyBorder="1" applyAlignment="1">
      <alignment horizontal="right" vertical="center" wrapText="1"/>
    </xf>
    <xf numFmtId="0" fontId="35" fillId="0" borderId="25" xfId="0" applyFont="1" applyBorder="1" applyAlignment="1">
      <alignment vertical="center" wrapText="1"/>
    </xf>
    <xf numFmtId="4" fontId="35" fillId="0" borderId="21" xfId="0" applyNumberFormat="1" applyFont="1" applyBorder="1" applyAlignment="1">
      <alignment horizontal="right" vertical="center" wrapText="1"/>
    </xf>
    <xf numFmtId="4" fontId="35" fillId="0" borderId="52" xfId="0" applyNumberFormat="1" applyFont="1" applyBorder="1" applyAlignment="1">
      <alignment horizontal="right" vertical="center" wrapText="1"/>
    </xf>
    <xf numFmtId="4" fontId="36" fillId="0" borderId="52" xfId="0" applyNumberFormat="1" applyFont="1" applyBorder="1" applyAlignment="1">
      <alignment horizontal="right" vertical="center" wrapText="1"/>
    </xf>
    <xf numFmtId="0" fontId="35" fillId="0" borderId="21" xfId="0" applyFont="1" applyBorder="1" applyAlignment="1">
      <alignment horizontal="right" vertical="center" wrapText="1"/>
    </xf>
    <xf numFmtId="0" fontId="36" fillId="0" borderId="45" xfId="0" applyFont="1" applyBorder="1" applyAlignment="1">
      <alignment vertical="center" wrapText="1"/>
    </xf>
    <xf numFmtId="0" fontId="36" fillId="0" borderId="34" xfId="0" applyFont="1" applyBorder="1" applyAlignment="1">
      <alignment horizontal="right" vertical="center" wrapText="1"/>
    </xf>
    <xf numFmtId="4" fontId="36" fillId="0" borderId="34" xfId="0" applyNumberFormat="1" applyFont="1" applyBorder="1" applyAlignment="1">
      <alignment horizontal="right" vertical="center" wrapText="1"/>
    </xf>
    <xf numFmtId="4" fontId="36" fillId="0" borderId="58" xfId="0" applyNumberFormat="1" applyFont="1" applyBorder="1" applyAlignment="1">
      <alignment horizontal="right" vertical="center" wrapText="1"/>
    </xf>
    <xf numFmtId="0" fontId="35" fillId="0" borderId="56" xfId="0" applyFont="1" applyBorder="1" applyAlignment="1">
      <alignment vertical="center" wrapText="1"/>
    </xf>
    <xf numFmtId="0" fontId="0" fillId="0" borderId="24" xfId="0" applyFill="1" applyBorder="1" applyAlignment="1">
      <alignment/>
    </xf>
    <xf numFmtId="0" fontId="35" fillId="0" borderId="12" xfId="0" applyFont="1" applyBorder="1" applyAlignment="1">
      <alignment horizontal="right" vertical="center" wrapText="1"/>
    </xf>
    <xf numFmtId="4" fontId="35" fillId="0" borderId="12" xfId="0" applyNumberFormat="1" applyFont="1" applyBorder="1" applyAlignment="1">
      <alignment horizontal="right" vertical="center" wrapText="1"/>
    </xf>
    <xf numFmtId="4" fontId="35" fillId="0" borderId="57" xfId="0" applyNumberFormat="1" applyFont="1" applyBorder="1" applyAlignment="1">
      <alignment horizontal="right" vertical="center" wrapText="1"/>
    </xf>
    <xf numFmtId="0" fontId="33" fillId="0" borderId="0" xfId="0" applyFont="1" applyFill="1" applyBorder="1" applyAlignment="1">
      <alignment/>
    </xf>
    <xf numFmtId="166" fontId="33" fillId="0" borderId="51" xfId="0" applyNumberFormat="1" applyFont="1" applyFill="1" applyBorder="1" applyAlignment="1">
      <alignment horizontal="right"/>
    </xf>
    <xf numFmtId="0" fontId="36" fillId="0" borderId="3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right" vertical="center" wrapText="1"/>
    </xf>
    <xf numFmtId="4" fontId="36" fillId="0" borderId="47" xfId="0" applyNumberFormat="1" applyFont="1" applyBorder="1" applyAlignment="1">
      <alignment horizontal="righ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left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4" fontId="36" fillId="0" borderId="59" xfId="0" applyNumberFormat="1" applyFont="1" applyBorder="1" applyAlignment="1">
      <alignment horizontal="right" vertical="center" wrapText="1"/>
    </xf>
    <xf numFmtId="0" fontId="35" fillId="0" borderId="5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31" fillId="0" borderId="0" xfId="54" applyFont="1" applyAlignment="1">
      <alignment horizontal="center"/>
      <protection/>
    </xf>
    <xf numFmtId="4" fontId="31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6" fillId="0" borderId="56" xfId="54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49" fontId="26" fillId="0" borderId="0" xfId="52" applyNumberFormat="1" applyFont="1" applyFill="1" applyBorder="1" applyAlignment="1">
      <alignment horizontal="center"/>
      <protection/>
    </xf>
    <xf numFmtId="0" fontId="26" fillId="0" borderId="0" xfId="52" applyFont="1" applyBorder="1" applyAlignment="1">
      <alignment horizontal="center"/>
      <protection/>
    </xf>
    <xf numFmtId="0" fontId="26" fillId="0" borderId="0" xfId="52" applyFont="1" applyBorder="1">
      <alignment/>
      <protection/>
    </xf>
    <xf numFmtId="0" fontId="26" fillId="0" borderId="12" xfId="54" applyFont="1" applyFill="1" applyBorder="1" applyAlignment="1">
      <alignment horizontal="center" vertical="center"/>
      <protection/>
    </xf>
    <xf numFmtId="4" fontId="26" fillId="0" borderId="12" xfId="54" applyNumberFormat="1" applyFont="1" applyFill="1" applyBorder="1" applyAlignment="1">
      <alignment horizontal="center" vertical="center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57" xfId="54" applyFont="1" applyFill="1" applyBorder="1" applyAlignment="1">
      <alignment horizontal="center" vertical="center" wrapText="1"/>
      <protection/>
    </xf>
    <xf numFmtId="0" fontId="26" fillId="0" borderId="60" xfId="54" applyFont="1" applyFill="1" applyBorder="1" applyAlignment="1">
      <alignment horizontal="center"/>
      <protection/>
    </xf>
    <xf numFmtId="0" fontId="26" fillId="0" borderId="61" xfId="54" applyFont="1" applyFill="1" applyBorder="1" applyAlignment="1">
      <alignment horizontal="center"/>
      <protection/>
    </xf>
    <xf numFmtId="0" fontId="23" fillId="0" borderId="61" xfId="54" applyFont="1" applyFill="1" applyBorder="1" applyAlignment="1">
      <alignment horizontal="left"/>
      <protection/>
    </xf>
    <xf numFmtId="4" fontId="23" fillId="0" borderId="61" xfId="54" applyNumberFormat="1" applyFont="1" applyFill="1" applyBorder="1">
      <alignment/>
      <protection/>
    </xf>
    <xf numFmtId="0" fontId="26" fillId="0" borderId="35" xfId="54" applyFont="1" applyFill="1" applyBorder="1" applyAlignment="1">
      <alignment horizontal="center"/>
      <protection/>
    </xf>
    <xf numFmtId="49" fontId="26" fillId="0" borderId="13" xfId="54" applyNumberFormat="1" applyFont="1" applyFill="1" applyBorder="1" applyAlignment="1">
      <alignment horizontal="center"/>
      <protection/>
    </xf>
    <xf numFmtId="0" fontId="26" fillId="0" borderId="13" xfId="54" applyFont="1" applyFill="1" applyBorder="1" applyAlignment="1">
      <alignment horizontal="center"/>
      <protection/>
    </xf>
    <xf numFmtId="0" fontId="26" fillId="0" borderId="13" xfId="54" applyFont="1" applyFill="1" applyBorder="1">
      <alignment/>
      <protection/>
    </xf>
    <xf numFmtId="4" fontId="26" fillId="0" borderId="13" xfId="34" applyNumberFormat="1" applyFont="1" applyFill="1" applyBorder="1" applyAlignment="1">
      <alignment horizontal="right"/>
    </xf>
    <xf numFmtId="4" fontId="26" fillId="0" borderId="13" xfId="54" applyNumberFormat="1" applyFont="1" applyFill="1" applyBorder="1">
      <alignment/>
      <protection/>
    </xf>
    <xf numFmtId="4" fontId="26" fillId="0" borderId="53" xfId="54" applyNumberFormat="1" applyFont="1" applyFill="1" applyBorder="1">
      <alignment/>
      <protection/>
    </xf>
    <xf numFmtId="0" fontId="26" fillId="0" borderId="25" xfId="54" applyFont="1" applyFill="1" applyBorder="1" applyAlignment="1">
      <alignment horizontal="center"/>
      <protection/>
    </xf>
    <xf numFmtId="49" fontId="26" fillId="0" borderId="21" xfId="54" applyNumberFormat="1" applyFont="1" applyFill="1" applyBorder="1" applyAlignment="1">
      <alignment horizontal="center"/>
      <protection/>
    </xf>
    <xf numFmtId="0" fontId="26" fillId="0" borderId="21" xfId="54" applyFont="1" applyFill="1" applyBorder="1" applyAlignment="1">
      <alignment horizontal="center"/>
      <protection/>
    </xf>
    <xf numFmtId="0" fontId="26" fillId="0" borderId="21" xfId="54" applyFont="1" applyFill="1" applyBorder="1">
      <alignment/>
      <protection/>
    </xf>
    <xf numFmtId="4" fontId="26" fillId="0" borderId="21" xfId="34" applyNumberFormat="1" applyFont="1" applyFill="1" applyBorder="1" applyAlignment="1">
      <alignment horizontal="right"/>
    </xf>
    <xf numFmtId="4" fontId="26" fillId="0" borderId="21" xfId="54" applyNumberFormat="1" applyFont="1" applyFill="1" applyBorder="1">
      <alignment/>
      <protection/>
    </xf>
    <xf numFmtId="4" fontId="26" fillId="0" borderId="52" xfId="54" applyNumberFormat="1" applyFont="1" applyFill="1" applyBorder="1">
      <alignment/>
      <protection/>
    </xf>
    <xf numFmtId="0" fontId="26" fillId="0" borderId="26" xfId="54" applyFont="1" applyFill="1" applyBorder="1" applyAlignment="1">
      <alignment horizontal="center"/>
      <protection/>
    </xf>
    <xf numFmtId="49" fontId="26" fillId="0" borderId="29" xfId="54" applyNumberFormat="1" applyFont="1" applyFill="1" applyBorder="1" applyAlignment="1">
      <alignment horizontal="center"/>
      <protection/>
    </xf>
    <xf numFmtId="0" fontId="26" fillId="0" borderId="29" xfId="54" applyFont="1" applyFill="1" applyBorder="1" applyAlignment="1">
      <alignment horizontal="center"/>
      <protection/>
    </xf>
    <xf numFmtId="0" fontId="26" fillId="0" borderId="29" xfId="54" applyFont="1" applyFill="1" applyBorder="1">
      <alignment/>
      <protection/>
    </xf>
    <xf numFmtId="0" fontId="2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4" fontId="26" fillId="0" borderId="29" xfId="34" applyNumberFormat="1" applyFont="1" applyFill="1" applyBorder="1" applyAlignment="1">
      <alignment horizontal="right"/>
    </xf>
    <xf numFmtId="4" fontId="26" fillId="0" borderId="29" xfId="54" applyNumberFormat="1" applyFont="1" applyFill="1" applyBorder="1">
      <alignment/>
      <protection/>
    </xf>
    <xf numFmtId="4" fontId="26" fillId="0" borderId="44" xfId="54" applyNumberFormat="1" applyFont="1" applyFill="1" applyBorder="1">
      <alignment/>
      <protection/>
    </xf>
    <xf numFmtId="4" fontId="26" fillId="0" borderId="21" xfId="54" applyNumberFormat="1" applyFont="1" applyFill="1" applyBorder="1" applyAlignment="1">
      <alignment horizontal="center"/>
      <protection/>
    </xf>
    <xf numFmtId="4" fontId="23" fillId="0" borderId="62" xfId="54" applyNumberFormat="1" applyFont="1" applyFill="1" applyBorder="1">
      <alignment/>
      <protection/>
    </xf>
    <xf numFmtId="4" fontId="23" fillId="0" borderId="61" xfId="54" applyNumberFormat="1" applyFont="1" applyFill="1" applyBorder="1" applyAlignment="1">
      <alignment horizontal="center"/>
      <protection/>
    </xf>
    <xf numFmtId="0" fontId="24" fillId="0" borderId="24" xfId="52" applyFont="1" applyFill="1" applyBorder="1" applyAlignment="1">
      <alignment horizontal="center"/>
      <protection/>
    </xf>
    <xf numFmtId="0" fontId="24" fillId="0" borderId="23" xfId="52" applyFont="1" applyBorder="1" applyAlignment="1">
      <alignment horizontal="center"/>
      <protection/>
    </xf>
    <xf numFmtId="4" fontId="24" fillId="0" borderId="44" xfId="52" applyNumberFormat="1" applyFont="1" applyFill="1" applyBorder="1" applyAlignment="1">
      <alignment horizontal="center"/>
      <protection/>
    </xf>
    <xf numFmtId="0" fontId="24" fillId="0" borderId="63" xfId="52" applyFont="1" applyFill="1" applyBorder="1" applyAlignment="1">
      <alignment horizontal="center"/>
      <protection/>
    </xf>
    <xf numFmtId="0" fontId="0" fillId="0" borderId="40" xfId="0" applyFill="1" applyBorder="1" applyAlignment="1">
      <alignment/>
    </xf>
    <xf numFmtId="49" fontId="24" fillId="0" borderId="40" xfId="52" applyNumberFormat="1" applyFont="1" applyFill="1" applyBorder="1" applyAlignment="1">
      <alignment horizontal="center"/>
      <protection/>
    </xf>
    <xf numFmtId="49" fontId="24" fillId="0" borderId="28" xfId="52" applyNumberFormat="1" applyFont="1" applyFill="1" applyBorder="1" applyAlignment="1">
      <alignment horizontal="center"/>
      <protection/>
    </xf>
    <xf numFmtId="0" fontId="38" fillId="0" borderId="0" xfId="49" applyFont="1" applyFill="1" applyAlignment="1">
      <alignment horizontal="center" vertical="center" wrapText="1"/>
      <protection/>
    </xf>
    <xf numFmtId="0" fontId="24" fillId="0" borderId="24" xfId="52" applyFont="1" applyBorder="1" applyAlignment="1">
      <alignment wrapText="1"/>
      <protection/>
    </xf>
    <xf numFmtId="0" fontId="32" fillId="19" borderId="5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3" fillId="0" borderId="64" xfId="54" applyFont="1" applyFill="1" applyBorder="1" applyAlignment="1">
      <alignment horizontal="center" vertical="center" textRotation="90" wrapText="1"/>
      <protection/>
    </xf>
    <xf numFmtId="0" fontId="23" fillId="0" borderId="42" xfId="54" applyFont="1" applyFill="1" applyBorder="1" applyAlignment="1">
      <alignment horizontal="center" vertical="center" textRotation="90" wrapText="1"/>
      <protection/>
    </xf>
    <xf numFmtId="0" fontId="26" fillId="0" borderId="12" xfId="54" applyFont="1" applyFill="1" applyBorder="1" applyAlignment="1">
      <alignment horizontal="center" vertical="center"/>
      <protection/>
    </xf>
    <xf numFmtId="0" fontId="26" fillId="0" borderId="61" xfId="54" applyFont="1" applyFill="1" applyBorder="1" applyAlignment="1">
      <alignment horizontal="center"/>
      <protection/>
    </xf>
    <xf numFmtId="0" fontId="21" fillId="0" borderId="0" xfId="49" applyFont="1" applyFill="1" applyAlignment="1">
      <alignment horizontal="center"/>
      <protection/>
    </xf>
    <xf numFmtId="0" fontId="31" fillId="0" borderId="0" xfId="0" applyFont="1" applyAlignment="1">
      <alignment horizontal="center" vertical="center" wrapText="1"/>
    </xf>
    <xf numFmtId="0" fontId="30" fillId="0" borderId="0" xfId="51" applyFont="1" applyFill="1" applyBorder="1" applyAlignment="1">
      <alignment horizontal="left"/>
      <protection/>
    </xf>
    <xf numFmtId="49" fontId="24" fillId="0" borderId="17" xfId="52" applyNumberFormat="1" applyFont="1" applyFill="1" applyBorder="1" applyAlignment="1">
      <alignment horizontal="center"/>
      <protection/>
    </xf>
    <xf numFmtId="49" fontId="24" fillId="0" borderId="18" xfId="52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 vertical="center" wrapText="1"/>
    </xf>
    <xf numFmtId="0" fontId="39" fillId="0" borderId="0" xfId="49" applyFont="1" applyFill="1" applyAlignment="1">
      <alignment horizontal="center" vertical="center" wrapText="1"/>
      <protection/>
    </xf>
    <xf numFmtId="0" fontId="21" fillId="0" borderId="0" xfId="49" applyFont="1" applyFill="1" applyAlignment="1">
      <alignment horizontal="left" vertical="center" wrapText="1"/>
      <protection/>
    </xf>
    <xf numFmtId="0" fontId="37" fillId="0" borderId="0" xfId="0" applyFont="1" applyAlignment="1">
      <alignment horizontal="left" vertical="center" wrapText="1"/>
    </xf>
    <xf numFmtId="49" fontId="22" fillId="0" borderId="65" xfId="50" applyNumberFormat="1" applyFont="1" applyFill="1" applyBorder="1" applyAlignment="1">
      <alignment horizontal="center" vertical="center" textRotation="90"/>
      <protection/>
    </xf>
    <xf numFmtId="49" fontId="22" fillId="0" borderId="66" xfId="50" applyNumberFormat="1" applyFont="1" applyFill="1" applyBorder="1" applyAlignment="1">
      <alignment horizontal="center" vertical="center" textRotation="90"/>
      <protection/>
    </xf>
    <xf numFmtId="49" fontId="22" fillId="0" borderId="42" xfId="50" applyNumberFormat="1" applyFont="1" applyFill="1" applyBorder="1" applyAlignment="1">
      <alignment horizontal="center" vertical="center" textRotation="90"/>
      <protection/>
    </xf>
    <xf numFmtId="0" fontId="22" fillId="4" borderId="50" xfId="49" applyFont="1" applyFill="1" applyBorder="1" applyAlignment="1">
      <alignment horizontal="center" vertical="center"/>
      <protection/>
    </xf>
    <xf numFmtId="0" fontId="22" fillId="4" borderId="48" xfId="49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/>
      <protection/>
    </xf>
    <xf numFmtId="0" fontId="23" fillId="0" borderId="67" xfId="52" applyFont="1" applyFill="1" applyBorder="1" applyAlignment="1">
      <alignment horizontal="center"/>
      <protection/>
    </xf>
    <xf numFmtId="0" fontId="25" fillId="0" borderId="18" xfId="49" applyFont="1" applyFill="1" applyBorder="1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2. Rozpočet 2007 - tabulky" xfId="50"/>
    <cellStyle name="normální_Rozpis výdajů 03 bez PO" xfId="51"/>
    <cellStyle name="normální_Rozpis výdajů 03 bez PO 2" xfId="52"/>
    <cellStyle name="normální_Rozpis výdajů 03 bez PO_05 - OSVBPM" xfId="53"/>
    <cellStyle name="normální_Rozpis výdajů 03 bez PO_1903-13" xfId="54"/>
    <cellStyle name="normální_Rozpis výdajů 03 bez PO_UR 2008 1-168 tisk" xfId="55"/>
    <cellStyle name="normální_Rozpočet 2004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inovak\AppData\Local\Microsoft\Windows\Temporary%20Internet%20Files\Content.Outlook\47011K2Y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inovak\AppData\Local\Microsoft\Windows\Temporary%20Internet%20Files\Content.Outlook\47011K2Y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inovak\AppData\Local\Microsoft\Windows\Temporary%20Internet%20Files\Content.Outlook\47011K2Y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19">
          <cell r="C119">
            <v>2101000</v>
          </cell>
          <cell r="D119">
            <v>212982.867</v>
          </cell>
          <cell r="E119">
            <v>0</v>
          </cell>
          <cell r="F119">
            <v>24000</v>
          </cell>
          <cell r="I119">
            <v>178.18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79520.92</v>
          </cell>
          <cell r="P119">
            <v>253299.98</v>
          </cell>
          <cell r="Q119">
            <v>505954.93399999995</v>
          </cell>
          <cell r="S119">
            <v>231195.91</v>
          </cell>
          <cell r="T119">
            <v>-46875</v>
          </cell>
        </row>
      </sheetData>
      <sheetData sheetId="2">
        <row r="119">
          <cell r="B119">
            <v>31605.08</v>
          </cell>
          <cell r="C119">
            <v>211626.27000000002</v>
          </cell>
          <cell r="D119">
            <v>835393</v>
          </cell>
          <cell r="E119">
            <v>682240.159</v>
          </cell>
          <cell r="F119">
            <v>141400</v>
          </cell>
          <cell r="G119">
            <v>3399378.83799</v>
          </cell>
          <cell r="H119">
            <v>114540.90847999998</v>
          </cell>
          <cell r="I119">
            <v>294011.257</v>
          </cell>
          <cell r="K119">
            <v>768895.67348</v>
          </cell>
          <cell r="L119">
            <v>277790.91000000003</v>
          </cell>
          <cell r="M119">
            <v>5445.58863</v>
          </cell>
          <cell r="N119">
            <v>3</v>
          </cell>
          <cell r="O119">
            <v>68585.66752</v>
          </cell>
          <cell r="P119">
            <v>3</v>
          </cell>
          <cell r="Q119">
            <v>3</v>
          </cell>
          <cell r="R119">
            <v>12042.17</v>
          </cell>
          <cell r="S119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Layout" workbookViewId="0" topLeftCell="A1">
      <selection activeCell="D31" sqref="D3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08" t="s">
        <v>83</v>
      </c>
      <c r="B1" s="308"/>
      <c r="C1" s="215"/>
      <c r="D1" s="215"/>
      <c r="E1" s="216" t="s">
        <v>84</v>
      </c>
    </row>
    <row r="2" spans="1:5" ht="24.75" thickBot="1">
      <c r="A2" s="217" t="s">
        <v>85</v>
      </c>
      <c r="B2" s="218" t="s">
        <v>86</v>
      </c>
      <c r="C2" s="219" t="s">
        <v>87</v>
      </c>
      <c r="D2" s="219" t="s">
        <v>147</v>
      </c>
      <c r="E2" s="219" t="s">
        <v>88</v>
      </c>
    </row>
    <row r="3" spans="1:5" ht="15" customHeight="1">
      <c r="A3" s="220" t="s">
        <v>89</v>
      </c>
      <c r="B3" s="221" t="s">
        <v>90</v>
      </c>
      <c r="C3" s="222">
        <f>C4+C5+C6</f>
        <v>2313982.867</v>
      </c>
      <c r="D3" s="222">
        <f>D4+D5+D6</f>
        <v>0</v>
      </c>
      <c r="E3" s="223">
        <f aca="true" t="shared" si="0" ref="E3:E24">C3+D3</f>
        <v>2313982.867</v>
      </c>
    </row>
    <row r="4" spans="1:10" ht="15" customHeight="1">
      <c r="A4" s="224" t="s">
        <v>91</v>
      </c>
      <c r="B4" s="225" t="s">
        <v>92</v>
      </c>
      <c r="C4" s="226">
        <f>'[3]příjmy'!$C$119</f>
        <v>2101000</v>
      </c>
      <c r="D4" s="227">
        <f>'[1]příjmy'!$C$31</f>
        <v>0</v>
      </c>
      <c r="E4" s="228">
        <f t="shared" si="0"/>
        <v>2101000</v>
      </c>
      <c r="J4" s="229"/>
    </row>
    <row r="5" spans="1:5" ht="15" customHeight="1">
      <c r="A5" s="224" t="s">
        <v>93</v>
      </c>
      <c r="B5" s="225" t="s">
        <v>94</v>
      </c>
      <c r="C5" s="226">
        <f>'[3]příjmy'!$D$119</f>
        <v>212982.867</v>
      </c>
      <c r="D5" s="230">
        <v>0</v>
      </c>
      <c r="E5" s="228">
        <f t="shared" si="0"/>
        <v>212982.867</v>
      </c>
    </row>
    <row r="6" spans="1:5" ht="15" customHeight="1">
      <c r="A6" s="224" t="s">
        <v>95</v>
      </c>
      <c r="B6" s="225" t="s">
        <v>96</v>
      </c>
      <c r="C6" s="226">
        <f>'[3]příjmy'!$E$119</f>
        <v>0</v>
      </c>
      <c r="D6" s="226">
        <f>'[1]příjmy'!$E$31</f>
        <v>0</v>
      </c>
      <c r="E6" s="228">
        <f t="shared" si="0"/>
        <v>0</v>
      </c>
    </row>
    <row r="7" spans="1:5" ht="15" customHeight="1">
      <c r="A7" s="231" t="s">
        <v>97</v>
      </c>
      <c r="B7" s="225" t="s">
        <v>98</v>
      </c>
      <c r="C7" s="232">
        <f>C8+C13</f>
        <v>3505925.91</v>
      </c>
      <c r="D7" s="232">
        <f>D8+D13</f>
        <v>0</v>
      </c>
      <c r="E7" s="233">
        <f t="shared" si="0"/>
        <v>3505925.91</v>
      </c>
    </row>
    <row r="8" spans="1:5" ht="15" customHeight="1">
      <c r="A8" s="224" t="s">
        <v>145</v>
      </c>
      <c r="B8" s="225" t="s">
        <v>99</v>
      </c>
      <c r="C8" s="226">
        <f>C9+C10+C11+C12</f>
        <v>3505925.91</v>
      </c>
      <c r="D8" s="226">
        <f>D9+D10+D11+D12</f>
        <v>0</v>
      </c>
      <c r="E8" s="234">
        <f t="shared" si="0"/>
        <v>3505925.91</v>
      </c>
    </row>
    <row r="9" spans="1:5" ht="15" customHeight="1">
      <c r="A9" s="224" t="s">
        <v>100</v>
      </c>
      <c r="B9" s="225" t="s">
        <v>101</v>
      </c>
      <c r="C9" s="226">
        <f>'[3]příjmy'!$M$4</f>
        <v>60887</v>
      </c>
      <c r="D9" s="226">
        <f>'[1]příjmy'!$I$16</f>
        <v>0</v>
      </c>
      <c r="E9" s="234">
        <f t="shared" si="0"/>
        <v>60887</v>
      </c>
    </row>
    <row r="10" spans="1:5" ht="15" customHeight="1">
      <c r="A10" s="224" t="s">
        <v>102</v>
      </c>
      <c r="B10" s="225" t="s">
        <v>99</v>
      </c>
      <c r="C10" s="226">
        <v>3420860.73</v>
      </c>
      <c r="D10" s="226">
        <v>0</v>
      </c>
      <c r="E10" s="234">
        <f t="shared" si="0"/>
        <v>3420860.73</v>
      </c>
    </row>
    <row r="11" spans="1:5" ht="15" customHeight="1">
      <c r="A11" s="224" t="s">
        <v>103</v>
      </c>
      <c r="B11" s="225" t="s">
        <v>104</v>
      </c>
      <c r="C11" s="226">
        <f>'[3]příjmy'!$I$119</f>
        <v>178.18</v>
      </c>
      <c r="D11" s="226">
        <v>0</v>
      </c>
      <c r="E11" s="234">
        <f>SUM(C11:D11)</f>
        <v>178.18</v>
      </c>
    </row>
    <row r="12" spans="1:5" ht="15" customHeight="1">
      <c r="A12" s="224" t="s">
        <v>105</v>
      </c>
      <c r="B12" s="225">
        <v>4121</v>
      </c>
      <c r="C12" s="226">
        <f>'[3]příjmy'!$F$119</f>
        <v>24000</v>
      </c>
      <c r="D12" s="226">
        <v>0</v>
      </c>
      <c r="E12" s="234">
        <f>SUM(C12:D12)</f>
        <v>24000</v>
      </c>
    </row>
    <row r="13" spans="1:5" ht="15" customHeight="1">
      <c r="A13" s="224" t="s">
        <v>146</v>
      </c>
      <c r="B13" s="225" t="s">
        <v>106</v>
      </c>
      <c r="C13" s="226">
        <f>C14+C15+C16</f>
        <v>0</v>
      </c>
      <c r="D13" s="226">
        <f>D14+D15+D16</f>
        <v>0</v>
      </c>
      <c r="E13" s="234">
        <f t="shared" si="0"/>
        <v>0</v>
      </c>
    </row>
    <row r="14" spans="1:5" ht="15" customHeight="1">
      <c r="A14" s="224" t="s">
        <v>107</v>
      </c>
      <c r="B14" s="225" t="s">
        <v>106</v>
      </c>
      <c r="C14" s="226">
        <f>'[3]příjmy'!$J$119+'[3]příjmy'!$N$119</f>
        <v>0</v>
      </c>
      <c r="D14" s="226">
        <f>'[1]příjmy'!$H$16</f>
        <v>0</v>
      </c>
      <c r="E14" s="234">
        <f t="shared" si="0"/>
        <v>0</v>
      </c>
    </row>
    <row r="15" spans="1:5" ht="15" customHeight="1">
      <c r="A15" s="224" t="s">
        <v>108</v>
      </c>
      <c r="B15" s="225">
        <v>4221</v>
      </c>
      <c r="C15" s="226">
        <f>'[3]příjmy'!$L$119</f>
        <v>0</v>
      </c>
      <c r="D15" s="226">
        <v>0</v>
      </c>
      <c r="E15" s="234">
        <f>SUM(C15:D15)</f>
        <v>0</v>
      </c>
    </row>
    <row r="16" spans="1:5" ht="15" customHeight="1">
      <c r="A16" s="224" t="s">
        <v>109</v>
      </c>
      <c r="B16" s="225">
        <v>4232</v>
      </c>
      <c r="C16" s="226">
        <f>'[3]příjmy'!$K$119</f>
        <v>0</v>
      </c>
      <c r="D16" s="226">
        <v>0</v>
      </c>
      <c r="E16" s="234">
        <f>SUM(C16:D16)</f>
        <v>0</v>
      </c>
    </row>
    <row r="17" spans="1:5" ht="15" customHeight="1">
      <c r="A17" s="231" t="s">
        <v>110</v>
      </c>
      <c r="B17" s="235" t="s">
        <v>111</v>
      </c>
      <c r="C17" s="232">
        <f>C3+C7</f>
        <v>5819908.777000001</v>
      </c>
      <c r="D17" s="232">
        <f>D3+D7</f>
        <v>0</v>
      </c>
      <c r="E17" s="233">
        <f t="shared" si="0"/>
        <v>5819908.777000001</v>
      </c>
    </row>
    <row r="18" spans="1:5" ht="15" customHeight="1">
      <c r="A18" s="231" t="s">
        <v>112</v>
      </c>
      <c r="B18" s="235" t="s">
        <v>113</v>
      </c>
      <c r="C18" s="232">
        <f>SUM(C19:C23)</f>
        <v>1023096.744</v>
      </c>
      <c r="D18" s="232">
        <f>SUM(D19:D23)</f>
        <v>0</v>
      </c>
      <c r="E18" s="233">
        <f t="shared" si="0"/>
        <v>1023096.744</v>
      </c>
    </row>
    <row r="19" spans="1:5" ht="15" customHeight="1">
      <c r="A19" s="224" t="s">
        <v>114</v>
      </c>
      <c r="B19" s="225" t="s">
        <v>115</v>
      </c>
      <c r="C19" s="226">
        <f>'[3]příjmy'!$O$119</f>
        <v>79520.92</v>
      </c>
      <c r="D19" s="226">
        <v>0</v>
      </c>
      <c r="E19" s="234">
        <f t="shared" si="0"/>
        <v>79520.92</v>
      </c>
    </row>
    <row r="20" spans="1:5" ht="15" customHeight="1">
      <c r="A20" s="224" t="s">
        <v>116</v>
      </c>
      <c r="B20" s="225">
        <v>8115</v>
      </c>
      <c r="C20" s="226">
        <f>'[3]příjmy'!$P$119</f>
        <v>253299.98</v>
      </c>
      <c r="D20" s="226">
        <v>0</v>
      </c>
      <c r="E20" s="234">
        <f>SUM(C20:D20)</f>
        <v>253299.98</v>
      </c>
    </row>
    <row r="21" spans="1:5" ht="15" customHeight="1">
      <c r="A21" s="224" t="s">
        <v>117</v>
      </c>
      <c r="B21" s="225" t="s">
        <v>115</v>
      </c>
      <c r="C21" s="226">
        <f>'[3]příjmy'!$Q$119</f>
        <v>505954.93399999995</v>
      </c>
      <c r="D21" s="226">
        <v>0</v>
      </c>
      <c r="E21" s="234">
        <f t="shared" si="0"/>
        <v>505954.93399999995</v>
      </c>
    </row>
    <row r="22" spans="1:5" ht="15" customHeight="1">
      <c r="A22" s="224" t="s">
        <v>118</v>
      </c>
      <c r="B22" s="225">
        <v>8123</v>
      </c>
      <c r="C22" s="226">
        <f>'[3]příjmy'!$S$119</f>
        <v>231195.91</v>
      </c>
      <c r="D22" s="226">
        <f>'[1]příjmy'!$T$31</f>
        <v>0</v>
      </c>
      <c r="E22" s="234">
        <f>C22+D22</f>
        <v>231195.91</v>
      </c>
    </row>
    <row r="23" spans="1:5" ht="15" customHeight="1" thickBot="1">
      <c r="A23" s="236" t="s">
        <v>119</v>
      </c>
      <c r="B23" s="237">
        <v>-8124</v>
      </c>
      <c r="C23" s="238">
        <f>'[3]příjmy'!$T$119</f>
        <v>-46875</v>
      </c>
      <c r="D23" s="238">
        <f>'[1]příjmy'!$O$16</f>
        <v>0</v>
      </c>
      <c r="E23" s="239">
        <f>C23+D23</f>
        <v>-46875</v>
      </c>
    </row>
    <row r="24" spans="1:5" ht="15" customHeight="1" thickBot="1">
      <c r="A24" s="240" t="s">
        <v>120</v>
      </c>
      <c r="B24" s="242"/>
      <c r="C24" s="243">
        <f>C3+C7+C18</f>
        <v>6843005.521000001</v>
      </c>
      <c r="D24" s="243">
        <f>D17+D18</f>
        <v>0</v>
      </c>
      <c r="E24" s="244">
        <f t="shared" si="0"/>
        <v>6843005.521000001</v>
      </c>
    </row>
    <row r="25" spans="1:5" ht="13.5" thickBot="1">
      <c r="A25" s="308" t="s">
        <v>121</v>
      </c>
      <c r="B25" s="308"/>
      <c r="C25" s="245"/>
      <c r="D25" s="245"/>
      <c r="E25" s="246" t="s">
        <v>84</v>
      </c>
    </row>
    <row r="26" spans="1:5" ht="24.75" thickBot="1">
      <c r="A26" s="217" t="s">
        <v>122</v>
      </c>
      <c r="B26" s="218" t="s">
        <v>4</v>
      </c>
      <c r="C26" s="219" t="s">
        <v>87</v>
      </c>
      <c r="D26" s="219" t="s">
        <v>147</v>
      </c>
      <c r="E26" s="219" t="s">
        <v>88</v>
      </c>
    </row>
    <row r="27" spans="1:5" ht="15" customHeight="1">
      <c r="A27" s="247" t="s">
        <v>123</v>
      </c>
      <c r="B27" s="248" t="s">
        <v>124</v>
      </c>
      <c r="C27" s="230">
        <f>'[3]výdaje'!$B$119</f>
        <v>31605.08</v>
      </c>
      <c r="D27" s="230">
        <v>0</v>
      </c>
      <c r="E27" s="249">
        <f>C27+D27</f>
        <v>31605.08</v>
      </c>
    </row>
    <row r="28" spans="1:5" ht="15" customHeight="1">
      <c r="A28" s="250" t="s">
        <v>125</v>
      </c>
      <c r="B28" s="225" t="s">
        <v>124</v>
      </c>
      <c r="C28" s="226">
        <f>'[3]výdaje'!$C$119</f>
        <v>211626.27000000002</v>
      </c>
      <c r="D28" s="230">
        <v>0</v>
      </c>
      <c r="E28" s="249">
        <f aca="true" t="shared" si="1" ref="E28:E44">C28+D28</f>
        <v>211626.27000000002</v>
      </c>
    </row>
    <row r="29" spans="1:5" ht="15" customHeight="1">
      <c r="A29" s="250" t="s">
        <v>126</v>
      </c>
      <c r="B29" s="225" t="s">
        <v>124</v>
      </c>
      <c r="C29" s="226">
        <f>'[3]výdaje'!$D$119</f>
        <v>835393</v>
      </c>
      <c r="D29" s="230">
        <v>0</v>
      </c>
      <c r="E29" s="249">
        <f t="shared" si="1"/>
        <v>835393</v>
      </c>
    </row>
    <row r="30" spans="1:5" ht="15" customHeight="1">
      <c r="A30" s="250" t="s">
        <v>127</v>
      </c>
      <c r="B30" s="225" t="s">
        <v>124</v>
      </c>
      <c r="C30" s="226">
        <f>'[3]výdaje'!$E$119</f>
        <v>682240.159</v>
      </c>
      <c r="D30" s="230">
        <v>98</v>
      </c>
      <c r="E30" s="249">
        <f t="shared" si="1"/>
        <v>682338.159</v>
      </c>
    </row>
    <row r="31" spans="1:5" ht="15" customHeight="1">
      <c r="A31" s="250" t="s">
        <v>128</v>
      </c>
      <c r="B31" s="225" t="s">
        <v>124</v>
      </c>
      <c r="C31" s="226">
        <f>'[3]výdaje'!$F$119</f>
        <v>141400</v>
      </c>
      <c r="D31" s="230">
        <v>0</v>
      </c>
      <c r="E31" s="249">
        <f>C31+D31</f>
        <v>141400</v>
      </c>
    </row>
    <row r="32" spans="1:5" ht="15" customHeight="1">
      <c r="A32" s="250" t="s">
        <v>129</v>
      </c>
      <c r="B32" s="225" t="s">
        <v>124</v>
      </c>
      <c r="C32" s="226">
        <f>'[3]výdaje'!$G$119</f>
        <v>3399378.83799</v>
      </c>
      <c r="D32" s="230">
        <v>0</v>
      </c>
      <c r="E32" s="249">
        <f t="shared" si="1"/>
        <v>3399378.83799</v>
      </c>
    </row>
    <row r="33" spans="1:5" ht="15" customHeight="1">
      <c r="A33" s="250" t="s">
        <v>130</v>
      </c>
      <c r="B33" s="225" t="s">
        <v>124</v>
      </c>
      <c r="C33" s="226">
        <f>'[3]výdaje'!$H$119</f>
        <v>114540.90847999998</v>
      </c>
      <c r="D33" s="230">
        <v>-98</v>
      </c>
      <c r="E33" s="249">
        <f t="shared" si="1"/>
        <v>114442.90847999998</v>
      </c>
    </row>
    <row r="34" spans="1:5" ht="15" customHeight="1">
      <c r="A34" s="250" t="s">
        <v>131</v>
      </c>
      <c r="B34" s="225" t="s">
        <v>132</v>
      </c>
      <c r="C34" s="226">
        <f>'[3]výdaje'!$I$119</f>
        <v>294011.257</v>
      </c>
      <c r="D34" s="230">
        <v>0</v>
      </c>
      <c r="E34" s="249">
        <f t="shared" si="1"/>
        <v>294011.257</v>
      </c>
    </row>
    <row r="35" spans="1:5" ht="15" customHeight="1">
      <c r="A35" s="250" t="s">
        <v>133</v>
      </c>
      <c r="B35" s="225" t="s">
        <v>132</v>
      </c>
      <c r="C35" s="226">
        <f>'[2]výdaje'!$J$390</f>
        <v>0</v>
      </c>
      <c r="D35" s="230">
        <f>'[1]výdaje'!$I$16</f>
        <v>0</v>
      </c>
      <c r="E35" s="249">
        <f t="shared" si="1"/>
        <v>0</v>
      </c>
    </row>
    <row r="36" spans="1:5" ht="15" customHeight="1">
      <c r="A36" s="250" t="s">
        <v>134</v>
      </c>
      <c r="B36" s="225" t="s">
        <v>135</v>
      </c>
      <c r="C36" s="226">
        <f>'[3]výdaje'!$K$119</f>
        <v>768895.67348</v>
      </c>
      <c r="D36" s="230">
        <f>'[1]výdaje'!$J$16</f>
        <v>0</v>
      </c>
      <c r="E36" s="249">
        <f t="shared" si="1"/>
        <v>768895.67348</v>
      </c>
    </row>
    <row r="37" spans="1:5" ht="15" customHeight="1">
      <c r="A37" s="250" t="s">
        <v>136</v>
      </c>
      <c r="B37" s="225" t="s">
        <v>135</v>
      </c>
      <c r="C37" s="226">
        <f>'[3]výdaje'!$L$119</f>
        <v>277790.91000000003</v>
      </c>
      <c r="D37" s="230">
        <v>0</v>
      </c>
      <c r="E37" s="249">
        <f t="shared" si="1"/>
        <v>277790.91000000003</v>
      </c>
    </row>
    <row r="38" spans="1:5" ht="15" customHeight="1">
      <c r="A38" s="250" t="s">
        <v>137</v>
      </c>
      <c r="B38" s="225" t="s">
        <v>124</v>
      </c>
      <c r="C38" s="226">
        <f>'[3]výdaje'!$M$119</f>
        <v>5445.58863</v>
      </c>
      <c r="D38" s="230">
        <f>'[1]výdaje'!$L$16</f>
        <v>0</v>
      </c>
      <c r="E38" s="249">
        <f t="shared" si="1"/>
        <v>5445.58863</v>
      </c>
    </row>
    <row r="39" spans="1:5" ht="15" customHeight="1">
      <c r="A39" s="250" t="s">
        <v>138</v>
      </c>
      <c r="B39" s="225" t="s">
        <v>135</v>
      </c>
      <c r="C39" s="226">
        <f>'[3]výdaje'!$N$119</f>
        <v>3</v>
      </c>
      <c r="D39" s="230">
        <v>0</v>
      </c>
      <c r="E39" s="249">
        <f t="shared" si="1"/>
        <v>3</v>
      </c>
    </row>
    <row r="40" spans="1:5" ht="15" customHeight="1">
      <c r="A40" s="250" t="s">
        <v>139</v>
      </c>
      <c r="B40" s="225" t="s">
        <v>135</v>
      </c>
      <c r="C40" s="226">
        <f>'[3]výdaje'!$O$119</f>
        <v>68585.66752</v>
      </c>
      <c r="D40" s="230">
        <f>'[1]výdaje'!$N$16</f>
        <v>0</v>
      </c>
      <c r="E40" s="249">
        <f t="shared" si="1"/>
        <v>68585.66752</v>
      </c>
    </row>
    <row r="41" spans="1:5" ht="15" customHeight="1">
      <c r="A41" s="250" t="s">
        <v>140</v>
      </c>
      <c r="B41" s="225" t="s">
        <v>135</v>
      </c>
      <c r="C41" s="226">
        <f>'[3]výdaje'!$P$119</f>
        <v>3</v>
      </c>
      <c r="D41" s="230">
        <f>'[1]výdaje'!$O$16</f>
        <v>0</v>
      </c>
      <c r="E41" s="249">
        <f t="shared" si="1"/>
        <v>3</v>
      </c>
    </row>
    <row r="42" spans="1:5" ht="15" customHeight="1">
      <c r="A42" s="250" t="s">
        <v>141</v>
      </c>
      <c r="B42" s="225" t="s">
        <v>135</v>
      </c>
      <c r="C42" s="226">
        <f>'[3]výdaje'!$Q$119</f>
        <v>3</v>
      </c>
      <c r="D42" s="230">
        <f>'[1]výdaje'!$P$16</f>
        <v>0</v>
      </c>
      <c r="E42" s="249">
        <f t="shared" si="1"/>
        <v>3</v>
      </c>
    </row>
    <row r="43" spans="1:5" ht="15" customHeight="1">
      <c r="A43" s="250" t="s">
        <v>142</v>
      </c>
      <c r="B43" s="225" t="s">
        <v>135</v>
      </c>
      <c r="C43" s="226">
        <f>'[3]výdaje'!$R$119</f>
        <v>12042.17</v>
      </c>
      <c r="D43" s="230">
        <f>'[1]výdaje'!$Q$16</f>
        <v>0</v>
      </c>
      <c r="E43" s="249">
        <f t="shared" si="1"/>
        <v>12042.17</v>
      </c>
    </row>
    <row r="44" spans="1:5" ht="15" customHeight="1" thickBot="1">
      <c r="A44" s="251" t="s">
        <v>143</v>
      </c>
      <c r="B44" s="237" t="s">
        <v>135</v>
      </c>
      <c r="C44" s="238">
        <f>'[3]výdaje'!$S$119</f>
        <v>41</v>
      </c>
      <c r="D44" s="252">
        <f>'[1]výdaje'!$R$16</f>
        <v>0</v>
      </c>
      <c r="E44" s="253">
        <f t="shared" si="1"/>
        <v>41</v>
      </c>
    </row>
    <row r="45" spans="1:5" ht="15" customHeight="1" thickBot="1">
      <c r="A45" s="254" t="s">
        <v>144</v>
      </c>
      <c r="B45" s="242"/>
      <c r="C45" s="243">
        <f>SUM(C27:C44)</f>
        <v>6843005.522100001</v>
      </c>
      <c r="D45" s="243">
        <f>SUM(D27:D44)</f>
        <v>0</v>
      </c>
      <c r="E45" s="244">
        <f>SUM(E27:E44)</f>
        <v>6843005.522100001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
Vliv úprav na celkovou bilanci rozpočtu kraje 2013&amp;R&amp;8příloha č. 1 ke ZR-RO č. 109/13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5.7109375" style="0" customWidth="1"/>
    <col min="4" max="4" width="4.00390625" style="0" customWidth="1"/>
    <col min="5" max="6" width="4.421875" style="0" bestFit="1" customWidth="1"/>
    <col min="7" max="7" width="36.8515625" style="0" customWidth="1"/>
    <col min="8" max="8" width="8.7109375" style="0" customWidth="1"/>
    <col min="9" max="10" width="9.00390625" style="0" customWidth="1"/>
  </cols>
  <sheetData>
    <row r="1" ht="12.75">
      <c r="H1" s="260" t="s">
        <v>186</v>
      </c>
    </row>
    <row r="2" spans="1:10" ht="15.75">
      <c r="A2" s="309" t="s">
        <v>148</v>
      </c>
      <c r="B2" s="309"/>
      <c r="C2" s="309"/>
      <c r="D2" s="309"/>
      <c r="E2" s="309"/>
      <c r="F2" s="309"/>
      <c r="G2" s="309"/>
      <c r="H2" s="309"/>
      <c r="I2" s="310"/>
      <c r="J2" s="310"/>
    </row>
    <row r="3" spans="8:13" ht="12.75">
      <c r="H3" s="255"/>
      <c r="J3" s="255"/>
      <c r="M3" s="292"/>
    </row>
    <row r="4" spans="1:10" ht="15.75">
      <c r="A4" s="311" t="s">
        <v>149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3.5" thickBot="1">
      <c r="A5" s="256"/>
      <c r="B5" s="256"/>
      <c r="C5" s="256"/>
      <c r="D5" s="256"/>
      <c r="E5" s="256"/>
      <c r="F5" s="256"/>
      <c r="G5" s="256"/>
      <c r="H5" s="257"/>
      <c r="I5" s="258"/>
      <c r="J5" s="258" t="s">
        <v>150</v>
      </c>
    </row>
    <row r="6" spans="1:10" ht="23.25" thickBot="1">
      <c r="A6" s="312" t="s">
        <v>151</v>
      </c>
      <c r="B6" s="259" t="s">
        <v>1</v>
      </c>
      <c r="C6" s="314" t="s">
        <v>2</v>
      </c>
      <c r="D6" s="314"/>
      <c r="E6" s="265" t="s">
        <v>3</v>
      </c>
      <c r="F6" s="265" t="s">
        <v>4</v>
      </c>
      <c r="G6" s="265" t="s">
        <v>152</v>
      </c>
      <c r="H6" s="266" t="s">
        <v>6</v>
      </c>
      <c r="I6" s="267" t="s">
        <v>184</v>
      </c>
      <c r="J6" s="268" t="s">
        <v>6</v>
      </c>
    </row>
    <row r="7" spans="1:10" ht="13.5" thickBot="1">
      <c r="A7" s="313"/>
      <c r="B7" s="269" t="s">
        <v>7</v>
      </c>
      <c r="C7" s="315" t="s">
        <v>8</v>
      </c>
      <c r="D7" s="315"/>
      <c r="E7" s="270" t="s">
        <v>8</v>
      </c>
      <c r="F7" s="270" t="s">
        <v>8</v>
      </c>
      <c r="G7" s="271" t="s">
        <v>9</v>
      </c>
      <c r="H7" s="272">
        <f>H8+H9+H10+H11+H12+H13+H14+H15+H16+H17+H18+H19+H20</f>
        <v>114540.90848000001</v>
      </c>
      <c r="I7" s="298">
        <f>I8+I9+I10+I11+I12+I14+I15+I16+I17+I18+I19+I20</f>
        <v>-98</v>
      </c>
      <c r="J7" s="297">
        <f>H7+I7</f>
        <v>114442.90848000001</v>
      </c>
    </row>
    <row r="8" spans="1:10" ht="12.75">
      <c r="A8" s="313"/>
      <c r="B8" s="273" t="s">
        <v>7</v>
      </c>
      <c r="C8" s="274" t="s">
        <v>153</v>
      </c>
      <c r="D8" s="274" t="s">
        <v>13</v>
      </c>
      <c r="E8" s="275">
        <v>6172</v>
      </c>
      <c r="F8" s="275">
        <v>5901</v>
      </c>
      <c r="G8" s="276" t="s">
        <v>154</v>
      </c>
      <c r="H8" s="277">
        <v>21000</v>
      </c>
      <c r="I8" s="278"/>
      <c r="J8" s="279">
        <f>H8+I8</f>
        <v>21000</v>
      </c>
    </row>
    <row r="9" spans="1:10" ht="12.75">
      <c r="A9" s="313"/>
      <c r="B9" s="280"/>
      <c r="C9" s="281" t="s">
        <v>155</v>
      </c>
      <c r="D9" s="281" t="s">
        <v>13</v>
      </c>
      <c r="E9" s="282">
        <v>6172</v>
      </c>
      <c r="F9" s="282">
        <v>5901</v>
      </c>
      <c r="G9" s="283" t="s">
        <v>156</v>
      </c>
      <c r="H9" s="284">
        <f>33156-8139-1400</f>
        <v>23617</v>
      </c>
      <c r="I9" s="285"/>
      <c r="J9" s="286">
        <f aca="true" t="shared" si="0" ref="J9:J20">H9+I9</f>
        <v>23617</v>
      </c>
    </row>
    <row r="10" spans="1:10" ht="12.75">
      <c r="A10" s="313"/>
      <c r="B10" s="280"/>
      <c r="C10" s="281" t="s">
        <v>157</v>
      </c>
      <c r="D10" s="281" t="s">
        <v>13</v>
      </c>
      <c r="E10" s="282">
        <v>6172</v>
      </c>
      <c r="F10" s="282">
        <v>5901</v>
      </c>
      <c r="G10" s="283" t="s">
        <v>158</v>
      </c>
      <c r="H10" s="284">
        <f>65698.02-1500-1400-1260-500-1000-1370-1800-50000-713-500-500</f>
        <v>5155.020000000004</v>
      </c>
      <c r="I10" s="296">
        <v>-98</v>
      </c>
      <c r="J10" s="286">
        <f t="shared" si="0"/>
        <v>5057.020000000004</v>
      </c>
    </row>
    <row r="11" spans="1:10" ht="12.75">
      <c r="A11" s="313"/>
      <c r="B11" s="280"/>
      <c r="C11" s="281" t="s">
        <v>159</v>
      </c>
      <c r="D11" s="281" t="s">
        <v>13</v>
      </c>
      <c r="E11" s="282">
        <v>6172</v>
      </c>
      <c r="F11" s="282">
        <v>5901</v>
      </c>
      <c r="G11" s="283" t="s">
        <v>160</v>
      </c>
      <c r="H11" s="284">
        <f>50750+4343.88848-50750</f>
        <v>4343.888480000001</v>
      </c>
      <c r="I11" s="285"/>
      <c r="J11" s="286">
        <f t="shared" si="0"/>
        <v>4343.888480000001</v>
      </c>
    </row>
    <row r="12" spans="1:10" ht="12.75">
      <c r="A12" s="313"/>
      <c r="B12" s="280"/>
      <c r="C12" s="281" t="s">
        <v>161</v>
      </c>
      <c r="D12" s="281" t="s">
        <v>13</v>
      </c>
      <c r="E12" s="282">
        <v>6172</v>
      </c>
      <c r="F12" s="282">
        <v>5901</v>
      </c>
      <c r="G12" s="283" t="s">
        <v>162</v>
      </c>
      <c r="H12" s="284">
        <v>9675</v>
      </c>
      <c r="I12" s="285"/>
      <c r="J12" s="286">
        <f t="shared" si="0"/>
        <v>9675</v>
      </c>
    </row>
    <row r="13" spans="1:10" ht="12.75">
      <c r="A13" s="313"/>
      <c r="B13" s="280"/>
      <c r="C13" s="281" t="s">
        <v>163</v>
      </c>
      <c r="D13" s="281" t="s">
        <v>13</v>
      </c>
      <c r="E13" s="282">
        <v>6172</v>
      </c>
      <c r="F13" s="282">
        <v>5901</v>
      </c>
      <c r="G13" s="283" t="s">
        <v>164</v>
      </c>
      <c r="H13" s="284">
        <v>9500</v>
      </c>
      <c r="I13" s="285"/>
      <c r="J13" s="286">
        <f t="shared" si="0"/>
        <v>9500</v>
      </c>
    </row>
    <row r="14" spans="1:10" ht="12.75">
      <c r="A14" s="313"/>
      <c r="B14" s="280"/>
      <c r="C14" s="281" t="s">
        <v>165</v>
      </c>
      <c r="D14" s="281" t="s">
        <v>13</v>
      </c>
      <c r="E14" s="282">
        <v>6172</v>
      </c>
      <c r="F14" s="282">
        <v>5901</v>
      </c>
      <c r="G14" s="283" t="s">
        <v>166</v>
      </c>
      <c r="H14" s="284">
        <v>11500</v>
      </c>
      <c r="I14" s="285"/>
      <c r="J14" s="286">
        <f t="shared" si="0"/>
        <v>11500</v>
      </c>
    </row>
    <row r="15" spans="1:10" ht="12.75">
      <c r="A15" s="313"/>
      <c r="B15" s="280"/>
      <c r="C15" s="281" t="s">
        <v>167</v>
      </c>
      <c r="D15" s="281" t="s">
        <v>13</v>
      </c>
      <c r="E15" s="282">
        <v>6172</v>
      </c>
      <c r="F15" s="282">
        <v>5901</v>
      </c>
      <c r="G15" s="283" t="s">
        <v>168</v>
      </c>
      <c r="H15" s="284">
        <v>10600</v>
      </c>
      <c r="I15" s="285"/>
      <c r="J15" s="286">
        <f t="shared" si="0"/>
        <v>10600</v>
      </c>
    </row>
    <row r="16" spans="1:10" ht="12.75">
      <c r="A16" s="313"/>
      <c r="B16" s="280"/>
      <c r="C16" s="281" t="s">
        <v>169</v>
      </c>
      <c r="D16" s="281" t="s">
        <v>13</v>
      </c>
      <c r="E16" s="282">
        <v>6172</v>
      </c>
      <c r="F16" s="282">
        <v>5901</v>
      </c>
      <c r="G16" s="283" t="s">
        <v>170</v>
      </c>
      <c r="H16" s="284">
        <v>5000</v>
      </c>
      <c r="I16" s="285"/>
      <c r="J16" s="286">
        <f t="shared" si="0"/>
        <v>5000</v>
      </c>
    </row>
    <row r="17" spans="1:10" ht="12.75">
      <c r="A17" s="313"/>
      <c r="B17" s="280"/>
      <c r="C17" s="281" t="s">
        <v>171</v>
      </c>
      <c r="D17" s="281" t="s">
        <v>13</v>
      </c>
      <c r="E17" s="282">
        <v>6172</v>
      </c>
      <c r="F17" s="282">
        <v>5901</v>
      </c>
      <c r="G17" s="283" t="s">
        <v>172</v>
      </c>
      <c r="H17" s="284">
        <v>2950</v>
      </c>
      <c r="I17" s="285"/>
      <c r="J17" s="286">
        <f t="shared" si="0"/>
        <v>2950</v>
      </c>
    </row>
    <row r="18" spans="1:10" ht="12.75">
      <c r="A18" s="313"/>
      <c r="B18" s="280"/>
      <c r="C18" s="281" t="s">
        <v>173</v>
      </c>
      <c r="D18" s="281" t="s">
        <v>13</v>
      </c>
      <c r="E18" s="282">
        <v>6172</v>
      </c>
      <c r="F18" s="282">
        <v>5901</v>
      </c>
      <c r="G18" s="283" t="s">
        <v>174</v>
      </c>
      <c r="H18" s="284">
        <v>5000</v>
      </c>
      <c r="I18" s="285"/>
      <c r="J18" s="286">
        <f t="shared" si="0"/>
        <v>5000</v>
      </c>
    </row>
    <row r="19" spans="1:10" ht="12.75">
      <c r="A19" s="313"/>
      <c r="B19" s="280"/>
      <c r="C19" s="281" t="s">
        <v>175</v>
      </c>
      <c r="D19" s="281" t="s">
        <v>13</v>
      </c>
      <c r="E19" s="282">
        <v>6172</v>
      </c>
      <c r="F19" s="282">
        <v>5901</v>
      </c>
      <c r="G19" s="283" t="s">
        <v>176</v>
      </c>
      <c r="H19" s="284">
        <v>4700</v>
      </c>
      <c r="I19" s="285"/>
      <c r="J19" s="286">
        <f t="shared" si="0"/>
        <v>4700</v>
      </c>
    </row>
    <row r="20" spans="1:10" ht="13.5" thickBot="1">
      <c r="A20" s="313"/>
      <c r="B20" s="287"/>
      <c r="C20" s="288" t="s">
        <v>177</v>
      </c>
      <c r="D20" s="288" t="s">
        <v>13</v>
      </c>
      <c r="E20" s="289">
        <v>6172</v>
      </c>
      <c r="F20" s="289">
        <v>5901</v>
      </c>
      <c r="G20" s="290" t="s">
        <v>178</v>
      </c>
      <c r="H20" s="293">
        <v>1500</v>
      </c>
      <c r="I20" s="294"/>
      <c r="J20" s="295">
        <f t="shared" si="0"/>
        <v>1500</v>
      </c>
    </row>
  </sheetData>
  <sheetProtection/>
  <mergeCells count="5">
    <mergeCell ref="A2:J2"/>
    <mergeCell ref="A4:J4"/>
    <mergeCell ref="A6:A20"/>
    <mergeCell ref="C6:D6"/>
    <mergeCell ref="C7:D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44">
      <selection activeCell="O13" sqref="O13"/>
    </sheetView>
  </sheetViews>
  <sheetFormatPr defaultColWidth="9.140625" defaultRowHeight="12.75"/>
  <cols>
    <col min="1" max="1" width="3.28125" style="20" customWidth="1"/>
    <col min="2" max="2" width="3.140625" style="20" customWidth="1"/>
    <col min="3" max="3" width="5.8515625" style="20" customWidth="1"/>
    <col min="4" max="4" width="7.57421875" style="20" customWidth="1"/>
    <col min="5" max="5" width="4.28125" style="20" customWidth="1"/>
    <col min="6" max="6" width="5.00390625" style="20" customWidth="1"/>
    <col min="7" max="7" width="8.57421875" style="20" customWidth="1"/>
    <col min="8" max="8" width="39.140625" style="20" customWidth="1"/>
    <col min="9" max="9" width="7.7109375" style="110" customWidth="1"/>
    <col min="10" max="10" width="13.421875" style="110" customWidth="1"/>
    <col min="11" max="11" width="7.7109375" style="110" customWidth="1"/>
    <col min="12" max="12" width="9.140625" style="20" customWidth="1"/>
  </cols>
  <sheetData>
    <row r="1" spans="9:13" ht="11.25" customHeight="1" hidden="1">
      <c r="I1" s="178"/>
      <c r="J1" s="146"/>
      <c r="K1" s="146"/>
      <c r="L1" s="147"/>
      <c r="M1" s="148"/>
    </row>
    <row r="2" spans="1:11" ht="15.75">
      <c r="A2" s="153"/>
      <c r="B2" s="153"/>
      <c r="C2" s="153"/>
      <c r="D2" s="153"/>
      <c r="E2" s="153"/>
      <c r="F2" s="153"/>
      <c r="G2" s="153"/>
      <c r="H2" s="153"/>
      <c r="I2" s="291"/>
      <c r="J2" s="291" t="s">
        <v>186</v>
      </c>
      <c r="K2" s="291"/>
    </row>
    <row r="3" spans="1:11" ht="15.75">
      <c r="A3" s="153"/>
      <c r="B3" s="153"/>
      <c r="C3" s="153"/>
      <c r="D3" s="153"/>
      <c r="E3" s="153"/>
      <c r="F3" s="153"/>
      <c r="G3" s="153"/>
      <c r="H3" s="153"/>
      <c r="I3" s="291"/>
      <c r="J3" s="291"/>
      <c r="K3" s="291"/>
    </row>
    <row r="4" spans="1:11" ht="15.75" customHeight="1">
      <c r="A4" s="153"/>
      <c r="B4" s="153"/>
      <c r="C4" s="153"/>
      <c r="D4" s="322" t="s">
        <v>181</v>
      </c>
      <c r="E4" s="322"/>
      <c r="F4" s="322"/>
      <c r="G4" s="322"/>
      <c r="H4" s="322"/>
      <c r="I4" s="322"/>
      <c r="J4" s="322"/>
      <c r="K4" s="153"/>
    </row>
    <row r="5" spans="1:11" ht="21.75" customHeight="1">
      <c r="A5" s="153"/>
      <c r="B5" s="153"/>
      <c r="C5" s="153"/>
      <c r="D5" s="322"/>
      <c r="E5" s="322"/>
      <c r="F5" s="322"/>
      <c r="G5" s="322"/>
      <c r="H5" s="322"/>
      <c r="I5" s="322"/>
      <c r="J5" s="322"/>
      <c r="K5" s="153"/>
    </row>
    <row r="6" spans="1:11" ht="20.25" customHeight="1">
      <c r="A6" s="153"/>
      <c r="B6" s="153"/>
      <c r="C6" s="153"/>
      <c r="D6" s="306"/>
      <c r="E6" s="306"/>
      <c r="F6" s="323" t="s">
        <v>183</v>
      </c>
      <c r="G6" s="324"/>
      <c r="H6" s="324"/>
      <c r="I6" s="324"/>
      <c r="J6" s="306"/>
      <c r="K6" s="153"/>
    </row>
    <row r="7" spans="1:11" ht="21" customHeight="1">
      <c r="A7" s="153"/>
      <c r="B7" s="153"/>
      <c r="C7" s="153"/>
      <c r="D7" s="214"/>
      <c r="E7" s="214"/>
      <c r="F7" s="214"/>
      <c r="G7" s="321" t="s">
        <v>82</v>
      </c>
      <c r="H7" s="321"/>
      <c r="I7" s="214"/>
      <c r="J7" s="214"/>
      <c r="K7" s="153"/>
    </row>
    <row r="8" spans="1:11" ht="10.5" customHeight="1">
      <c r="A8" s="153"/>
      <c r="B8" s="153"/>
      <c r="C8" s="153"/>
      <c r="D8" s="214"/>
      <c r="E8" s="214"/>
      <c r="F8" s="214"/>
      <c r="G8" s="214"/>
      <c r="H8" s="214"/>
      <c r="I8" s="214"/>
      <c r="J8" s="214"/>
      <c r="K8" s="153"/>
    </row>
    <row r="9" spans="1:11" ht="12" customHeight="1">
      <c r="A9" s="153"/>
      <c r="B9" s="153"/>
      <c r="C9" s="153"/>
      <c r="D9" s="214"/>
      <c r="E9" s="214"/>
      <c r="F9" s="214"/>
      <c r="G9" s="317" t="s">
        <v>182</v>
      </c>
      <c r="H9" s="317"/>
      <c r="I9" s="214"/>
      <c r="J9" s="214"/>
      <c r="K9" s="153"/>
    </row>
    <row r="10" spans="1:11" ht="20.25" customHeight="1" thickBot="1">
      <c r="A10" s="21"/>
      <c r="B10" s="22"/>
      <c r="C10" s="22"/>
      <c r="D10" s="22"/>
      <c r="E10" s="22"/>
      <c r="F10" s="19"/>
      <c r="G10" s="19" t="s">
        <v>80</v>
      </c>
      <c r="H10" s="316"/>
      <c r="I10" s="316"/>
      <c r="J10" s="19"/>
      <c r="K10" s="19"/>
    </row>
    <row r="11" spans="1:11" ht="21.75" customHeight="1" thickBot="1">
      <c r="A11" s="325" t="s">
        <v>0</v>
      </c>
      <c r="B11" s="154" t="s">
        <v>1</v>
      </c>
      <c r="C11" s="155" t="s">
        <v>65</v>
      </c>
      <c r="D11" s="328" t="s">
        <v>2</v>
      </c>
      <c r="E11" s="329"/>
      <c r="F11" s="157" t="s">
        <v>3</v>
      </c>
      <c r="G11" s="156" t="s">
        <v>4</v>
      </c>
      <c r="H11" s="158" t="s">
        <v>5</v>
      </c>
      <c r="I11" s="203" t="s">
        <v>6</v>
      </c>
      <c r="J11" s="204" t="s">
        <v>179</v>
      </c>
      <c r="K11" s="205" t="s">
        <v>6</v>
      </c>
    </row>
    <row r="12" spans="1:11" ht="13.5" thickBot="1">
      <c r="A12" s="326"/>
      <c r="B12" s="1" t="s">
        <v>7</v>
      </c>
      <c r="C12" s="1"/>
      <c r="D12" s="330" t="s">
        <v>8</v>
      </c>
      <c r="E12" s="331"/>
      <c r="F12" s="3" t="s">
        <v>8</v>
      </c>
      <c r="G12" s="2" t="s">
        <v>8</v>
      </c>
      <c r="H12" s="4" t="s">
        <v>9</v>
      </c>
      <c r="I12" s="179">
        <v>12622</v>
      </c>
      <c r="J12" s="210">
        <f>J13+J21+J45+J49+J60+J66+J74+J79+J81+J83+J85+J87</f>
        <v>98</v>
      </c>
      <c r="K12" s="211">
        <f>K13+K21+K45+K49+K60+K66+K74+K79+K81+K83+K85+K87</f>
        <v>12720</v>
      </c>
    </row>
    <row r="13" spans="1:11" ht="14.25" customHeight="1">
      <c r="A13" s="326"/>
      <c r="B13" s="23" t="s">
        <v>10</v>
      </c>
      <c r="C13" s="75"/>
      <c r="D13" s="319" t="s">
        <v>8</v>
      </c>
      <c r="E13" s="332"/>
      <c r="F13" s="5" t="s">
        <v>8</v>
      </c>
      <c r="G13" s="17" t="s">
        <v>8</v>
      </c>
      <c r="H13" s="11" t="s">
        <v>58</v>
      </c>
      <c r="I13" s="180">
        <v>45</v>
      </c>
      <c r="J13" s="102">
        <f>J14+J18</f>
        <v>0</v>
      </c>
      <c r="K13" s="135">
        <f>K14+K18</f>
        <v>45</v>
      </c>
    </row>
    <row r="14" spans="1:11" ht="12.75">
      <c r="A14" s="326"/>
      <c r="B14" s="24" t="s">
        <v>11</v>
      </c>
      <c r="C14" s="76"/>
      <c r="D14" s="6" t="s">
        <v>12</v>
      </c>
      <c r="E14" s="7" t="s">
        <v>13</v>
      </c>
      <c r="F14" s="8" t="s">
        <v>8</v>
      </c>
      <c r="G14" s="9" t="s">
        <v>8</v>
      </c>
      <c r="H14" s="10" t="s">
        <v>14</v>
      </c>
      <c r="I14" s="181">
        <v>40</v>
      </c>
      <c r="J14" s="103"/>
      <c r="K14" s="190">
        <f>K15+K16+K17</f>
        <v>40</v>
      </c>
    </row>
    <row r="15" spans="1:11" ht="12.75">
      <c r="A15" s="326"/>
      <c r="B15" s="25"/>
      <c r="C15" s="77"/>
      <c r="D15" s="26"/>
      <c r="E15" s="27"/>
      <c r="F15" s="28">
        <v>4369</v>
      </c>
      <c r="G15" s="29">
        <v>5021</v>
      </c>
      <c r="H15" s="30" t="s">
        <v>15</v>
      </c>
      <c r="I15" s="182">
        <v>1</v>
      </c>
      <c r="J15" s="101"/>
      <c r="K15" s="191">
        <f>I15+J15</f>
        <v>1</v>
      </c>
    </row>
    <row r="16" spans="1:11" ht="18" customHeight="1">
      <c r="A16" s="326"/>
      <c r="B16" s="25"/>
      <c r="C16" s="77"/>
      <c r="D16" s="26"/>
      <c r="E16" s="27"/>
      <c r="F16" s="28">
        <v>4369</v>
      </c>
      <c r="G16" s="29">
        <v>5169</v>
      </c>
      <c r="H16" s="30" t="s">
        <v>16</v>
      </c>
      <c r="I16" s="182">
        <v>24</v>
      </c>
      <c r="J16" s="101"/>
      <c r="K16" s="191">
        <f>I16+J16</f>
        <v>24</v>
      </c>
    </row>
    <row r="17" spans="1:11" ht="12.75">
      <c r="A17" s="326"/>
      <c r="B17" s="31"/>
      <c r="C17" s="78"/>
      <c r="D17" s="32"/>
      <c r="E17" s="33"/>
      <c r="F17" s="34">
        <v>4369</v>
      </c>
      <c r="G17" s="35">
        <v>5175</v>
      </c>
      <c r="H17" s="36" t="s">
        <v>17</v>
      </c>
      <c r="I17" s="183">
        <v>15</v>
      </c>
      <c r="J17" s="104"/>
      <c r="K17" s="191">
        <f>I17+J17</f>
        <v>15</v>
      </c>
    </row>
    <row r="18" spans="1:11" ht="12.75">
      <c r="A18" s="326"/>
      <c r="B18" s="37" t="s">
        <v>11</v>
      </c>
      <c r="C18" s="79"/>
      <c r="D18" s="38" t="s">
        <v>18</v>
      </c>
      <c r="E18" s="39" t="s">
        <v>13</v>
      </c>
      <c r="F18" s="40" t="s">
        <v>8</v>
      </c>
      <c r="G18" s="40" t="s">
        <v>8</v>
      </c>
      <c r="H18" s="41" t="s">
        <v>19</v>
      </c>
      <c r="I18" s="105">
        <v>5</v>
      </c>
      <c r="J18" s="105">
        <f>J19+J20</f>
        <v>0</v>
      </c>
      <c r="K18" s="190">
        <f>K19+K20</f>
        <v>5</v>
      </c>
    </row>
    <row r="19" spans="1:11" ht="12.75">
      <c r="A19" s="326"/>
      <c r="B19" s="37"/>
      <c r="C19" s="79"/>
      <c r="D19" s="38"/>
      <c r="E19" s="39"/>
      <c r="F19" s="28">
        <v>4329</v>
      </c>
      <c r="G19" s="28">
        <v>5169</v>
      </c>
      <c r="H19" s="30" t="s">
        <v>16</v>
      </c>
      <c r="I19" s="182">
        <v>0</v>
      </c>
      <c r="J19" s="101"/>
      <c r="K19" s="191">
        <f>I19+J19</f>
        <v>0</v>
      </c>
    </row>
    <row r="20" spans="1:11" ht="13.5" thickBot="1">
      <c r="A20" s="326"/>
      <c r="B20" s="42"/>
      <c r="C20" s="80"/>
      <c r="D20" s="43"/>
      <c r="E20" s="44"/>
      <c r="F20" s="45">
        <v>4329</v>
      </c>
      <c r="G20" s="45">
        <v>5175</v>
      </c>
      <c r="H20" s="46" t="s">
        <v>17</v>
      </c>
      <c r="I20" s="182">
        <v>5</v>
      </c>
      <c r="J20" s="97"/>
      <c r="K20" s="119">
        <f>I20+J20</f>
        <v>5</v>
      </c>
    </row>
    <row r="21" spans="1:11" ht="12.75">
      <c r="A21" s="326"/>
      <c r="B21" s="23" t="s">
        <v>10</v>
      </c>
      <c r="C21" s="75"/>
      <c r="D21" s="319" t="s">
        <v>8</v>
      </c>
      <c r="E21" s="320"/>
      <c r="F21" s="5" t="s">
        <v>8</v>
      </c>
      <c r="G21" s="17" t="s">
        <v>8</v>
      </c>
      <c r="H21" s="11" t="s">
        <v>20</v>
      </c>
      <c r="I21" s="180">
        <v>5852</v>
      </c>
      <c r="J21" s="102">
        <f>J22+J28+J31+J43</f>
        <v>0</v>
      </c>
      <c r="K21" s="135">
        <f>K22+K28+K31+K43+K36</f>
        <v>5852</v>
      </c>
    </row>
    <row r="22" spans="1:11" ht="12.75">
      <c r="A22" s="326"/>
      <c r="B22" s="24" t="s">
        <v>11</v>
      </c>
      <c r="C22" s="76"/>
      <c r="D22" s="6" t="s">
        <v>21</v>
      </c>
      <c r="E22" s="39" t="s">
        <v>13</v>
      </c>
      <c r="F22" s="8" t="s">
        <v>8</v>
      </c>
      <c r="G22" s="9" t="s">
        <v>8</v>
      </c>
      <c r="H22" s="10" t="s">
        <v>22</v>
      </c>
      <c r="I22" s="181">
        <v>61</v>
      </c>
      <c r="J22" s="103">
        <f>J23+J24+J25+J26+J27</f>
        <v>0</v>
      </c>
      <c r="K22" s="190">
        <f>K23+K24+K25+K26+K27</f>
        <v>61</v>
      </c>
    </row>
    <row r="23" spans="1:11" ht="12.75">
      <c r="A23" s="326"/>
      <c r="B23" s="25"/>
      <c r="C23" s="77"/>
      <c r="D23" s="26"/>
      <c r="E23" s="27"/>
      <c r="F23" s="28">
        <v>4329</v>
      </c>
      <c r="G23" s="29">
        <v>5021</v>
      </c>
      <c r="H23" s="30" t="s">
        <v>15</v>
      </c>
      <c r="I23" s="182">
        <v>1</v>
      </c>
      <c r="J23" s="101"/>
      <c r="K23" s="191">
        <f>I23+J23</f>
        <v>1</v>
      </c>
    </row>
    <row r="24" spans="1:11" ht="12.75">
      <c r="A24" s="326"/>
      <c r="B24" s="25"/>
      <c r="C24" s="77"/>
      <c r="D24" s="26"/>
      <c r="E24" s="27"/>
      <c r="F24" s="28">
        <v>4329</v>
      </c>
      <c r="G24" s="29">
        <v>5139</v>
      </c>
      <c r="H24" s="30" t="s">
        <v>56</v>
      </c>
      <c r="I24" s="184">
        <v>0.1</v>
      </c>
      <c r="J24" s="101"/>
      <c r="K24" s="191">
        <f>I24+J24</f>
        <v>0.1</v>
      </c>
    </row>
    <row r="25" spans="1:11" ht="12.75">
      <c r="A25" s="326"/>
      <c r="B25" s="59"/>
      <c r="C25" s="85"/>
      <c r="D25" s="60"/>
      <c r="E25" s="56"/>
      <c r="F25" s="88">
        <v>4329</v>
      </c>
      <c r="G25" s="61">
        <v>5166</v>
      </c>
      <c r="H25" s="30" t="s">
        <v>44</v>
      </c>
      <c r="I25" s="184">
        <v>16</v>
      </c>
      <c r="J25" s="101"/>
      <c r="K25" s="191">
        <f>I25+J25</f>
        <v>16</v>
      </c>
    </row>
    <row r="26" spans="1:11" ht="12.75">
      <c r="A26" s="326"/>
      <c r="B26" s="59"/>
      <c r="C26" s="85"/>
      <c r="D26" s="60"/>
      <c r="E26" s="56"/>
      <c r="F26" s="88">
        <v>4329</v>
      </c>
      <c r="G26" s="61">
        <v>5169</v>
      </c>
      <c r="H26" s="30" t="s">
        <v>16</v>
      </c>
      <c r="I26" s="184">
        <v>23.9</v>
      </c>
      <c r="J26" s="101"/>
      <c r="K26" s="191">
        <f>I26+J26</f>
        <v>23.9</v>
      </c>
    </row>
    <row r="27" spans="1:11" ht="12.75">
      <c r="A27" s="326"/>
      <c r="B27" s="63"/>
      <c r="C27" s="28"/>
      <c r="D27" s="26"/>
      <c r="E27" s="27"/>
      <c r="F27" s="28">
        <v>4329</v>
      </c>
      <c r="G27" s="28">
        <v>5175</v>
      </c>
      <c r="H27" s="86" t="s">
        <v>17</v>
      </c>
      <c r="I27" s="184">
        <v>20</v>
      </c>
      <c r="J27" s="101"/>
      <c r="K27" s="191">
        <f>I27+J27</f>
        <v>20</v>
      </c>
    </row>
    <row r="28" spans="1:11" ht="12.75">
      <c r="A28" s="326"/>
      <c r="B28" s="37" t="s">
        <v>11</v>
      </c>
      <c r="C28" s="93">
        <v>13307</v>
      </c>
      <c r="D28" s="92" t="s">
        <v>64</v>
      </c>
      <c r="E28" s="39" t="s">
        <v>8</v>
      </c>
      <c r="F28" s="40" t="s">
        <v>8</v>
      </c>
      <c r="G28" s="40" t="s">
        <v>8</v>
      </c>
      <c r="H28" s="113" t="s">
        <v>59</v>
      </c>
      <c r="I28" s="181">
        <v>5472</v>
      </c>
      <c r="J28" s="105">
        <v>0</v>
      </c>
      <c r="K28" s="190">
        <f>K29+K30</f>
        <v>5472</v>
      </c>
    </row>
    <row r="29" spans="1:11" ht="22.5">
      <c r="A29" s="326"/>
      <c r="B29" s="114"/>
      <c r="C29" s="115"/>
      <c r="D29" s="116"/>
      <c r="E29" s="90" t="s">
        <v>62</v>
      </c>
      <c r="F29" s="74">
        <v>4324</v>
      </c>
      <c r="G29" s="74">
        <v>5331</v>
      </c>
      <c r="H29" s="87" t="s">
        <v>60</v>
      </c>
      <c r="I29" s="184">
        <v>2188.8</v>
      </c>
      <c r="J29" s="101"/>
      <c r="K29" s="191">
        <f>I29+J29</f>
        <v>2188.8</v>
      </c>
    </row>
    <row r="30" spans="1:11" ht="12.75">
      <c r="A30" s="326"/>
      <c r="B30" s="55"/>
      <c r="C30" s="81"/>
      <c r="D30" s="15"/>
      <c r="E30" s="91" t="s">
        <v>63</v>
      </c>
      <c r="F30" s="89">
        <v>4324</v>
      </c>
      <c r="G30" s="89">
        <v>5321</v>
      </c>
      <c r="H30" s="73" t="s">
        <v>61</v>
      </c>
      <c r="I30" s="184">
        <v>3283.2</v>
      </c>
      <c r="J30" s="101"/>
      <c r="K30" s="191">
        <f>I30+J30</f>
        <v>3283.2</v>
      </c>
    </row>
    <row r="31" spans="1:11" ht="12.75">
      <c r="A31" s="326"/>
      <c r="B31" s="24" t="s">
        <v>11</v>
      </c>
      <c r="C31" s="76"/>
      <c r="D31" s="6" t="s">
        <v>23</v>
      </c>
      <c r="E31" s="39" t="s">
        <v>13</v>
      </c>
      <c r="F31" s="8" t="s">
        <v>8</v>
      </c>
      <c r="G31" s="9" t="s">
        <v>8</v>
      </c>
      <c r="H31" s="10" t="s">
        <v>24</v>
      </c>
      <c r="I31" s="185">
        <v>135</v>
      </c>
      <c r="J31" s="105">
        <v>0</v>
      </c>
      <c r="K31" s="190">
        <f>K32+K33+K34+K35</f>
        <v>135</v>
      </c>
    </row>
    <row r="32" spans="1:11" ht="12.75">
      <c r="A32" s="326"/>
      <c r="B32" s="25"/>
      <c r="C32" s="77"/>
      <c r="D32" s="26"/>
      <c r="E32" s="27"/>
      <c r="F32" s="28">
        <v>4329</v>
      </c>
      <c r="G32" s="29">
        <v>5021</v>
      </c>
      <c r="H32" s="30" t="s">
        <v>15</v>
      </c>
      <c r="I32" s="182">
        <v>10</v>
      </c>
      <c r="J32" s="101"/>
      <c r="K32" s="191">
        <f>I32+J32</f>
        <v>10</v>
      </c>
    </row>
    <row r="33" spans="1:11" ht="12.75">
      <c r="A33" s="326"/>
      <c r="B33" s="25"/>
      <c r="C33" s="77"/>
      <c r="D33" s="26"/>
      <c r="E33" s="27"/>
      <c r="F33" s="28">
        <v>4329</v>
      </c>
      <c r="G33" s="29">
        <v>5139</v>
      </c>
      <c r="H33" s="30" t="s">
        <v>25</v>
      </c>
      <c r="I33" s="182">
        <v>10</v>
      </c>
      <c r="J33" s="101"/>
      <c r="K33" s="191">
        <f>I33+J33</f>
        <v>10</v>
      </c>
    </row>
    <row r="34" spans="1:11" ht="12.75">
      <c r="A34" s="326"/>
      <c r="B34" s="25"/>
      <c r="C34" s="77"/>
      <c r="D34" s="26"/>
      <c r="E34" s="27"/>
      <c r="F34" s="28">
        <v>4329</v>
      </c>
      <c r="G34" s="29">
        <v>5169</v>
      </c>
      <c r="H34" s="30" t="s">
        <v>16</v>
      </c>
      <c r="I34" s="182">
        <v>110</v>
      </c>
      <c r="J34" s="101"/>
      <c r="K34" s="191">
        <f>I34+J34</f>
        <v>110</v>
      </c>
    </row>
    <row r="35" spans="1:11" ht="12.75">
      <c r="A35" s="326"/>
      <c r="B35" s="25"/>
      <c r="C35" s="77"/>
      <c r="D35" s="26"/>
      <c r="E35" s="27"/>
      <c r="F35" s="28">
        <v>4329</v>
      </c>
      <c r="G35" s="29">
        <v>5175</v>
      </c>
      <c r="H35" s="30" t="s">
        <v>17</v>
      </c>
      <c r="I35" s="184">
        <v>5</v>
      </c>
      <c r="J35" s="101"/>
      <c r="K35" s="191">
        <f>I35+J35</f>
        <v>5</v>
      </c>
    </row>
    <row r="36" spans="1:12" s="112" customFormat="1" ht="12.75">
      <c r="A36" s="326"/>
      <c r="B36" s="24" t="s">
        <v>11</v>
      </c>
      <c r="C36" s="76"/>
      <c r="D36" s="6" t="s">
        <v>75</v>
      </c>
      <c r="E36" s="7"/>
      <c r="F36" s="8" t="s">
        <v>8</v>
      </c>
      <c r="G36" s="9" t="s">
        <v>8</v>
      </c>
      <c r="H36" s="10" t="s">
        <v>76</v>
      </c>
      <c r="I36" s="181">
        <v>100</v>
      </c>
      <c r="J36" s="103">
        <v>0</v>
      </c>
      <c r="K36" s="190">
        <f>K37+K38+K39+K40+K41+K42</f>
        <v>100</v>
      </c>
      <c r="L36" s="111"/>
    </row>
    <row r="37" spans="1:11" ht="12.75">
      <c r="A37" s="326"/>
      <c r="B37" s="55"/>
      <c r="C37" s="81"/>
      <c r="D37" s="15"/>
      <c r="E37" s="14"/>
      <c r="F37" s="12">
        <v>4329</v>
      </c>
      <c r="G37" s="16">
        <v>5019</v>
      </c>
      <c r="H37" s="13" t="s">
        <v>77</v>
      </c>
      <c r="I37" s="184">
        <v>50</v>
      </c>
      <c r="J37" s="109"/>
      <c r="K37" s="191">
        <f aca="true" t="shared" si="0" ref="K37:K42">I37+J37</f>
        <v>50</v>
      </c>
    </row>
    <row r="38" spans="1:11" ht="12.75">
      <c r="A38" s="326"/>
      <c r="B38" s="55"/>
      <c r="C38" s="81"/>
      <c r="D38" s="15"/>
      <c r="E38" s="14"/>
      <c r="F38" s="12">
        <v>4329</v>
      </c>
      <c r="G38" s="16">
        <v>5029</v>
      </c>
      <c r="H38" s="13" t="s">
        <v>78</v>
      </c>
      <c r="I38" s="184">
        <v>20</v>
      </c>
      <c r="J38" s="109"/>
      <c r="K38" s="191">
        <f t="shared" si="0"/>
        <v>20</v>
      </c>
    </row>
    <row r="39" spans="1:11" ht="12.75">
      <c r="A39" s="326"/>
      <c r="B39" s="55"/>
      <c r="C39" s="81"/>
      <c r="D39" s="15"/>
      <c r="E39" s="14"/>
      <c r="F39" s="12">
        <v>4329</v>
      </c>
      <c r="G39" s="16">
        <v>5039</v>
      </c>
      <c r="H39" s="13" t="s">
        <v>79</v>
      </c>
      <c r="I39" s="184">
        <v>15</v>
      </c>
      <c r="J39" s="109"/>
      <c r="K39" s="191">
        <f t="shared" si="0"/>
        <v>15</v>
      </c>
    </row>
    <row r="40" spans="1:11" ht="12.75">
      <c r="A40" s="326"/>
      <c r="B40" s="55"/>
      <c r="C40" s="81"/>
      <c r="D40" s="15"/>
      <c r="E40" s="14"/>
      <c r="F40" s="12">
        <v>4329</v>
      </c>
      <c r="G40" s="16">
        <v>5169</v>
      </c>
      <c r="H40" s="30" t="s">
        <v>16</v>
      </c>
      <c r="I40" s="184">
        <v>9</v>
      </c>
      <c r="J40" s="109"/>
      <c r="K40" s="191">
        <f t="shared" si="0"/>
        <v>9</v>
      </c>
    </row>
    <row r="41" spans="1:11" ht="12.75">
      <c r="A41" s="326"/>
      <c r="B41" s="55"/>
      <c r="C41" s="81"/>
      <c r="D41" s="15"/>
      <c r="E41" s="14"/>
      <c r="F41" s="12">
        <v>4329</v>
      </c>
      <c r="G41" s="16">
        <v>5175</v>
      </c>
      <c r="H41" s="13" t="s">
        <v>17</v>
      </c>
      <c r="I41" s="184">
        <v>5</v>
      </c>
      <c r="J41" s="109"/>
      <c r="K41" s="191">
        <f t="shared" si="0"/>
        <v>5</v>
      </c>
    </row>
    <row r="42" spans="1:11" ht="12.75">
      <c r="A42" s="326"/>
      <c r="B42" s="55"/>
      <c r="C42" s="81"/>
      <c r="D42" s="15"/>
      <c r="E42" s="14"/>
      <c r="F42" s="12">
        <v>4329</v>
      </c>
      <c r="G42" s="16">
        <v>5192</v>
      </c>
      <c r="H42" s="13" t="s">
        <v>81</v>
      </c>
      <c r="I42" s="184">
        <v>1</v>
      </c>
      <c r="J42" s="109"/>
      <c r="K42" s="191">
        <f t="shared" si="0"/>
        <v>1</v>
      </c>
    </row>
    <row r="43" spans="1:11" ht="12.75">
      <c r="A43" s="326"/>
      <c r="B43" s="24" t="s">
        <v>11</v>
      </c>
      <c r="C43" s="76"/>
      <c r="D43" s="6" t="s">
        <v>26</v>
      </c>
      <c r="E43" s="7" t="s">
        <v>13</v>
      </c>
      <c r="F43" s="8" t="s">
        <v>8</v>
      </c>
      <c r="G43" s="9" t="s">
        <v>8</v>
      </c>
      <c r="H43" s="10" t="s">
        <v>27</v>
      </c>
      <c r="I43" s="181">
        <v>84</v>
      </c>
      <c r="J43" s="103">
        <f>J44</f>
        <v>0</v>
      </c>
      <c r="K43" s="190">
        <f>K44</f>
        <v>84</v>
      </c>
    </row>
    <row r="44" spans="1:11" ht="13.5" thickBot="1">
      <c r="A44" s="326"/>
      <c r="B44" s="47"/>
      <c r="C44" s="82"/>
      <c r="D44" s="48"/>
      <c r="E44" s="39"/>
      <c r="F44" s="28">
        <v>4329</v>
      </c>
      <c r="G44" s="29">
        <v>5169</v>
      </c>
      <c r="H44" s="30" t="s">
        <v>16</v>
      </c>
      <c r="I44" s="182">
        <v>84</v>
      </c>
      <c r="J44" s="101"/>
      <c r="K44" s="119">
        <f>I44+J44</f>
        <v>84</v>
      </c>
    </row>
    <row r="45" spans="1:11" ht="12.75">
      <c r="A45" s="326"/>
      <c r="B45" s="23" t="s">
        <v>10</v>
      </c>
      <c r="C45" s="75"/>
      <c r="D45" s="319" t="s">
        <v>8</v>
      </c>
      <c r="E45" s="320"/>
      <c r="F45" s="5" t="s">
        <v>8</v>
      </c>
      <c r="G45" s="17" t="s">
        <v>8</v>
      </c>
      <c r="H45" s="11" t="s">
        <v>28</v>
      </c>
      <c r="I45" s="180">
        <v>30</v>
      </c>
      <c r="J45" s="102">
        <v>0</v>
      </c>
      <c r="K45" s="135">
        <f>K46</f>
        <v>30</v>
      </c>
    </row>
    <row r="46" spans="1:11" ht="12.75">
      <c r="A46" s="326"/>
      <c r="B46" s="24" t="s">
        <v>11</v>
      </c>
      <c r="C46" s="76"/>
      <c r="D46" s="6" t="s">
        <v>29</v>
      </c>
      <c r="E46" s="7" t="s">
        <v>13</v>
      </c>
      <c r="F46" s="8" t="s">
        <v>8</v>
      </c>
      <c r="G46" s="9" t="s">
        <v>8</v>
      </c>
      <c r="H46" s="10" t="s">
        <v>30</v>
      </c>
      <c r="I46" s="181">
        <v>30</v>
      </c>
      <c r="J46" s="103"/>
      <c r="K46" s="190">
        <f>K47+K48</f>
        <v>30</v>
      </c>
    </row>
    <row r="47" spans="1:11" ht="12.75">
      <c r="A47" s="326"/>
      <c r="B47" s="47"/>
      <c r="C47" s="82"/>
      <c r="D47" s="48"/>
      <c r="E47" s="49"/>
      <c r="F47" s="50">
        <v>4342</v>
      </c>
      <c r="G47" s="29">
        <v>5169</v>
      </c>
      <c r="H47" s="30" t="s">
        <v>16</v>
      </c>
      <c r="I47" s="182">
        <v>25</v>
      </c>
      <c r="J47" s="105"/>
      <c r="K47" s="191">
        <f>I47+J47</f>
        <v>25</v>
      </c>
    </row>
    <row r="48" spans="1:11" ht="13.5" thickBot="1">
      <c r="A48" s="326"/>
      <c r="B48" s="51"/>
      <c r="C48" s="83"/>
      <c r="D48" s="52"/>
      <c r="E48" s="44"/>
      <c r="F48" s="53">
        <v>4342</v>
      </c>
      <c r="G48" s="54">
        <v>5175</v>
      </c>
      <c r="H48" s="13" t="s">
        <v>17</v>
      </c>
      <c r="I48" s="186">
        <v>5</v>
      </c>
      <c r="J48" s="106"/>
      <c r="K48" s="119">
        <f>I48+J48</f>
        <v>5</v>
      </c>
    </row>
    <row r="49" spans="1:11" ht="12.75">
      <c r="A49" s="326"/>
      <c r="B49" s="23" t="s">
        <v>10</v>
      </c>
      <c r="C49" s="75"/>
      <c r="D49" s="319" t="s">
        <v>8</v>
      </c>
      <c r="E49" s="320"/>
      <c r="F49" s="5" t="s">
        <v>8</v>
      </c>
      <c r="G49" s="17" t="s">
        <v>8</v>
      </c>
      <c r="H49" s="11" t="s">
        <v>31</v>
      </c>
      <c r="I49" s="180">
        <v>1255</v>
      </c>
      <c r="J49" s="102">
        <f>J50+J54+J56+J58</f>
        <v>0</v>
      </c>
      <c r="K49" s="135">
        <f>K50+K54+K56+K58</f>
        <v>1255</v>
      </c>
    </row>
    <row r="50" spans="1:11" ht="12.75">
      <c r="A50" s="326"/>
      <c r="B50" s="24" t="s">
        <v>11</v>
      </c>
      <c r="C50" s="76"/>
      <c r="D50" s="6" t="s">
        <v>32</v>
      </c>
      <c r="E50" s="39" t="s">
        <v>13</v>
      </c>
      <c r="F50" s="8" t="s">
        <v>8</v>
      </c>
      <c r="G50" s="9" t="s">
        <v>8</v>
      </c>
      <c r="H50" s="10" t="s">
        <v>33</v>
      </c>
      <c r="I50" s="185">
        <v>800</v>
      </c>
      <c r="J50" s="107">
        <v>0</v>
      </c>
      <c r="K50" s="190">
        <f>K51+K52+K53</f>
        <v>800</v>
      </c>
    </row>
    <row r="51" spans="1:11" ht="12.75">
      <c r="A51" s="326"/>
      <c r="B51" s="55"/>
      <c r="C51" s="81"/>
      <c r="D51" s="15"/>
      <c r="E51" s="27"/>
      <c r="F51" s="12">
        <v>4399</v>
      </c>
      <c r="G51" s="16">
        <v>5139</v>
      </c>
      <c r="H51" s="13" t="s">
        <v>25</v>
      </c>
      <c r="I51" s="182">
        <v>300</v>
      </c>
      <c r="J51" s="101"/>
      <c r="K51" s="191">
        <f>I51+J51</f>
        <v>300</v>
      </c>
    </row>
    <row r="52" spans="1:11" ht="12.75">
      <c r="A52" s="326"/>
      <c r="B52" s="24"/>
      <c r="C52" s="76"/>
      <c r="D52" s="15"/>
      <c r="E52" s="56"/>
      <c r="F52" s="12">
        <v>4399</v>
      </c>
      <c r="G52" s="29">
        <v>5169</v>
      </c>
      <c r="H52" s="30" t="s">
        <v>16</v>
      </c>
      <c r="I52" s="182">
        <v>460</v>
      </c>
      <c r="J52" s="101"/>
      <c r="K52" s="191">
        <f>I52+J52</f>
        <v>460</v>
      </c>
    </row>
    <row r="53" spans="1:11" ht="12.75">
      <c r="A53" s="326"/>
      <c r="B53" s="57"/>
      <c r="C53" s="84"/>
      <c r="D53" s="26"/>
      <c r="E53" s="27"/>
      <c r="F53" s="28">
        <v>4399</v>
      </c>
      <c r="G53" s="29">
        <v>5175</v>
      </c>
      <c r="H53" s="30" t="s">
        <v>17</v>
      </c>
      <c r="I53" s="182">
        <v>40</v>
      </c>
      <c r="J53" s="101"/>
      <c r="K53" s="191">
        <f>I53+J53</f>
        <v>40</v>
      </c>
    </row>
    <row r="54" spans="1:11" ht="12.75">
      <c r="A54" s="326"/>
      <c r="B54" s="24"/>
      <c r="C54" s="76"/>
      <c r="D54" s="6" t="s">
        <v>34</v>
      </c>
      <c r="E54" s="58" t="s">
        <v>13</v>
      </c>
      <c r="F54" s="8" t="s">
        <v>8</v>
      </c>
      <c r="G54" s="9" t="s">
        <v>8</v>
      </c>
      <c r="H54" s="10" t="s">
        <v>35</v>
      </c>
      <c r="I54" s="181">
        <v>375</v>
      </c>
      <c r="J54" s="107">
        <v>0</v>
      </c>
      <c r="K54" s="190">
        <f>K55</f>
        <v>375</v>
      </c>
    </row>
    <row r="55" spans="1:11" ht="12.75">
      <c r="A55" s="326"/>
      <c r="B55" s="25"/>
      <c r="C55" s="77"/>
      <c r="D55" s="26"/>
      <c r="E55" s="27"/>
      <c r="F55" s="12">
        <v>4359</v>
      </c>
      <c r="G55" s="29">
        <v>5169</v>
      </c>
      <c r="H55" s="30" t="s">
        <v>16</v>
      </c>
      <c r="I55" s="182">
        <v>375</v>
      </c>
      <c r="J55" s="101"/>
      <c r="K55" s="191">
        <f>I55+J55</f>
        <v>375</v>
      </c>
    </row>
    <row r="56" spans="1:11" ht="12.75">
      <c r="A56" s="326"/>
      <c r="B56" s="24"/>
      <c r="C56" s="76"/>
      <c r="D56" s="6" t="s">
        <v>36</v>
      </c>
      <c r="E56" s="58" t="s">
        <v>13</v>
      </c>
      <c r="F56" s="8" t="s">
        <v>8</v>
      </c>
      <c r="G56" s="9" t="s">
        <v>8</v>
      </c>
      <c r="H56" s="10" t="s">
        <v>37</v>
      </c>
      <c r="I56" s="181">
        <v>38</v>
      </c>
      <c r="J56" s="103">
        <v>0</v>
      </c>
      <c r="K56" s="190">
        <f>K57</f>
        <v>38</v>
      </c>
    </row>
    <row r="57" spans="1:11" ht="12.75">
      <c r="A57" s="326"/>
      <c r="B57" s="59"/>
      <c r="C57" s="85"/>
      <c r="D57" s="60"/>
      <c r="E57" s="56"/>
      <c r="F57" s="34">
        <v>4399</v>
      </c>
      <c r="G57" s="61">
        <v>5169</v>
      </c>
      <c r="H57" s="62" t="s">
        <v>16</v>
      </c>
      <c r="I57" s="187">
        <v>38</v>
      </c>
      <c r="J57" s="108"/>
      <c r="K57" s="191">
        <f>I57+J57</f>
        <v>38</v>
      </c>
    </row>
    <row r="58" spans="1:11" ht="12.75">
      <c r="A58" s="326"/>
      <c r="B58" s="63"/>
      <c r="C58" s="25"/>
      <c r="D58" s="38" t="s">
        <v>38</v>
      </c>
      <c r="E58" s="39" t="s">
        <v>13</v>
      </c>
      <c r="F58" s="40" t="s">
        <v>8</v>
      </c>
      <c r="G58" s="40" t="s">
        <v>8</v>
      </c>
      <c r="H58" s="64" t="s">
        <v>39</v>
      </c>
      <c r="I58" s="105">
        <v>42</v>
      </c>
      <c r="J58" s="105">
        <v>0</v>
      </c>
      <c r="K58" s="190">
        <f>K59</f>
        <v>42</v>
      </c>
    </row>
    <row r="59" spans="1:11" ht="13.5" thickBot="1">
      <c r="A59" s="326"/>
      <c r="B59" s="31"/>
      <c r="C59" s="78"/>
      <c r="D59" s="32"/>
      <c r="E59" s="33"/>
      <c r="F59" s="12">
        <v>4359</v>
      </c>
      <c r="G59" s="12">
        <v>5151</v>
      </c>
      <c r="H59" s="13" t="s">
        <v>40</v>
      </c>
      <c r="I59" s="183">
        <v>42</v>
      </c>
      <c r="J59" s="104"/>
      <c r="K59" s="119">
        <f>I59+J59</f>
        <v>42</v>
      </c>
    </row>
    <row r="60" spans="1:11" ht="15" customHeight="1">
      <c r="A60" s="326"/>
      <c r="B60" s="65" t="s">
        <v>10</v>
      </c>
      <c r="C60" s="75"/>
      <c r="D60" s="319" t="s">
        <v>8</v>
      </c>
      <c r="E60" s="320"/>
      <c r="F60" s="5" t="s">
        <v>8</v>
      </c>
      <c r="G60" s="17" t="s">
        <v>8</v>
      </c>
      <c r="H60" s="11" t="s">
        <v>41</v>
      </c>
      <c r="I60" s="180">
        <v>100</v>
      </c>
      <c r="J60" s="102">
        <f>J61+J63</f>
        <v>0</v>
      </c>
      <c r="K60" s="135">
        <f>K61+K63</f>
        <v>100</v>
      </c>
    </row>
    <row r="61" spans="1:11" ht="12.75">
      <c r="A61" s="326"/>
      <c r="B61" s="66" t="s">
        <v>11</v>
      </c>
      <c r="C61" s="76"/>
      <c r="D61" s="6" t="s">
        <v>42</v>
      </c>
      <c r="E61" s="7" t="s">
        <v>13</v>
      </c>
      <c r="F61" s="8" t="s">
        <v>8</v>
      </c>
      <c r="G61" s="9" t="s">
        <v>8</v>
      </c>
      <c r="H61" s="10" t="s">
        <v>43</v>
      </c>
      <c r="I61" s="185">
        <v>30</v>
      </c>
      <c r="J61" s="105">
        <v>0</v>
      </c>
      <c r="K61" s="190">
        <f>K62</f>
        <v>30</v>
      </c>
    </row>
    <row r="62" spans="1:11" ht="12.75">
      <c r="A62" s="326"/>
      <c r="B62" s="67"/>
      <c r="C62" s="81"/>
      <c r="D62" s="15"/>
      <c r="E62" s="18"/>
      <c r="F62" s="12">
        <v>4399</v>
      </c>
      <c r="G62" s="16">
        <v>5166</v>
      </c>
      <c r="H62" s="13" t="s">
        <v>44</v>
      </c>
      <c r="I62" s="184">
        <v>30</v>
      </c>
      <c r="J62" s="109"/>
      <c r="K62" s="191">
        <f>I62+J62</f>
        <v>30</v>
      </c>
    </row>
    <row r="63" spans="1:11" ht="12.75">
      <c r="A63" s="326"/>
      <c r="B63" s="66" t="s">
        <v>11</v>
      </c>
      <c r="C63" s="76"/>
      <c r="D63" s="6" t="s">
        <v>45</v>
      </c>
      <c r="E63" s="7" t="s">
        <v>13</v>
      </c>
      <c r="F63" s="8" t="s">
        <v>8</v>
      </c>
      <c r="G63" s="9" t="s">
        <v>8</v>
      </c>
      <c r="H63" s="10" t="s">
        <v>46</v>
      </c>
      <c r="I63" s="185">
        <v>70</v>
      </c>
      <c r="J63" s="105">
        <f>J64+J65</f>
        <v>0</v>
      </c>
      <c r="K63" s="190">
        <f>K64+K65</f>
        <v>70</v>
      </c>
    </row>
    <row r="64" spans="1:11" ht="12.75" customHeight="1">
      <c r="A64" s="326"/>
      <c r="B64" s="67"/>
      <c r="C64" s="81"/>
      <c r="D64" s="15"/>
      <c r="E64" s="14"/>
      <c r="F64" s="12">
        <v>4399</v>
      </c>
      <c r="G64" s="16">
        <v>5021</v>
      </c>
      <c r="H64" s="13" t="s">
        <v>15</v>
      </c>
      <c r="I64" s="184">
        <v>65</v>
      </c>
      <c r="J64" s="109"/>
      <c r="K64" s="191">
        <f>I64+J64</f>
        <v>65</v>
      </c>
    </row>
    <row r="65" spans="1:11" ht="14.25" customHeight="1" thickBot="1">
      <c r="A65" s="326"/>
      <c r="B65" s="42"/>
      <c r="C65" s="80"/>
      <c r="D65" s="43"/>
      <c r="E65" s="44"/>
      <c r="F65" s="45">
        <v>4399</v>
      </c>
      <c r="G65" s="212">
        <v>5166</v>
      </c>
      <c r="H65" s="46" t="s">
        <v>44</v>
      </c>
      <c r="I65" s="96">
        <v>5</v>
      </c>
      <c r="J65" s="97"/>
      <c r="K65" s="119">
        <f>I65+J65</f>
        <v>5</v>
      </c>
    </row>
    <row r="66" spans="1:11" ht="12.75">
      <c r="A66" s="326"/>
      <c r="B66" s="65" t="s">
        <v>10</v>
      </c>
      <c r="C66" s="75"/>
      <c r="D66" s="319" t="s">
        <v>8</v>
      </c>
      <c r="E66" s="320"/>
      <c r="F66" s="5" t="s">
        <v>8</v>
      </c>
      <c r="G66" s="17" t="s">
        <v>8</v>
      </c>
      <c r="H66" s="11" t="s">
        <v>47</v>
      </c>
      <c r="I66" s="180">
        <v>1110</v>
      </c>
      <c r="J66" s="102">
        <f>J67+J72</f>
        <v>0</v>
      </c>
      <c r="K66" s="213">
        <f>K67+K72</f>
        <v>1110</v>
      </c>
    </row>
    <row r="67" spans="1:11" ht="12.75">
      <c r="A67" s="326"/>
      <c r="B67" s="66" t="s">
        <v>11</v>
      </c>
      <c r="C67" s="76"/>
      <c r="D67" s="6" t="s">
        <v>48</v>
      </c>
      <c r="E67" s="39" t="s">
        <v>13</v>
      </c>
      <c r="F67" s="8" t="s">
        <v>8</v>
      </c>
      <c r="G67" s="9" t="s">
        <v>8</v>
      </c>
      <c r="H67" s="10" t="s">
        <v>49</v>
      </c>
      <c r="I67" s="185">
        <v>760</v>
      </c>
      <c r="J67" s="105">
        <f>J68+J69+J70+J71</f>
        <v>0</v>
      </c>
      <c r="K67" s="190">
        <f>K68+K69+K70+K71</f>
        <v>760</v>
      </c>
    </row>
    <row r="68" spans="1:11" ht="12.75">
      <c r="A68" s="326"/>
      <c r="B68" s="66"/>
      <c r="C68" s="76"/>
      <c r="D68" s="6"/>
      <c r="E68" s="39"/>
      <c r="F68" s="28">
        <v>4349</v>
      </c>
      <c r="G68" s="28">
        <v>5139</v>
      </c>
      <c r="H68" s="30" t="s">
        <v>25</v>
      </c>
      <c r="I68" s="182">
        <v>0.1</v>
      </c>
      <c r="J68" s="105"/>
      <c r="K68" s="191">
        <f>I68+J68</f>
        <v>0.1</v>
      </c>
    </row>
    <row r="69" spans="1:11" ht="12.75">
      <c r="A69" s="326"/>
      <c r="B69" s="66"/>
      <c r="C69" s="76"/>
      <c r="D69" s="6"/>
      <c r="E69" s="39"/>
      <c r="F69" s="68">
        <v>4349</v>
      </c>
      <c r="G69" s="68">
        <v>5166</v>
      </c>
      <c r="H69" s="69" t="s">
        <v>57</v>
      </c>
      <c r="I69" s="182">
        <v>250</v>
      </c>
      <c r="J69" s="105"/>
      <c r="K69" s="191">
        <f>I69+J69</f>
        <v>250</v>
      </c>
    </row>
    <row r="70" spans="1:11" ht="12.75">
      <c r="A70" s="326"/>
      <c r="B70" s="70"/>
      <c r="C70" s="84"/>
      <c r="D70" s="26"/>
      <c r="E70" s="27"/>
      <c r="F70" s="28">
        <v>4349</v>
      </c>
      <c r="G70" s="29">
        <v>5169</v>
      </c>
      <c r="H70" s="30" t="s">
        <v>16</v>
      </c>
      <c r="I70" s="182">
        <v>489.9</v>
      </c>
      <c r="J70" s="101"/>
      <c r="K70" s="191">
        <f>I70+J70</f>
        <v>489.9</v>
      </c>
    </row>
    <row r="71" spans="1:11" ht="12.75">
      <c r="A71" s="326"/>
      <c r="B71" s="63"/>
      <c r="C71" s="77"/>
      <c r="D71" s="26"/>
      <c r="E71" s="71"/>
      <c r="F71" s="28">
        <v>4349</v>
      </c>
      <c r="G71" s="29">
        <v>5175</v>
      </c>
      <c r="H71" s="30" t="s">
        <v>17</v>
      </c>
      <c r="I71" s="101">
        <v>20</v>
      </c>
      <c r="J71" s="101"/>
      <c r="K71" s="191">
        <f>I71+J71</f>
        <v>20</v>
      </c>
    </row>
    <row r="72" spans="1:11" ht="12.75">
      <c r="A72" s="326"/>
      <c r="B72" s="66" t="s">
        <v>11</v>
      </c>
      <c r="C72" s="76"/>
      <c r="D72" s="6" t="s">
        <v>50</v>
      </c>
      <c r="E72" s="7" t="s">
        <v>13</v>
      </c>
      <c r="F72" s="8" t="s">
        <v>8</v>
      </c>
      <c r="G72" s="9" t="s">
        <v>8</v>
      </c>
      <c r="H72" s="10" t="s">
        <v>51</v>
      </c>
      <c r="I72" s="181">
        <v>350</v>
      </c>
      <c r="J72" s="103">
        <f>J73</f>
        <v>0</v>
      </c>
      <c r="K72" s="190">
        <f>K73</f>
        <v>350</v>
      </c>
    </row>
    <row r="73" spans="1:11" ht="13.5" thickBot="1">
      <c r="A73" s="326"/>
      <c r="B73" s="70"/>
      <c r="C73" s="100"/>
      <c r="D73" s="60"/>
      <c r="E73" s="56"/>
      <c r="F73" s="88">
        <v>4349</v>
      </c>
      <c r="G73" s="61">
        <v>5169</v>
      </c>
      <c r="H73" s="62" t="s">
        <v>16</v>
      </c>
      <c r="I73" s="187">
        <v>350</v>
      </c>
      <c r="J73" s="108"/>
      <c r="K73" s="119">
        <f>I73+J73</f>
        <v>350</v>
      </c>
    </row>
    <row r="74" spans="1:11" ht="12.75">
      <c r="A74" s="326"/>
      <c r="B74" s="72" t="s">
        <v>10</v>
      </c>
      <c r="C74" s="17"/>
      <c r="D74" s="319" t="s">
        <v>8</v>
      </c>
      <c r="E74" s="320"/>
      <c r="F74" s="5" t="s">
        <v>8</v>
      </c>
      <c r="G74" s="17" t="s">
        <v>8</v>
      </c>
      <c r="H74" s="11" t="s">
        <v>52</v>
      </c>
      <c r="I74" s="180">
        <v>30</v>
      </c>
      <c r="J74" s="102">
        <v>0</v>
      </c>
      <c r="K74" s="135">
        <f>K75</f>
        <v>30</v>
      </c>
    </row>
    <row r="75" spans="1:11" ht="12.75">
      <c r="A75" s="326"/>
      <c r="B75" s="66" t="s">
        <v>11</v>
      </c>
      <c r="C75" s="76"/>
      <c r="D75" s="6" t="s">
        <v>53</v>
      </c>
      <c r="E75" s="7" t="s">
        <v>13</v>
      </c>
      <c r="F75" s="8" t="s">
        <v>8</v>
      </c>
      <c r="G75" s="9" t="s">
        <v>8</v>
      </c>
      <c r="H75" s="10" t="s">
        <v>54</v>
      </c>
      <c r="I75" s="185">
        <v>30</v>
      </c>
      <c r="J75" s="105"/>
      <c r="K75" s="190">
        <f>K76+K77+K78</f>
        <v>30</v>
      </c>
    </row>
    <row r="76" spans="1:11" ht="12.75">
      <c r="A76" s="326"/>
      <c r="B76" s="67"/>
      <c r="C76" s="81"/>
      <c r="D76" s="15"/>
      <c r="E76" s="18"/>
      <c r="F76" s="12">
        <v>4349</v>
      </c>
      <c r="G76" s="16">
        <v>5169</v>
      </c>
      <c r="H76" s="13" t="s">
        <v>16</v>
      </c>
      <c r="I76" s="184">
        <v>25</v>
      </c>
      <c r="J76" s="109"/>
      <c r="K76" s="191">
        <f>I76+J76</f>
        <v>25</v>
      </c>
    </row>
    <row r="77" spans="1:11" ht="12.75">
      <c r="A77" s="326"/>
      <c r="B77" s="63"/>
      <c r="C77" s="77"/>
      <c r="D77" s="26"/>
      <c r="E77" s="27"/>
      <c r="F77" s="28">
        <v>4349</v>
      </c>
      <c r="G77" s="29">
        <v>5175</v>
      </c>
      <c r="H77" s="30" t="s">
        <v>17</v>
      </c>
      <c r="I77" s="182">
        <v>5</v>
      </c>
      <c r="J77" s="101"/>
      <c r="K77" s="191">
        <f>I77+J77</f>
        <v>5</v>
      </c>
    </row>
    <row r="78" spans="1:11" ht="13.5" thickBot="1">
      <c r="A78" s="326"/>
      <c r="B78" s="120"/>
      <c r="C78" s="85"/>
      <c r="D78" s="60"/>
      <c r="E78" s="56"/>
      <c r="F78" s="88">
        <v>4349</v>
      </c>
      <c r="G78" s="61">
        <v>5222</v>
      </c>
      <c r="H78" s="62" t="s">
        <v>55</v>
      </c>
      <c r="I78" s="187">
        <v>0</v>
      </c>
      <c r="J78" s="108"/>
      <c r="K78" s="191">
        <f>I78+J78</f>
        <v>0</v>
      </c>
    </row>
    <row r="79" spans="1:11" ht="12.75">
      <c r="A79" s="327"/>
      <c r="B79" s="136" t="s">
        <v>10</v>
      </c>
      <c r="C79" s="137"/>
      <c r="D79" s="196" t="s">
        <v>69</v>
      </c>
      <c r="E79" s="199" t="s">
        <v>13</v>
      </c>
      <c r="F79" s="138" t="s">
        <v>8</v>
      </c>
      <c r="G79" s="138" t="s">
        <v>8</v>
      </c>
      <c r="H79" s="139" t="s">
        <v>70</v>
      </c>
      <c r="I79" s="149">
        <v>1940</v>
      </c>
      <c r="J79" s="149">
        <v>0</v>
      </c>
      <c r="K79" s="192">
        <f>K80</f>
        <v>1940</v>
      </c>
    </row>
    <row r="80" spans="1:11" ht="13.5" thickBot="1">
      <c r="A80" s="123"/>
      <c r="B80" s="140"/>
      <c r="C80" s="99"/>
      <c r="D80" s="197"/>
      <c r="E80" s="200"/>
      <c r="F80" s="121">
        <v>4349</v>
      </c>
      <c r="G80" s="144">
        <v>5222</v>
      </c>
      <c r="H80" s="145" t="s">
        <v>55</v>
      </c>
      <c r="I80" s="151">
        <v>1940</v>
      </c>
      <c r="J80" s="150"/>
      <c r="K80" s="193">
        <f>I80+J80</f>
        <v>1940</v>
      </c>
    </row>
    <row r="81" spans="1:11" ht="12.75">
      <c r="A81" s="123"/>
      <c r="B81" s="136" t="s">
        <v>10</v>
      </c>
      <c r="C81" s="98"/>
      <c r="D81" s="196" t="s">
        <v>71</v>
      </c>
      <c r="E81" s="201" t="s">
        <v>13</v>
      </c>
      <c r="F81" s="138" t="s">
        <v>8</v>
      </c>
      <c r="G81" s="138" t="s">
        <v>8</v>
      </c>
      <c r="H81" s="139" t="s">
        <v>72</v>
      </c>
      <c r="I81" s="149">
        <v>1060</v>
      </c>
      <c r="J81" s="149">
        <v>0</v>
      </c>
      <c r="K81" s="192">
        <f>K82</f>
        <v>1060</v>
      </c>
    </row>
    <row r="82" spans="1:11" ht="13.5" thickBot="1">
      <c r="A82" s="123"/>
      <c r="B82" s="140"/>
      <c r="C82" s="99"/>
      <c r="D82" s="197"/>
      <c r="E82" s="200"/>
      <c r="F82" s="121">
        <v>4349</v>
      </c>
      <c r="G82" s="121">
        <v>5222</v>
      </c>
      <c r="H82" s="122" t="s">
        <v>55</v>
      </c>
      <c r="I82" s="151">
        <v>1060</v>
      </c>
      <c r="J82" s="151"/>
      <c r="K82" s="194">
        <f>I82+J82</f>
        <v>1060</v>
      </c>
    </row>
    <row r="83" spans="1:11" ht="12.75">
      <c r="A83" s="123"/>
      <c r="B83" s="141" t="s">
        <v>10</v>
      </c>
      <c r="C83" s="127"/>
      <c r="D83" s="198" t="s">
        <v>73</v>
      </c>
      <c r="E83" s="202" t="s">
        <v>13</v>
      </c>
      <c r="F83" s="142" t="s">
        <v>8</v>
      </c>
      <c r="G83" s="142" t="s">
        <v>8</v>
      </c>
      <c r="H83" s="143" t="s">
        <v>74</v>
      </c>
      <c r="I83" s="152">
        <v>200</v>
      </c>
      <c r="J83" s="152">
        <v>0</v>
      </c>
      <c r="K83" s="195">
        <f>K84</f>
        <v>200</v>
      </c>
    </row>
    <row r="84" spans="1:12" s="125" customFormat="1" ht="13.5" thickBot="1">
      <c r="A84" s="123"/>
      <c r="B84" s="140"/>
      <c r="C84" s="99"/>
      <c r="D84" s="197"/>
      <c r="E84" s="200"/>
      <c r="F84" s="121">
        <v>4349</v>
      </c>
      <c r="G84" s="121">
        <v>5222</v>
      </c>
      <c r="H84" s="122" t="s">
        <v>55</v>
      </c>
      <c r="I84" s="151">
        <v>200</v>
      </c>
      <c r="J84" s="151"/>
      <c r="K84" s="194">
        <f>I84+J84</f>
        <v>200</v>
      </c>
      <c r="L84" s="124"/>
    </row>
    <row r="85" spans="1:11" ht="12.75">
      <c r="A85" s="117"/>
      <c r="B85" s="126" t="s">
        <v>10</v>
      </c>
      <c r="C85" s="241"/>
      <c r="D85" s="128" t="s">
        <v>66</v>
      </c>
      <c r="E85" s="129" t="s">
        <v>13</v>
      </c>
      <c r="F85" s="130" t="s">
        <v>8</v>
      </c>
      <c r="G85" s="131" t="s">
        <v>8</v>
      </c>
      <c r="H85" s="132" t="s">
        <v>67</v>
      </c>
      <c r="I85" s="133">
        <v>1000</v>
      </c>
      <c r="J85" s="134">
        <v>0</v>
      </c>
      <c r="K85" s="135">
        <f>K86</f>
        <v>1000</v>
      </c>
    </row>
    <row r="86" spans="1:11" ht="13.5" thickBot="1">
      <c r="A86" s="117"/>
      <c r="B86" s="302"/>
      <c r="C86" s="303"/>
      <c r="D86" s="304"/>
      <c r="E86" s="305"/>
      <c r="F86" s="45">
        <v>4349</v>
      </c>
      <c r="G86" s="94">
        <v>5221</v>
      </c>
      <c r="H86" s="95" t="s">
        <v>68</v>
      </c>
      <c r="I86" s="96">
        <v>1000</v>
      </c>
      <c r="J86" s="97"/>
      <c r="K86" s="119">
        <v>1000</v>
      </c>
    </row>
    <row r="87" spans="1:11" ht="13.5" thickBot="1">
      <c r="A87" s="117"/>
      <c r="B87" s="126" t="s">
        <v>10</v>
      </c>
      <c r="C87" s="241"/>
      <c r="D87" s="128" t="s">
        <v>180</v>
      </c>
      <c r="E87" s="129" t="s">
        <v>13</v>
      </c>
      <c r="F87" s="299" t="s">
        <v>8</v>
      </c>
      <c r="G87" s="300" t="s">
        <v>8</v>
      </c>
      <c r="H87" s="307" t="s">
        <v>185</v>
      </c>
      <c r="I87" s="133">
        <f>I88</f>
        <v>0</v>
      </c>
      <c r="J87" s="134">
        <f>J88</f>
        <v>98</v>
      </c>
      <c r="K87" s="301">
        <f>I87+J87</f>
        <v>98</v>
      </c>
    </row>
    <row r="88" spans="1:11" ht="13.5" thickBot="1">
      <c r="A88" s="118"/>
      <c r="B88" s="42"/>
      <c r="C88" s="99"/>
      <c r="D88" s="43"/>
      <c r="E88" s="44"/>
      <c r="F88" s="45">
        <v>6409</v>
      </c>
      <c r="G88" s="94">
        <v>5192</v>
      </c>
      <c r="H88" s="95" t="s">
        <v>81</v>
      </c>
      <c r="I88" s="96">
        <v>0</v>
      </c>
      <c r="J88" s="97">
        <v>98</v>
      </c>
      <c r="K88" s="119">
        <f>I88+J88</f>
        <v>98</v>
      </c>
    </row>
    <row r="89" spans="1:11" ht="12.75">
      <c r="A89" s="261"/>
      <c r="B89" s="78"/>
      <c r="C89" s="261"/>
      <c r="D89" s="262"/>
      <c r="E89" s="262"/>
      <c r="F89" s="78"/>
      <c r="G89" s="263"/>
      <c r="H89" s="264"/>
      <c r="I89" s="183"/>
      <c r="J89" s="183"/>
      <c r="K89" s="183"/>
    </row>
    <row r="90" spans="1:11" ht="12.75">
      <c r="A90" s="261"/>
      <c r="B90" s="78"/>
      <c r="C90" s="261"/>
      <c r="D90" s="262"/>
      <c r="E90" s="262"/>
      <c r="F90" s="78"/>
      <c r="G90" s="263"/>
      <c r="H90" s="264"/>
      <c r="I90" s="183"/>
      <c r="J90" s="183"/>
      <c r="K90" s="183"/>
    </row>
    <row r="94" spans="2:9" ht="15">
      <c r="B94" s="159"/>
      <c r="C94" s="159"/>
      <c r="D94" s="159"/>
      <c r="E94" s="318"/>
      <c r="F94" s="310"/>
      <c r="G94" s="310"/>
      <c r="H94" s="310"/>
      <c r="I94" s="188"/>
    </row>
    <row r="95" spans="2:9" ht="14.25">
      <c r="B95" s="164"/>
      <c r="C95" s="164"/>
      <c r="D95" s="164"/>
      <c r="E95" s="162"/>
      <c r="F95" s="165"/>
      <c r="G95" s="162"/>
      <c r="H95" s="162"/>
      <c r="I95" s="163"/>
    </row>
    <row r="96" spans="2:9" ht="14.25">
      <c r="B96" s="164"/>
      <c r="C96" s="164"/>
      <c r="D96" s="164"/>
      <c r="E96" s="162"/>
      <c r="F96" s="165"/>
      <c r="G96" s="162"/>
      <c r="H96" s="162"/>
      <c r="I96" s="188"/>
    </row>
    <row r="97" spans="2:9" ht="15">
      <c r="B97" s="164"/>
      <c r="C97" s="164"/>
      <c r="D97" s="164"/>
      <c r="E97" s="166"/>
      <c r="F97" s="166"/>
      <c r="G97" s="166"/>
      <c r="H97" s="167"/>
      <c r="I97" s="188"/>
    </row>
    <row r="98" spans="2:9" ht="15">
      <c r="B98" s="159"/>
      <c r="C98" s="159"/>
      <c r="D98" s="159"/>
      <c r="E98" s="168"/>
      <c r="F98" s="161"/>
      <c r="G98" s="169"/>
      <c r="H98" s="162"/>
      <c r="I98" s="188"/>
    </row>
    <row r="99" spans="2:9" ht="14.25">
      <c r="B99" s="164"/>
      <c r="C99" s="164"/>
      <c r="D99" s="164"/>
      <c r="E99" s="162"/>
      <c r="F99" s="165"/>
      <c r="G99" s="170"/>
      <c r="H99" s="162"/>
      <c r="I99" s="163"/>
    </row>
    <row r="100" spans="2:9" ht="14.25">
      <c r="B100" s="164"/>
      <c r="C100" s="164"/>
      <c r="D100" s="164"/>
      <c r="E100" s="162"/>
      <c r="F100" s="165"/>
      <c r="G100" s="170"/>
      <c r="H100" s="162"/>
      <c r="I100" s="163"/>
    </row>
    <row r="101" spans="2:9" ht="14.25">
      <c r="B101" s="164"/>
      <c r="C101" s="164"/>
      <c r="D101" s="164"/>
      <c r="E101" s="162"/>
      <c r="F101" s="165"/>
      <c r="G101" s="170"/>
      <c r="H101" s="162"/>
      <c r="I101" s="188"/>
    </row>
    <row r="102" spans="2:9" ht="15">
      <c r="B102" s="164"/>
      <c r="C102" s="164"/>
      <c r="D102" s="164"/>
      <c r="E102" s="160"/>
      <c r="F102" s="166"/>
      <c r="G102" s="169"/>
      <c r="H102" s="162"/>
      <c r="I102" s="188"/>
    </row>
    <row r="103" spans="2:9" ht="14.25">
      <c r="B103" s="164"/>
      <c r="C103" s="164"/>
      <c r="D103" s="164"/>
      <c r="E103" s="206"/>
      <c r="F103" s="207"/>
      <c r="G103" s="208"/>
      <c r="H103" s="209"/>
      <c r="I103" s="163"/>
    </row>
    <row r="104" spans="2:9" ht="14.25">
      <c r="B104" s="164"/>
      <c r="C104" s="164"/>
      <c r="D104" s="164"/>
      <c r="E104" s="206"/>
      <c r="F104" s="207"/>
      <c r="G104" s="208"/>
      <c r="H104" s="209"/>
      <c r="I104" s="163"/>
    </row>
    <row r="105" spans="2:9" ht="14.25">
      <c r="B105" s="164"/>
      <c r="C105" s="164"/>
      <c r="D105" s="164"/>
      <c r="E105" s="206"/>
      <c r="F105" s="207"/>
      <c r="G105" s="208"/>
      <c r="H105" s="209"/>
      <c r="I105" s="163"/>
    </row>
    <row r="106" spans="2:9" ht="15">
      <c r="B106" s="164"/>
      <c r="C106" s="164"/>
      <c r="D106" s="164"/>
      <c r="E106" s="168"/>
      <c r="F106" s="166"/>
      <c r="G106" s="169"/>
      <c r="H106" s="209"/>
      <c r="I106" s="188"/>
    </row>
    <row r="107" spans="2:9" ht="14.25">
      <c r="B107" s="164"/>
      <c r="C107" s="164"/>
      <c r="D107" s="164"/>
      <c r="E107" s="206"/>
      <c r="F107" s="207"/>
      <c r="G107" s="208"/>
      <c r="H107" s="209"/>
      <c r="I107" s="163"/>
    </row>
    <row r="108" spans="2:9" ht="14.25">
      <c r="B108" s="164"/>
      <c r="C108" s="164"/>
      <c r="D108" s="164"/>
      <c r="E108" s="206"/>
      <c r="F108" s="207"/>
      <c r="G108" s="208"/>
      <c r="H108" s="209"/>
      <c r="I108" s="163"/>
    </row>
    <row r="109" spans="2:9" ht="15">
      <c r="B109" s="164"/>
      <c r="C109" s="164"/>
      <c r="D109" s="164"/>
      <c r="E109" s="166"/>
      <c r="F109" s="166"/>
      <c r="G109" s="166"/>
      <c r="H109" s="167"/>
      <c r="I109" s="188"/>
    </row>
    <row r="110" spans="2:9" ht="15">
      <c r="B110" s="159"/>
      <c r="C110" s="159"/>
      <c r="D110" s="159"/>
      <c r="E110" s="160"/>
      <c r="F110" s="171"/>
      <c r="G110" s="169"/>
      <c r="H110" s="162"/>
      <c r="I110" s="177"/>
    </row>
    <row r="111" spans="2:9" ht="14.25">
      <c r="B111" s="172"/>
      <c r="C111" s="172"/>
      <c r="D111" s="172"/>
      <c r="E111" s="162"/>
      <c r="F111" s="173"/>
      <c r="G111" s="170"/>
      <c r="H111" s="162"/>
      <c r="I111" s="163"/>
    </row>
    <row r="112" spans="2:9" ht="14.25">
      <c r="B112" s="172"/>
      <c r="C112" s="172"/>
      <c r="D112" s="172"/>
      <c r="E112" s="162"/>
      <c r="F112" s="173"/>
      <c r="G112" s="170"/>
      <c r="H112" s="162"/>
      <c r="I112" s="188"/>
    </row>
    <row r="113" spans="2:9" ht="14.25">
      <c r="B113" s="174"/>
      <c r="C113" s="174"/>
      <c r="D113" s="174"/>
      <c r="E113" s="174"/>
      <c r="F113" s="174"/>
      <c r="G113" s="174"/>
      <c r="H113" s="174"/>
      <c r="I113" s="189"/>
    </row>
    <row r="114" spans="2:9" ht="15">
      <c r="B114" s="174"/>
      <c r="C114" s="174"/>
      <c r="D114" s="174"/>
      <c r="E114" s="174"/>
      <c r="F114" s="174"/>
      <c r="G114" s="175"/>
      <c r="H114" s="175"/>
      <c r="I114" s="163"/>
    </row>
    <row r="115" spans="2:9" ht="14.25">
      <c r="B115" s="174"/>
      <c r="C115" s="174"/>
      <c r="D115" s="174"/>
      <c r="E115" s="174"/>
      <c r="F115" s="174"/>
      <c r="G115" s="176"/>
      <c r="H115" s="176"/>
      <c r="I115" s="163"/>
    </row>
  </sheetData>
  <sheetProtection/>
  <mergeCells count="16">
    <mergeCell ref="G7:H7"/>
    <mergeCell ref="D4:J5"/>
    <mergeCell ref="F6:I6"/>
    <mergeCell ref="A11:A79"/>
    <mergeCell ref="D11:E11"/>
    <mergeCell ref="D12:E12"/>
    <mergeCell ref="D13:E13"/>
    <mergeCell ref="D21:E21"/>
    <mergeCell ref="D45:E45"/>
    <mergeCell ref="D49:E49"/>
    <mergeCell ref="H10:I10"/>
    <mergeCell ref="G9:H9"/>
    <mergeCell ref="E94:H94"/>
    <mergeCell ref="D60:E60"/>
    <mergeCell ref="D66:E66"/>
    <mergeCell ref="D74:E7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  <headerFooter alignWithMargins="0">
    <oddHeader xml:space="preserve">&amp;R&amp;9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slaichovaj</dc:creator>
  <cp:keywords/>
  <dc:description/>
  <cp:lastModifiedBy>Tominova Katerina</cp:lastModifiedBy>
  <cp:lastPrinted>2013-05-13T13:34:20Z</cp:lastPrinted>
  <dcterms:created xsi:type="dcterms:W3CDTF">2013-01-16T12:48:14Z</dcterms:created>
  <dcterms:modified xsi:type="dcterms:W3CDTF">2013-05-13T13:34:26Z</dcterms:modified>
  <cp:category/>
  <cp:version/>
  <cp:contentType/>
  <cp:contentStatus/>
</cp:coreProperties>
</file>