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65" yWindow="-45" windowWidth="15240" windowHeight="12000"/>
  </bookViews>
  <sheets>
    <sheet name="List2" sheetId="8" r:id="rId1"/>
  </sheets>
  <calcPr calcId="145621"/>
</workbook>
</file>

<file path=xl/calcChain.xml><?xml version="1.0" encoding="utf-8"?>
<calcChain xmlns="http://schemas.openxmlformats.org/spreadsheetml/2006/main">
  <c r="L113" i="8" l="1"/>
  <c r="O113" i="8"/>
  <c r="O14" i="8"/>
  <c r="L14" i="8"/>
  <c r="L151" i="8" l="1"/>
  <c r="N150" i="8"/>
  <c r="O150" i="8" s="1"/>
  <c r="N149" i="8"/>
  <c r="O149" i="8" s="1"/>
  <c r="O30" i="8" l="1"/>
  <c r="L30" i="8"/>
  <c r="N148" i="8"/>
  <c r="O148" i="8" s="1"/>
  <c r="O151" i="8" s="1"/>
  <c r="L146" i="8"/>
  <c r="O146" i="8"/>
  <c r="O120" i="8"/>
  <c r="L120" i="8"/>
  <c r="L34" i="8"/>
  <c r="N33" i="8"/>
  <c r="O33" i="8" s="1"/>
  <c r="O34" i="8" s="1"/>
  <c r="N16" i="8" l="1"/>
  <c r="O16" i="8" s="1"/>
  <c r="O17" i="8" s="1"/>
  <c r="L17" i="8" l="1"/>
  <c r="L152" i="8" s="1"/>
  <c r="O152" i="8"/>
</calcChain>
</file>

<file path=xl/sharedStrings.xml><?xml version="1.0" encoding="utf-8"?>
<sst xmlns="http://schemas.openxmlformats.org/spreadsheetml/2006/main" count="867" uniqueCount="210">
  <si>
    <t>Silnice</t>
  </si>
  <si>
    <t>Délka úseku [m]</t>
  </si>
  <si>
    <t>Odhadované náklady
[Kč]</t>
  </si>
  <si>
    <t>Třída
silnice</t>
  </si>
  <si>
    <t>Provozní staničení 
[m]</t>
  </si>
  <si>
    <t>Provoz</t>
  </si>
  <si>
    <t>Místopis</t>
  </si>
  <si>
    <t>Prům. šířka
[m]</t>
  </si>
  <si>
    <t>III</t>
  </si>
  <si>
    <t>Modlibohov - Dolení Paseky</t>
  </si>
  <si>
    <t>ANO</t>
  </si>
  <si>
    <t>Raspenava - křižovatka II/291</t>
  </si>
  <si>
    <t>Západ - ČD</t>
  </si>
  <si>
    <t>Západ - FR</t>
  </si>
  <si>
    <t>TV cesta - Výpřež (Ještěd)</t>
  </si>
  <si>
    <t>Západ - LB</t>
  </si>
  <si>
    <t>Světlá pod Ještědem - Starý Dub</t>
  </si>
  <si>
    <t>křižovatka 291 - Dolní Řasnice</t>
  </si>
  <si>
    <t>Libíč - Březová</t>
  </si>
  <si>
    <t>Bílý Kostel - Václavice (přes Pekařku)</t>
  </si>
  <si>
    <t>Křižany -  Žibřidice</t>
  </si>
  <si>
    <t>Ludvíkov - Nové Město pod Smrkem</t>
  </si>
  <si>
    <t>Svijanský Újezd - Pěnčín</t>
  </si>
  <si>
    <t>-</t>
  </si>
  <si>
    <t>Dlouhý Most - Javorník (vč. odvodnění)</t>
  </si>
  <si>
    <t>Křižany - Semerink</t>
  </si>
  <si>
    <t>03520</t>
  </si>
  <si>
    <t>01326</t>
  </si>
  <si>
    <t>Stráž nad Nisou - Krásná Studánka</t>
  </si>
  <si>
    <t>Raspenava - nádraží ČD</t>
  </si>
  <si>
    <r>
      <t>Plocha
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</si>
  <si>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t>Zlatá Olešnice - Lhotka</t>
  </si>
  <si>
    <t>Huť - obec</t>
  </si>
  <si>
    <t>I/10 - Mukařov</t>
  </si>
  <si>
    <t>Radčice - Jílové u Držkova</t>
  </si>
  <si>
    <t>Tanvald  - Nemocniční ul. a Pod Špičákem</t>
  </si>
  <si>
    <t>Zbytky - Velké Hamry</t>
  </si>
  <si>
    <t>Koberovy - Loučky</t>
  </si>
  <si>
    <t>Souš - Černá říčka - Desná</t>
  </si>
  <si>
    <t xml:space="preserve">II </t>
  </si>
  <si>
    <t>Malá Skála - Sněhov</t>
  </si>
  <si>
    <t>Tesařov - Horní Polubný</t>
  </si>
  <si>
    <t>I/10 - Jílové u Držkova - Jirkov</t>
  </si>
  <si>
    <t>Horní Tanvald - Albrechtice v Jiz. Horách</t>
  </si>
  <si>
    <t>Pulečný - Klíčnov</t>
  </si>
  <si>
    <t>Bulovka - Dolní Oldříš</t>
  </si>
  <si>
    <t>Libverda - Hajniště</t>
  </si>
  <si>
    <t>Nové Město p/Sm - Jindřichovice p/Sm</t>
  </si>
  <si>
    <t>0355</t>
  </si>
  <si>
    <t>Filipovka - Saň</t>
  </si>
  <si>
    <t>hr.okr.-hr.okr.</t>
  </si>
  <si>
    <t>Heřmanice</t>
  </si>
  <si>
    <t>hr.okr. -  Ralsko Kuřívody, nutno řešit s propustkem (+PD)</t>
  </si>
  <si>
    <t>Ralsko Kuřívody - Mimoň žel.přejezd</t>
  </si>
  <si>
    <t>prostor x s II/262 v Zákupech</t>
  </si>
  <si>
    <t>nám. 1. máje Mimoň (výměna dlážděné vozovky)</t>
  </si>
  <si>
    <t>rovinka před Hamrem n/J.</t>
  </si>
  <si>
    <t>x II/259 - Nedvězí</t>
  </si>
  <si>
    <t>hranice kraje LB - hranice kraje SČ</t>
  </si>
  <si>
    <t>Kozly-rozvodna Babylon</t>
  </si>
  <si>
    <t>Kamenický Šenov-Slunečná</t>
  </si>
  <si>
    <t>Bořetín-Kozly</t>
  </si>
  <si>
    <t>UK</t>
  </si>
  <si>
    <t>býv. 26217</t>
  </si>
  <si>
    <t>Horní Police-Podlesí-Novosedlo</t>
  </si>
  <si>
    <t>Lindava-Svitava</t>
  </si>
  <si>
    <t>Rousínov</t>
  </si>
  <si>
    <t>Noviny p/R.-V.Grunov</t>
  </si>
  <si>
    <t>Luhov u přejezdu</t>
  </si>
  <si>
    <t>x s II/270 - Postřelná</t>
  </si>
  <si>
    <t>x s II/270 Jablonné v Podještědí-x s III/27241 Dubnice</t>
  </si>
  <si>
    <t>Nedamov - Dubá</t>
  </si>
  <si>
    <t>II</t>
  </si>
  <si>
    <t>Jbc Letní ulice - Krkonošská ul.</t>
  </si>
  <si>
    <t>Zásada</t>
  </si>
  <si>
    <t>Roztoky u Semil - Helkovice</t>
  </si>
  <si>
    <t>Podbozkov - Cimbál</t>
  </si>
  <si>
    <t>Libštát - Lomnice n.P.</t>
  </si>
  <si>
    <t>Jesenný - Bohuňovsko</t>
  </si>
  <si>
    <t xml:space="preserve">Vysoké nad Jizerou směr Stanový </t>
  </si>
  <si>
    <t>Bítouchov</t>
  </si>
  <si>
    <t>Loučky - Klokočí</t>
  </si>
  <si>
    <t>Karlovice (Roudný)</t>
  </si>
  <si>
    <t>Troskovice (Krčák, Vidlák)</t>
  </si>
  <si>
    <t>Veselá</t>
  </si>
  <si>
    <t>Chutnovka - Loktuše</t>
  </si>
  <si>
    <t>Podtýn - Sýkořice</t>
  </si>
  <si>
    <t>Martinice - Roztoky u Jilmnice</t>
  </si>
  <si>
    <t>Martinice - Zálesní Lhota</t>
  </si>
  <si>
    <t>Zálesní Lhota</t>
  </si>
  <si>
    <t>Mrklov</t>
  </si>
  <si>
    <t>Horní Mísečky</t>
  </si>
  <si>
    <t>Peřimov - Dolní Sytová</t>
  </si>
  <si>
    <t>Harrachov Rýžoviště</t>
  </si>
  <si>
    <t>Západ-ČL</t>
  </si>
  <si>
    <t>hr.okr.- x s III/25936</t>
  </si>
  <si>
    <t>Západ-NB</t>
  </si>
  <si>
    <t>konec obce Doksy-x s III/0381-Břehyně</t>
  </si>
  <si>
    <t>směrový oblouk u Břehyňského rybníka</t>
  </si>
  <si>
    <t>Jablonné v Podj.: most ev.č. 270-014 - x s III27019</t>
  </si>
  <si>
    <t>Jablonné v Podj.: x s III/27019 - železniční přejezd</t>
  </si>
  <si>
    <t>Jablonné v Podj.: železniční přejezd - x s I/13</t>
  </si>
  <si>
    <t>hr. kraje - x s III/27325 (přes Žďár)</t>
  </si>
  <si>
    <t>NE</t>
  </si>
  <si>
    <t>x s II/260-x s III/2601 (přes Zátyní, Lhota)</t>
  </si>
  <si>
    <t>Česká Lípa, místní část Dubice</t>
  </si>
  <si>
    <t>Kvítkov-x s III/2624</t>
  </si>
  <si>
    <t>x s I/15 - Kvítkov</t>
  </si>
  <si>
    <t>Kamenický Šenov (ulice Palackého)</t>
  </si>
  <si>
    <t>x s II/262 - Žandov</t>
  </si>
  <si>
    <t>x s III/2637 - x s III/26220</t>
  </si>
  <si>
    <t>Stvolínky - x s III/2634</t>
  </si>
  <si>
    <t>x s II/268 - most ev.č. 26834-3 (vč.obnovy odvodnění)</t>
  </si>
  <si>
    <t>x s III/26836 - x s MK (Lindava - Kunratice)</t>
  </si>
  <si>
    <t>Kunratice u Cvikova</t>
  </si>
  <si>
    <t>x s II/268 - x s III/26847 (Sloup v Čechách-ul. Benešovská,Cvikovská)</t>
  </si>
  <si>
    <t>x s II/260 - x s I/9 (přes Zakšín)</t>
  </si>
  <si>
    <t>x s III/2703 - x s I/9 (Popelov - Borek)</t>
  </si>
  <si>
    <t>Chlum - x s III/2601 (přes Drchlava)</t>
  </si>
  <si>
    <t>x s III/2701 - x s III/2601 (přes Pavlovice)</t>
  </si>
  <si>
    <t>x s III/2705 - Horky</t>
  </si>
  <si>
    <t>x s II/270 - x s I/13 (přes Kněžice)</t>
  </si>
  <si>
    <t>x s II/270 - x s III/27014</t>
  </si>
  <si>
    <t>x s III/27014 - x s I/13</t>
  </si>
  <si>
    <t>hr.kraje - x s II/268 (Ralsko Kuřívody)</t>
  </si>
  <si>
    <t>x s II/273 - x s III/25932 (Ždírec)</t>
  </si>
  <si>
    <t>x s III/259323 (Ždírec) - Nedamov</t>
  </si>
  <si>
    <t>Hejnice</t>
  </si>
  <si>
    <t>Čtveřín</t>
  </si>
  <si>
    <t>Svijany - Svijanský Újezd</t>
  </si>
  <si>
    <t>Buda - Sedlisko</t>
  </si>
  <si>
    <t>Radimovice - R35</t>
  </si>
  <si>
    <t>Frýdlant  - Větrov</t>
  </si>
  <si>
    <t>Tanvald - Vítězná ulice</t>
  </si>
  <si>
    <t xml:space="preserve">Malá Skála </t>
  </si>
  <si>
    <t>Rychnov u Jbc - Smetanova ulice</t>
  </si>
  <si>
    <t>Držkov - Zásada</t>
  </si>
  <si>
    <t>Desná</t>
  </si>
  <si>
    <t xml:space="preserve">Chutnovka, Vesec, Smrčí </t>
  </si>
  <si>
    <t>BUS</t>
  </si>
  <si>
    <t>Hrádek - Oldřichov na Hranicích</t>
  </si>
  <si>
    <t>29049a</t>
  </si>
  <si>
    <t>Desná / vlakové nádraží /</t>
  </si>
  <si>
    <t>01020</t>
  </si>
  <si>
    <t>Harrachov - Mýtiny</t>
  </si>
  <si>
    <t>Východ-RY</t>
  </si>
  <si>
    <t>Východ-NV</t>
  </si>
  <si>
    <t>Východ-SE</t>
  </si>
  <si>
    <t>Východ-TU</t>
  </si>
  <si>
    <t>Východ-JI</t>
  </si>
  <si>
    <t>Oldřichov na Hranicích</t>
  </si>
  <si>
    <t>Hrádek - Chotyně</t>
  </si>
  <si>
    <t>I/13 - Háj</t>
  </si>
  <si>
    <t>0352</t>
  </si>
  <si>
    <t>Krásný Les - Bulovka</t>
  </si>
  <si>
    <t>0353</t>
  </si>
  <si>
    <t>Boleslav - Filipovka</t>
  </si>
  <si>
    <t>havarijní</t>
  </si>
  <si>
    <t>nevyhovující</t>
  </si>
  <si>
    <t>Zlatá Olešnice - Haratice</t>
  </si>
  <si>
    <t>Zlatá Olešnice</t>
  </si>
  <si>
    <t>Josefův Důl</t>
  </si>
  <si>
    <t>Intenzity       voz/ 24hod</t>
  </si>
  <si>
    <t>Kryštofovo Údolí</t>
  </si>
  <si>
    <t>0381</t>
  </si>
  <si>
    <t>Staré Splavy</t>
  </si>
  <si>
    <t>dobrý</t>
  </si>
  <si>
    <t>deformace voz. před Svojkovem, nutno řešit s propustkem (+PD)</t>
  </si>
  <si>
    <t>Stav povrchu PavEx</t>
  </si>
  <si>
    <t>Návrh na vyřazení</t>
  </si>
  <si>
    <t>býv. 2715</t>
  </si>
  <si>
    <t>Č.</t>
  </si>
  <si>
    <t>býv 2719</t>
  </si>
  <si>
    <t>PRIORITA 1</t>
  </si>
  <si>
    <t>PRIORITA 2</t>
  </si>
  <si>
    <t>PRIORITA 3</t>
  </si>
  <si>
    <t>PRIORITA 4</t>
  </si>
  <si>
    <t>PRIORITA 5</t>
  </si>
  <si>
    <t>PRIORITA 6</t>
  </si>
  <si>
    <t>PRIORITA 7</t>
  </si>
  <si>
    <t>PRIORITA 8</t>
  </si>
  <si>
    <t>vyhovující</t>
  </si>
  <si>
    <t>Oblast:</t>
  </si>
  <si>
    <t>Priority:</t>
  </si>
  <si>
    <t>SM</t>
  </si>
  <si>
    <t>JBC</t>
  </si>
  <si>
    <t>ČL</t>
  </si>
  <si>
    <t>LBC</t>
  </si>
  <si>
    <t>1. k vyřazení, BUS, Havarijní, Intenzity</t>
  </si>
  <si>
    <t>2. k vyřazení, BUS, Nevyhovující, Intenzity</t>
  </si>
  <si>
    <t>3. k vyřazení, BUS NE, Havarijní, Intenzity</t>
  </si>
  <si>
    <t>4. k vyřazení, BUS NE, Nevyhovující, Intenzity</t>
  </si>
  <si>
    <t>5. není k vyřazení, BUS, Havarijní, Intenzity</t>
  </si>
  <si>
    <t>6. není k vyřazení, BUS, nevyhovující, Intenzity</t>
  </si>
  <si>
    <t>7. není k vyřazení, BUS NE, Havarijní, Intenzity</t>
  </si>
  <si>
    <t>8. není k vyřazení, BUS NE, zbylý stav, Intenzity</t>
  </si>
  <si>
    <t>Poznámky:</t>
  </si>
  <si>
    <t>1) Odhad nákladů na m2 výspravy teplou obalovanou asfaltovou směsí - 650Kč s DPH</t>
  </si>
  <si>
    <t>2) červené hodnoty intenzit jsou pouze odhady, jelikož se neprovádí sčítání</t>
  </si>
  <si>
    <t>celkem LK:</t>
  </si>
  <si>
    <t>4) úseky k vyřazení jsou posuzovány dle schválené Kategorizace z roku 2004</t>
  </si>
  <si>
    <t xml:space="preserve">5) seznam je nutné aktualizovat každoročně po skončení zimního období </t>
  </si>
  <si>
    <t>3) UK - bývalá silnice III. třídy, v současnosti již vyřazena ze silniční sítě</t>
  </si>
  <si>
    <t>6) pořadí stanovené v jednotlivých prioritách je orientační stanovené dle intenzit</t>
  </si>
  <si>
    <t>V řešení</t>
  </si>
  <si>
    <t>ROP</t>
  </si>
  <si>
    <t>v rámci povodní</t>
  </si>
  <si>
    <t>v rámci stavby I/35</t>
  </si>
  <si>
    <t>01021</t>
  </si>
  <si>
    <t>příprava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</si>
</sst>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\ _K_č"/>
    <numFmt numFmtId="166" formatCode="0.000"/>
    <numFmt numFmtId="167" formatCode="0.0"/>
    <numFmt numFmtId="168" formatCode="#,##0.00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1" xfId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3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wrapText="1" shrinkToFit="1"/>
    </xf>
    <xf numFmtId="3" fontId="5" fillId="3" borderId="1" xfId="0" applyNumberFormat="1" applyFont="1" applyFill="1" applyBorder="1" applyAlignment="1">
      <alignment horizontal="center" vertical="center" wrapText="1" shrinkToFit="1"/>
    </xf>
    <xf numFmtId="164" fontId="5" fillId="3" borderId="1" xfId="0" applyNumberFormat="1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 shrinkToFit="1"/>
    </xf>
    <xf numFmtId="0" fontId="5" fillId="5" borderId="1" xfId="0" applyFont="1" applyFill="1" applyBorder="1" applyAlignment="1">
      <alignment horizontal="center" vertical="center" wrapText="1" shrinkToFit="1"/>
    </xf>
    <xf numFmtId="0" fontId="10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Font="1" applyFill="1" applyBorder="1" applyAlignment="1">
      <alignment horizontal="center" vertical="center" wrapText="1" shrinkToFit="1"/>
    </xf>
    <xf numFmtId="166" fontId="5" fillId="5" borderId="1" xfId="0" applyNumberFormat="1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 shrinkToFit="1"/>
    </xf>
    <xf numFmtId="164" fontId="5" fillId="5" borderId="1" xfId="0" applyNumberFormat="1" applyFont="1" applyFill="1" applyBorder="1" applyAlignment="1">
      <alignment horizontal="center" vertical="center" wrapText="1" shrinkToFit="1"/>
    </xf>
    <xf numFmtId="0" fontId="3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0" fontId="3" fillId="5" borderId="1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 wrapText="1"/>
    </xf>
    <xf numFmtId="49" fontId="3" fillId="5" borderId="1" xfId="1" applyNumberFormat="1" applyFont="1" applyFill="1" applyBorder="1" applyAlignment="1" applyProtection="1">
      <alignment horizontal="center" vertical="center"/>
    </xf>
    <xf numFmtId="0" fontId="3" fillId="5" borderId="1" xfId="1" applyNumberFormat="1" applyFont="1" applyFill="1" applyBorder="1" applyAlignment="1" applyProtection="1">
      <alignment horizontal="center" vertical="center" wrapText="1" shrinkToFit="1"/>
    </xf>
    <xf numFmtId="0" fontId="3" fillId="4" borderId="1" xfId="1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164" fontId="5" fillId="4" borderId="1" xfId="0" applyNumberFormat="1" applyFont="1" applyFill="1" applyBorder="1" applyAlignment="1">
      <alignment horizontal="center" vertical="center" wrapText="1" shrinkToFit="1"/>
    </xf>
    <xf numFmtId="49" fontId="3" fillId="4" borderId="1" xfId="1" applyNumberFormat="1" applyFont="1" applyFill="1" applyBorder="1" applyAlignment="1" applyProtection="1">
      <alignment horizontal="center" vertical="center"/>
    </xf>
    <xf numFmtId="0" fontId="10" fillId="4" borderId="1" xfId="1" applyNumberFormat="1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>
      <alignment horizontal="center" vertical="center" wrapText="1" shrinkToFit="1"/>
    </xf>
    <xf numFmtId="3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1" applyFont="1" applyFill="1" applyBorder="1" applyAlignment="1" applyProtection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 shrinkToFit="1"/>
    </xf>
    <xf numFmtId="0" fontId="3" fillId="6" borderId="1" xfId="0" applyFont="1" applyFill="1" applyBorder="1" applyAlignment="1">
      <alignment horizontal="center" vertical="center"/>
    </xf>
    <xf numFmtId="167" fontId="3" fillId="6" borderId="1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 wrapText="1" shrinkToFit="1"/>
    </xf>
    <xf numFmtId="167" fontId="3" fillId="6" borderId="1" xfId="0" applyNumberFormat="1" applyFont="1" applyFill="1" applyBorder="1" applyAlignment="1">
      <alignment horizontal="center" vertical="center" wrapText="1" shrinkToFit="1"/>
    </xf>
    <xf numFmtId="0" fontId="3" fillId="6" borderId="1" xfId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left" vertical="center" shrinkToFit="1"/>
    </xf>
    <xf numFmtId="49" fontId="3" fillId="6" borderId="1" xfId="1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12" fillId="5" borderId="1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 shrinkToFit="1"/>
    </xf>
    <xf numFmtId="3" fontId="11" fillId="0" borderId="0" xfId="0" applyNumberFormat="1" applyFont="1"/>
    <xf numFmtId="0" fontId="11" fillId="0" borderId="0" xfId="0" applyFont="1"/>
    <xf numFmtId="0" fontId="1" fillId="4" borderId="1" xfId="0" applyFont="1" applyFill="1" applyBorder="1" applyAlignment="1">
      <alignment horizontal="left" vertical="center" wrapText="1"/>
    </xf>
    <xf numFmtId="3" fontId="11" fillId="0" borderId="5" xfId="0" applyNumberFormat="1" applyFont="1" applyBorder="1"/>
    <xf numFmtId="0" fontId="2" fillId="2" borderId="7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14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3" fillId="6" borderId="3" xfId="0" applyFont="1" applyFill="1" applyBorder="1" applyAlignment="1">
      <alignment horizontal="center" vertical="center" wrapText="1" shrinkToFit="1"/>
    </xf>
    <xf numFmtId="0" fontId="3" fillId="6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left" vertical="center" wrapText="1" shrinkToFit="1"/>
    </xf>
    <xf numFmtId="0" fontId="5" fillId="3" borderId="12" xfId="0" applyFont="1" applyFill="1" applyBorder="1" applyAlignment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center" vertical="center" shrinkToFit="1"/>
    </xf>
    <xf numFmtId="3" fontId="5" fillId="3" borderId="1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 shrinkToFit="1"/>
    </xf>
    <xf numFmtId="0" fontId="5" fillId="5" borderId="15" xfId="0" applyFont="1" applyFill="1" applyBorder="1" applyAlignment="1">
      <alignment horizontal="center" vertical="center" wrapText="1" shrinkToFit="1"/>
    </xf>
    <xf numFmtId="0" fontId="3" fillId="5" borderId="16" xfId="0" applyNumberFormat="1" applyFont="1" applyFill="1" applyBorder="1" applyAlignment="1">
      <alignment horizontal="center" vertical="center" wrapText="1" shrinkToFit="1"/>
    </xf>
    <xf numFmtId="0" fontId="5" fillId="5" borderId="16" xfId="0" applyFont="1" applyFill="1" applyBorder="1" applyAlignment="1">
      <alignment horizontal="left" vertical="center" wrapText="1" shrinkToFit="1"/>
    </xf>
    <xf numFmtId="0" fontId="5" fillId="5" borderId="16" xfId="0" applyFont="1" applyFill="1" applyBorder="1" applyAlignment="1">
      <alignment horizontal="center" vertical="center" wrapText="1" shrinkToFit="1"/>
    </xf>
    <xf numFmtId="0" fontId="0" fillId="5" borderId="16" xfId="0" applyFont="1" applyFill="1" applyBorder="1" applyAlignment="1">
      <alignment horizontal="center" vertical="center" wrapText="1" shrinkToFit="1"/>
    </xf>
    <xf numFmtId="0" fontId="12" fillId="5" borderId="16" xfId="0" applyFont="1" applyFill="1" applyBorder="1" applyAlignment="1">
      <alignment horizontal="center" vertical="center" wrapText="1" shrinkToFit="1"/>
    </xf>
    <xf numFmtId="166" fontId="5" fillId="5" borderId="16" xfId="0" applyNumberFormat="1" applyFont="1" applyFill="1" applyBorder="1" applyAlignment="1">
      <alignment horizontal="center" vertical="center" wrapText="1" shrinkToFit="1"/>
    </xf>
    <xf numFmtId="3" fontId="5" fillId="5" borderId="16" xfId="0" applyNumberFormat="1" applyFont="1" applyFill="1" applyBorder="1" applyAlignment="1">
      <alignment horizontal="center" vertical="center" wrapText="1" shrinkToFit="1"/>
    </xf>
    <xf numFmtId="164" fontId="5" fillId="5" borderId="16" xfId="0" applyNumberFormat="1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wrapText="1" shrinkToFit="1"/>
    </xf>
    <xf numFmtId="0" fontId="5" fillId="5" borderId="18" xfId="0" applyFont="1" applyFill="1" applyBorder="1" applyAlignment="1">
      <alignment horizontal="center" vertical="center" wrapText="1" shrinkToFit="1"/>
    </xf>
    <xf numFmtId="49" fontId="3" fillId="5" borderId="7" xfId="1" applyNumberFormat="1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>
      <alignment horizontal="left" vertical="center" shrinkToFit="1"/>
    </xf>
    <xf numFmtId="0" fontId="5" fillId="5" borderId="7" xfId="0" applyFont="1" applyFill="1" applyBorder="1" applyAlignment="1">
      <alignment horizontal="center" vertical="center" wrapText="1" shrinkToFit="1"/>
    </xf>
    <xf numFmtId="0" fontId="0" fillId="5" borderId="7" xfId="0" applyFont="1" applyFill="1" applyBorder="1" applyAlignment="1">
      <alignment horizontal="center" vertical="center" wrapText="1" shrinkToFit="1"/>
    </xf>
    <xf numFmtId="3" fontId="5" fillId="5" borderId="7" xfId="0" applyNumberFormat="1" applyFont="1" applyFill="1" applyBorder="1" applyAlignment="1">
      <alignment horizontal="center" vertical="center" wrapText="1" shrinkToFit="1"/>
    </xf>
    <xf numFmtId="164" fontId="5" fillId="5" borderId="7" xfId="0" applyNumberFormat="1" applyFont="1" applyFill="1" applyBorder="1" applyAlignment="1">
      <alignment horizontal="center" vertical="center" wrapText="1" shrinkToFit="1"/>
    </xf>
    <xf numFmtId="3" fontId="5" fillId="5" borderId="8" xfId="0" applyNumberFormat="1" applyFont="1" applyFill="1" applyBorder="1" applyAlignment="1">
      <alignment horizontal="center" vertical="center" wrapText="1" shrinkToFit="1"/>
    </xf>
    <xf numFmtId="0" fontId="5" fillId="4" borderId="12" xfId="0" applyFont="1" applyFill="1" applyBorder="1" applyAlignment="1">
      <alignment horizontal="center" vertical="center" wrapText="1" shrinkToFit="1"/>
    </xf>
    <xf numFmtId="0" fontId="3" fillId="4" borderId="13" xfId="1" applyNumberFormat="1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center" wrapText="1" shrinkToFit="1"/>
    </xf>
    <xf numFmtId="0" fontId="0" fillId="4" borderId="13" xfId="0" applyFont="1" applyFill="1" applyBorder="1" applyAlignment="1">
      <alignment horizontal="center" vertical="center" wrapText="1" shrinkToFit="1"/>
    </xf>
    <xf numFmtId="0" fontId="12" fillId="4" borderId="13" xfId="0" applyFont="1" applyFill="1" applyBorder="1" applyAlignment="1">
      <alignment horizontal="center" vertical="center" wrapText="1" shrinkToFit="1"/>
    </xf>
    <xf numFmtId="3" fontId="5" fillId="4" borderId="13" xfId="0" applyNumberFormat="1" applyFont="1" applyFill="1" applyBorder="1" applyAlignment="1">
      <alignment horizontal="center" vertical="center" wrapText="1" shrinkToFit="1"/>
    </xf>
    <xf numFmtId="164" fontId="5" fillId="4" borderId="13" xfId="0" applyNumberFormat="1" applyFont="1" applyFill="1" applyBorder="1" applyAlignment="1">
      <alignment horizontal="center" vertical="center" wrapText="1" shrinkToFit="1"/>
    </xf>
    <xf numFmtId="0" fontId="5" fillId="4" borderId="15" xfId="0" applyFont="1" applyFill="1" applyBorder="1" applyAlignment="1">
      <alignment horizontal="center" vertical="center" wrapText="1" shrinkToFit="1"/>
    </xf>
    <xf numFmtId="0" fontId="3" fillId="4" borderId="16" xfId="1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 shrinkToFit="1"/>
    </xf>
    <xf numFmtId="0" fontId="0" fillId="4" borderId="16" xfId="0" applyFont="1" applyFill="1" applyBorder="1" applyAlignment="1">
      <alignment horizontal="center" vertical="center" wrapText="1" shrinkToFit="1"/>
    </xf>
    <xf numFmtId="0" fontId="12" fillId="4" borderId="16" xfId="0" applyFont="1" applyFill="1" applyBorder="1" applyAlignment="1">
      <alignment horizontal="center" vertical="center" wrapText="1" shrinkToFit="1"/>
    </xf>
    <xf numFmtId="3" fontId="5" fillId="4" borderId="16" xfId="0" applyNumberFormat="1" applyFont="1" applyFill="1" applyBorder="1" applyAlignment="1">
      <alignment horizontal="center" vertical="center" wrapText="1" shrinkToFit="1"/>
    </xf>
    <xf numFmtId="164" fontId="5" fillId="4" borderId="16" xfId="0" applyNumberFormat="1" applyFont="1" applyFill="1" applyBorder="1" applyAlignment="1">
      <alignment horizontal="center" vertical="center" wrapText="1" shrinkToFit="1"/>
    </xf>
    <xf numFmtId="0" fontId="5" fillId="4" borderId="18" xfId="0" applyFont="1" applyFill="1" applyBorder="1" applyAlignment="1">
      <alignment horizontal="center" vertical="center" wrapText="1" shrinkToFit="1"/>
    </xf>
    <xf numFmtId="0" fontId="3" fillId="4" borderId="7" xfId="1" applyNumberFormat="1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 shrinkToFit="1"/>
    </xf>
    <xf numFmtId="0" fontId="0" fillId="4" borderId="7" xfId="0" applyFont="1" applyFill="1" applyBorder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 shrinkToFit="1"/>
    </xf>
    <xf numFmtId="3" fontId="5" fillId="4" borderId="7" xfId="0" applyNumberFormat="1" applyFont="1" applyFill="1" applyBorder="1" applyAlignment="1">
      <alignment horizontal="center" vertical="center" wrapText="1" shrinkToFit="1"/>
    </xf>
    <xf numFmtId="164" fontId="5" fillId="4" borderId="7" xfId="0" applyNumberFormat="1" applyFont="1" applyFill="1" applyBorder="1" applyAlignment="1">
      <alignment horizontal="center" vertical="center" wrapText="1" shrinkToFit="1"/>
    </xf>
    <xf numFmtId="3" fontId="5" fillId="4" borderId="8" xfId="0" applyNumberFormat="1" applyFont="1" applyFill="1" applyBorder="1" applyAlignment="1">
      <alignment horizontal="center" vertical="center" wrapText="1" shrinkToFit="1"/>
    </xf>
    <xf numFmtId="0" fontId="3" fillId="6" borderId="12" xfId="0" applyFont="1" applyFill="1" applyBorder="1" applyAlignment="1">
      <alignment horizontal="center" vertical="center"/>
    </xf>
    <xf numFmtId="0" fontId="3" fillId="6" borderId="13" xfId="1" applyFont="1" applyFill="1" applyBorder="1" applyAlignment="1" applyProtection="1">
      <alignment horizontal="center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center" vertical="center" wrapText="1" shrinkToFit="1"/>
    </xf>
    <xf numFmtId="0" fontId="3" fillId="6" borderId="13" xfId="0" applyFont="1" applyFill="1" applyBorder="1" applyAlignment="1">
      <alignment horizontal="center" vertical="center" shrinkToFit="1"/>
    </xf>
    <xf numFmtId="0" fontId="8" fillId="6" borderId="13" xfId="0" applyFont="1" applyFill="1" applyBorder="1" applyAlignment="1">
      <alignment horizontal="center" vertical="center" wrapText="1" shrinkToFit="1"/>
    </xf>
    <xf numFmtId="3" fontId="3" fillId="6" borderId="13" xfId="0" applyNumberFormat="1" applyFont="1" applyFill="1" applyBorder="1" applyAlignment="1">
      <alignment horizontal="center" vertical="center"/>
    </xf>
    <xf numFmtId="167" fontId="3" fillId="6" borderId="13" xfId="0" applyNumberFormat="1" applyFont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/>
    <xf numFmtId="0" fontId="0" fillId="0" borderId="19" xfId="0" applyBorder="1"/>
    <xf numFmtId="0" fontId="9" fillId="4" borderId="13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 wrapText="1" shrinkToFit="1"/>
    </xf>
    <xf numFmtId="0" fontId="3" fillId="6" borderId="13" xfId="1" applyFont="1" applyFill="1" applyBorder="1" applyAlignment="1" applyProtection="1">
      <alignment horizontal="center" vertical="center" wrapText="1" shrinkToFit="1"/>
    </xf>
    <xf numFmtId="0" fontId="3" fillId="6" borderId="13" xfId="0" applyFont="1" applyFill="1" applyBorder="1" applyAlignment="1">
      <alignment horizontal="left" vertical="center" wrapText="1" shrinkToFit="1"/>
    </xf>
    <xf numFmtId="0" fontId="12" fillId="6" borderId="13" xfId="0" applyFont="1" applyFill="1" applyBorder="1" applyAlignment="1">
      <alignment horizontal="center" vertical="center" wrapText="1" shrinkToFit="1"/>
    </xf>
    <xf numFmtId="0" fontId="3" fillId="5" borderId="16" xfId="1" applyNumberFormat="1" applyFont="1" applyFill="1" applyBorder="1" applyAlignment="1" applyProtection="1">
      <alignment horizontal="center" vertical="center"/>
    </xf>
    <xf numFmtId="0" fontId="5" fillId="5" borderId="16" xfId="0" applyFont="1" applyFill="1" applyBorder="1" applyAlignment="1">
      <alignment horizontal="left" vertical="center" wrapText="1"/>
    </xf>
    <xf numFmtId="0" fontId="0" fillId="5" borderId="16" xfId="0" applyFill="1" applyBorder="1" applyAlignment="1">
      <alignment horizontal="center" vertical="center" wrapText="1" shrinkToFit="1"/>
    </xf>
    <xf numFmtId="0" fontId="0" fillId="0" borderId="24" xfId="0" applyBorder="1"/>
    <xf numFmtId="3" fontId="2" fillId="0" borderId="25" xfId="0" applyNumberFormat="1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left" vertical="center" wrapText="1" shrinkToFit="1"/>
    </xf>
    <xf numFmtId="0" fontId="2" fillId="0" borderId="25" xfId="0" applyFont="1" applyFill="1" applyBorder="1" applyAlignment="1">
      <alignment horizontal="left" vertical="center" shrinkToFit="1"/>
    </xf>
    <xf numFmtId="3" fontId="5" fillId="0" borderId="26" xfId="0" applyNumberFormat="1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left" vertical="center" wrapText="1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horizontal="left" vertical="center" wrapText="1" shrinkToFit="1"/>
    </xf>
    <xf numFmtId="0" fontId="5" fillId="0" borderId="27" xfId="0" applyFont="1" applyFill="1" applyBorder="1" applyAlignment="1">
      <alignment horizontal="center" vertical="center" wrapText="1" shrinkToFit="1"/>
    </xf>
    <xf numFmtId="0" fontId="3" fillId="0" borderId="27" xfId="1" applyNumberFormat="1" applyFont="1" applyFill="1" applyBorder="1" applyAlignment="1" applyProtection="1">
      <alignment horizontal="center" vertical="center"/>
    </xf>
    <xf numFmtId="49" fontId="5" fillId="0" borderId="24" xfId="0" applyNumberFormat="1" applyFont="1" applyFill="1" applyBorder="1" applyAlignment="1">
      <alignment horizontal="left" vertical="center" wrapText="1" shrinkToFit="1"/>
    </xf>
    <xf numFmtId="49" fontId="5" fillId="0" borderId="27" xfId="0" applyNumberFormat="1" applyFont="1" applyFill="1" applyBorder="1" applyAlignment="1">
      <alignment horizontal="left" vertical="center" wrapText="1" shrinkToFit="1"/>
    </xf>
    <xf numFmtId="49" fontId="5" fillId="0" borderId="24" xfId="0" applyNumberFormat="1" applyFont="1" applyFill="1" applyBorder="1" applyAlignment="1">
      <alignment horizontal="center" vertical="center" wrapText="1" shrinkToFit="1"/>
    </xf>
    <xf numFmtId="49" fontId="5" fillId="0" borderId="27" xfId="0" applyNumberFormat="1" applyFont="1" applyFill="1" applyBorder="1" applyAlignment="1">
      <alignment horizontal="center" vertical="center" wrapText="1" shrinkToFit="1"/>
    </xf>
    <xf numFmtId="49" fontId="10" fillId="0" borderId="27" xfId="0" applyNumberFormat="1" applyFont="1" applyFill="1" applyBorder="1" applyAlignment="1">
      <alignment horizontal="center" vertical="center" wrapText="1" shrinkToFit="1"/>
    </xf>
    <xf numFmtId="0" fontId="0" fillId="0" borderId="24" xfId="0" applyFill="1" applyBorder="1" applyAlignment="1">
      <alignment horizontal="center" vertical="center" wrapText="1" shrinkToFit="1"/>
    </xf>
    <xf numFmtId="0" fontId="0" fillId="0" borderId="24" xfId="0" applyFont="1" applyFill="1" applyBorder="1" applyAlignment="1">
      <alignment horizontal="center" vertical="center" wrapText="1" shrinkToFit="1"/>
    </xf>
    <xf numFmtId="0" fontId="12" fillId="0" borderId="24" xfId="0" applyFont="1" applyFill="1" applyBorder="1" applyAlignment="1">
      <alignment horizontal="center" vertical="center" wrapText="1" shrinkToFit="1"/>
    </xf>
    <xf numFmtId="166" fontId="5" fillId="0" borderId="24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 shrinkToFit="1"/>
    </xf>
    <xf numFmtId="0" fontId="12" fillId="0" borderId="27" xfId="0" applyFont="1" applyFill="1" applyBorder="1" applyAlignment="1">
      <alignment horizontal="center" vertical="center" wrapText="1" shrinkToFit="1"/>
    </xf>
    <xf numFmtId="166" fontId="5" fillId="0" borderId="27" xfId="0" applyNumberFormat="1" applyFont="1" applyFill="1" applyBorder="1" applyAlignment="1">
      <alignment horizontal="center" vertical="center" wrapText="1" shrinkToFit="1"/>
    </xf>
    <xf numFmtId="168" fontId="5" fillId="0" borderId="21" xfId="0" applyNumberFormat="1" applyFont="1" applyFill="1" applyBorder="1" applyAlignment="1">
      <alignment horizontal="center" vertical="center" wrapText="1" shrinkToFit="1"/>
    </xf>
    <xf numFmtId="49" fontId="3" fillId="0" borderId="24" xfId="1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>
      <alignment horizontal="left" vertical="center" shrinkToFit="1"/>
    </xf>
    <xf numFmtId="166" fontId="5" fillId="0" borderId="27" xfId="0" applyNumberFormat="1" applyFont="1" applyFill="1" applyBorder="1" applyAlignment="1">
      <alignment horizontal="center" vertical="center"/>
    </xf>
    <xf numFmtId="166" fontId="5" fillId="0" borderId="21" xfId="0" applyNumberFormat="1" applyFont="1" applyFill="1" applyBorder="1" applyAlignment="1">
      <alignment horizontal="center" vertical="center"/>
    </xf>
    <xf numFmtId="0" fontId="0" fillId="0" borderId="20" xfId="0" applyBorder="1"/>
    <xf numFmtId="0" fontId="5" fillId="0" borderId="28" xfId="0" applyFont="1" applyFill="1" applyBorder="1" applyAlignment="1">
      <alignment horizontal="center" vertical="center" wrapText="1" shrinkToFit="1"/>
    </xf>
    <xf numFmtId="0" fontId="0" fillId="0" borderId="20" xfId="0" applyFont="1" applyFill="1" applyBorder="1" applyAlignment="1">
      <alignment horizontal="center" vertical="center" wrapText="1" shrinkToFit="1"/>
    </xf>
    <xf numFmtId="166" fontId="5" fillId="0" borderId="20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 wrapText="1" shrinkToFit="1"/>
    </xf>
    <xf numFmtId="164" fontId="5" fillId="0" borderId="20" xfId="0" applyNumberFormat="1" applyFont="1" applyFill="1" applyBorder="1" applyAlignment="1">
      <alignment horizontal="center" vertical="center" wrapText="1" shrinkToFit="1"/>
    </xf>
    <xf numFmtId="164" fontId="2" fillId="0" borderId="24" xfId="0" applyNumberFormat="1" applyFont="1" applyFill="1" applyBorder="1" applyAlignment="1">
      <alignment horizontal="center" vertical="center" wrapText="1" shrinkToFit="1"/>
    </xf>
    <xf numFmtId="3" fontId="2" fillId="0" borderId="24" xfId="0" applyNumberFormat="1" applyFont="1" applyFill="1" applyBorder="1" applyAlignment="1">
      <alignment horizontal="center" vertical="center" wrapText="1" shrinkToFit="1"/>
    </xf>
    <xf numFmtId="164" fontId="5" fillId="0" borderId="22" xfId="0" applyNumberFormat="1" applyFont="1" applyFill="1" applyBorder="1" applyAlignment="1">
      <alignment horizontal="center" vertical="center" wrapText="1" shrinkToFit="1"/>
    </xf>
    <xf numFmtId="3" fontId="5" fillId="0" borderId="27" xfId="0" applyNumberFormat="1" applyFont="1" applyFill="1" applyBorder="1" applyAlignment="1">
      <alignment horizontal="center" vertical="center" wrapText="1" shrinkToFit="1"/>
    </xf>
    <xf numFmtId="49" fontId="3" fillId="0" borderId="23" xfId="1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2" fillId="0" borderId="24" xfId="0" applyFont="1" applyFill="1" applyBorder="1" applyAlignment="1">
      <alignment horizontal="left" vertical="center" shrinkToFit="1"/>
    </xf>
    <xf numFmtId="3" fontId="11" fillId="0" borderId="0" xfId="0" applyNumberFormat="1" applyFont="1" applyBorder="1"/>
    <xf numFmtId="0" fontId="2" fillId="0" borderId="27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/>
    <xf numFmtId="0" fontId="18" fillId="6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3" fontId="5" fillId="5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 shrinkToFit="1"/>
    </xf>
    <xf numFmtId="3" fontId="5" fillId="3" borderId="29" xfId="0" applyNumberFormat="1" applyFont="1" applyFill="1" applyBorder="1" applyAlignment="1">
      <alignment horizontal="center" vertical="center"/>
    </xf>
    <xf numFmtId="3" fontId="5" fillId="3" borderId="30" xfId="0" applyNumberFormat="1" applyFont="1" applyFill="1" applyBorder="1" applyAlignment="1">
      <alignment horizontal="center" vertical="center"/>
    </xf>
    <xf numFmtId="3" fontId="5" fillId="5" borderId="30" xfId="0" applyNumberFormat="1" applyFont="1" applyFill="1" applyBorder="1" applyAlignment="1">
      <alignment horizontal="center" vertical="center" wrapText="1" shrinkToFit="1"/>
    </xf>
    <xf numFmtId="3" fontId="5" fillId="4" borderId="30" xfId="0" applyNumberFormat="1" applyFont="1" applyFill="1" applyBorder="1" applyAlignment="1">
      <alignment horizontal="center" vertical="center" wrapText="1" shrinkToFit="1"/>
    </xf>
    <xf numFmtId="3" fontId="3" fillId="6" borderId="30" xfId="0" applyNumberFormat="1" applyFont="1" applyFill="1" applyBorder="1" applyAlignment="1">
      <alignment horizontal="center" vertical="center" wrapText="1" shrinkToFit="1"/>
    </xf>
    <xf numFmtId="3" fontId="5" fillId="6" borderId="30" xfId="0" applyNumberFormat="1" applyFont="1" applyFill="1" applyBorder="1" applyAlignment="1">
      <alignment horizontal="center" vertical="center" wrapText="1" shrinkToFit="1"/>
    </xf>
    <xf numFmtId="3" fontId="5" fillId="5" borderId="31" xfId="0" applyNumberFormat="1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3" fontId="5" fillId="4" borderId="29" xfId="0" applyNumberFormat="1" applyFont="1" applyFill="1" applyBorder="1" applyAlignment="1">
      <alignment horizontal="center" vertical="center" wrapText="1" shrinkToFit="1"/>
    </xf>
    <xf numFmtId="3" fontId="5" fillId="4" borderId="31" xfId="0" applyNumberFormat="1" applyFont="1" applyFill="1" applyBorder="1" applyAlignment="1">
      <alignment horizontal="center" vertical="center" wrapText="1" shrinkToFit="1"/>
    </xf>
    <xf numFmtId="3" fontId="3" fillId="6" borderId="29" xfId="0" applyNumberFormat="1" applyFont="1" applyFill="1" applyBorder="1" applyAlignment="1">
      <alignment horizontal="center" vertical="center" wrapText="1" shrinkToFit="1"/>
    </xf>
    <xf numFmtId="165" fontId="5" fillId="4" borderId="30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5" xfId="0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9" fillId="0" borderId="33" xfId="0" applyNumberFormat="1" applyFont="1" applyBorder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6\II-286-KARTA%2041\II-286-41-FOTO%20Misecky" TargetMode="External"/><Relationship Id="rId13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881%20bohu&#328;ovsko" TargetMode="External"/><Relationship Id="rId3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951%20z&#225;lesn&#237;%20lhota" TargetMode="External"/><Relationship Id="rId7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0\III2825%20Podtyn-Sykorice-Zernov" TargetMode="External"/><Relationship Id="rId12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0\III2895%20Roztoky%20u%20Semil%20-%20Helkovice" TargetMode="External"/><Relationship Id="rId2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3\II-283-KARTA%20101\II-283-101-FOTO" TargetMode="External"/><Relationship Id="rId1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I-2824\III-2824-KARTA%2060\III-2824-60-Roudn&#253;" TargetMode="External"/><Relationship Id="rId6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8\II-288-KARTA%2065\II-288-65-Podbozkov%20-%20Cimbal" TargetMode="External"/><Relationship Id="rId11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951%20z&#225;lesn&#237;%20lhota" TargetMode="External"/><Relationship Id="rId5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935%20martinice" TargetMode="External"/><Relationship Id="rId10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8611%20roztoky" TargetMode="External"/><Relationship Id="rId4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I-28618\III-28618-KARTA%2068\III-28618-68-%20Perimov" TargetMode="External"/><Relationship Id="rId9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8311lib&#353;t&#225;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tabSelected="1" workbookViewId="0">
      <selection activeCell="Q6" sqref="Q6"/>
    </sheetView>
  </sheetViews>
  <sheetFormatPr defaultRowHeight="15" x14ac:dyDescent="0.25"/>
  <cols>
    <col min="1" max="1" width="4.5703125" customWidth="1"/>
    <col min="4" max="4" width="38.42578125" customWidth="1"/>
    <col min="5" max="5" width="11.85546875" customWidth="1"/>
    <col min="8" max="8" width="12.42578125" customWidth="1"/>
    <col min="10" max="11" width="9.5703125" bestFit="1" customWidth="1"/>
    <col min="15" max="15" width="15.85546875" customWidth="1"/>
    <col min="16" max="16" width="15.140625" style="229" customWidth="1"/>
  </cols>
  <sheetData>
    <row r="1" spans="1:16" ht="45.75" thickBot="1" x14ac:dyDescent="0.3">
      <c r="A1" s="79" t="s">
        <v>171</v>
      </c>
      <c r="B1" s="66" t="s">
        <v>3</v>
      </c>
      <c r="C1" s="67" t="s">
        <v>0</v>
      </c>
      <c r="D1" s="66" t="s">
        <v>6</v>
      </c>
      <c r="E1" s="66" t="s">
        <v>5</v>
      </c>
      <c r="F1" s="66" t="s">
        <v>139</v>
      </c>
      <c r="G1" s="66" t="s">
        <v>169</v>
      </c>
      <c r="H1" s="68" t="s">
        <v>168</v>
      </c>
      <c r="I1" s="68" t="s">
        <v>162</v>
      </c>
      <c r="J1" s="216" t="s">
        <v>4</v>
      </c>
      <c r="K1" s="216"/>
      <c r="L1" s="66" t="s">
        <v>1</v>
      </c>
      <c r="M1" s="69" t="s">
        <v>7</v>
      </c>
      <c r="N1" s="66" t="s">
        <v>30</v>
      </c>
      <c r="O1" s="70" t="s">
        <v>2</v>
      </c>
      <c r="P1" s="224" t="s">
        <v>204</v>
      </c>
    </row>
    <row r="2" spans="1:16" ht="23.1" customHeight="1" thickBot="1" x14ac:dyDescent="0.3">
      <c r="A2" s="157"/>
      <c r="B2" s="163"/>
      <c r="C2" s="192"/>
      <c r="D2" s="80" t="s">
        <v>173</v>
      </c>
      <c r="E2" s="183"/>
      <c r="F2" s="184"/>
      <c r="G2" s="184"/>
      <c r="H2" s="184"/>
      <c r="I2" s="184"/>
      <c r="J2" s="185"/>
      <c r="K2" s="185"/>
      <c r="L2" s="186"/>
      <c r="M2" s="187"/>
      <c r="N2" s="186"/>
      <c r="O2" s="186"/>
    </row>
    <row r="3" spans="1:16" ht="23.1" customHeight="1" x14ac:dyDescent="0.25">
      <c r="A3" s="82">
        <v>1</v>
      </c>
      <c r="B3" s="83" t="s">
        <v>8</v>
      </c>
      <c r="C3" s="84">
        <v>29023</v>
      </c>
      <c r="D3" s="85" t="s">
        <v>35</v>
      </c>
      <c r="E3" s="86" t="s">
        <v>146</v>
      </c>
      <c r="F3" s="87" t="s">
        <v>10</v>
      </c>
      <c r="G3" s="87" t="s">
        <v>10</v>
      </c>
      <c r="H3" s="87" t="s">
        <v>157</v>
      </c>
      <c r="I3" s="88">
        <v>2500</v>
      </c>
      <c r="J3" s="89">
        <v>0</v>
      </c>
      <c r="K3" s="89">
        <v>1260</v>
      </c>
      <c r="L3" s="89">
        <v>1260</v>
      </c>
      <c r="M3" s="90">
        <v>5.3</v>
      </c>
      <c r="N3" s="89">
        <v>6678</v>
      </c>
      <c r="O3" s="217">
        <v>4340700</v>
      </c>
      <c r="P3" s="230" t="s">
        <v>205</v>
      </c>
    </row>
    <row r="4" spans="1:16" ht="23.1" customHeight="1" x14ac:dyDescent="0.25">
      <c r="A4" s="54">
        <v>2</v>
      </c>
      <c r="B4" s="73" t="s">
        <v>8</v>
      </c>
      <c r="C4" s="3">
        <v>29047</v>
      </c>
      <c r="D4" s="4" t="s">
        <v>137</v>
      </c>
      <c r="E4" s="5" t="s">
        <v>146</v>
      </c>
      <c r="F4" s="5" t="s">
        <v>10</v>
      </c>
      <c r="G4" s="5" t="s">
        <v>10</v>
      </c>
      <c r="H4" s="5" t="s">
        <v>157</v>
      </c>
      <c r="I4" s="59">
        <v>1000</v>
      </c>
      <c r="J4" s="7">
        <v>0</v>
      </c>
      <c r="K4" s="7">
        <v>2898</v>
      </c>
      <c r="L4" s="7">
        <v>2898</v>
      </c>
      <c r="M4" s="8">
        <v>6.2</v>
      </c>
      <c r="N4" s="7">
        <v>17967.600000000002</v>
      </c>
      <c r="O4" s="218">
        <v>11678940.000000002</v>
      </c>
      <c r="P4" s="231"/>
    </row>
    <row r="5" spans="1:16" ht="23.1" customHeight="1" x14ac:dyDescent="0.25">
      <c r="A5" s="54">
        <v>3</v>
      </c>
      <c r="B5" s="74" t="s">
        <v>8</v>
      </c>
      <c r="C5" s="28">
        <v>29010</v>
      </c>
      <c r="D5" s="30" t="s">
        <v>29</v>
      </c>
      <c r="E5" s="20" t="s">
        <v>13</v>
      </c>
      <c r="F5" s="22" t="s">
        <v>10</v>
      </c>
      <c r="G5" s="22" t="s">
        <v>10</v>
      </c>
      <c r="H5" s="22" t="s">
        <v>157</v>
      </c>
      <c r="I5" s="55">
        <v>600</v>
      </c>
      <c r="J5" s="209">
        <v>0</v>
      </c>
      <c r="K5" s="209">
        <v>1500</v>
      </c>
      <c r="L5" s="24">
        <v>1500</v>
      </c>
      <c r="M5" s="25">
        <v>5</v>
      </c>
      <c r="N5" s="24">
        <v>7500</v>
      </c>
      <c r="O5" s="219">
        <v>4875000</v>
      </c>
      <c r="P5" s="234" t="s">
        <v>206</v>
      </c>
    </row>
    <row r="6" spans="1:16" ht="23.1" customHeight="1" x14ac:dyDescent="0.25">
      <c r="A6" s="54">
        <v>4</v>
      </c>
      <c r="B6" s="75" t="s">
        <v>8</v>
      </c>
      <c r="C6" s="34">
        <v>2701</v>
      </c>
      <c r="D6" s="18" t="s">
        <v>117</v>
      </c>
      <c r="E6" s="17" t="s">
        <v>94</v>
      </c>
      <c r="F6" s="35" t="s">
        <v>10</v>
      </c>
      <c r="G6" s="35" t="s">
        <v>10</v>
      </c>
      <c r="H6" s="35" t="s">
        <v>157</v>
      </c>
      <c r="I6" s="56">
        <v>400</v>
      </c>
      <c r="J6" s="210">
        <v>400</v>
      </c>
      <c r="K6" s="210">
        <v>4600</v>
      </c>
      <c r="L6" s="36">
        <v>4600</v>
      </c>
      <c r="M6" s="37">
        <v>4</v>
      </c>
      <c r="N6" s="36">
        <v>18400</v>
      </c>
      <c r="O6" s="220">
        <v>13753999.999999998</v>
      </c>
      <c r="P6" s="231"/>
    </row>
    <row r="7" spans="1:16" ht="23.1" customHeight="1" x14ac:dyDescent="0.25">
      <c r="A7" s="54">
        <v>5</v>
      </c>
      <c r="B7" s="74" t="s">
        <v>8</v>
      </c>
      <c r="C7" s="28">
        <v>2712</v>
      </c>
      <c r="D7" s="30" t="s">
        <v>19</v>
      </c>
      <c r="E7" s="20" t="s">
        <v>15</v>
      </c>
      <c r="F7" s="22" t="s">
        <v>10</v>
      </c>
      <c r="G7" s="22" t="s">
        <v>10</v>
      </c>
      <c r="H7" s="22" t="s">
        <v>157</v>
      </c>
      <c r="I7" s="55">
        <v>300</v>
      </c>
      <c r="J7" s="209">
        <v>3200</v>
      </c>
      <c r="K7" s="209">
        <v>3707</v>
      </c>
      <c r="L7" s="24">
        <v>506.99999999999966</v>
      </c>
      <c r="M7" s="25">
        <v>5</v>
      </c>
      <c r="N7" s="24">
        <v>2534.9999999999982</v>
      </c>
      <c r="O7" s="219">
        <v>1647749.9999999988</v>
      </c>
      <c r="P7" s="235" t="s">
        <v>207</v>
      </c>
    </row>
    <row r="8" spans="1:16" ht="23.1" customHeight="1" x14ac:dyDescent="0.25">
      <c r="A8" s="54">
        <v>6</v>
      </c>
      <c r="B8" s="76" t="s">
        <v>8</v>
      </c>
      <c r="C8" s="43">
        <v>2824</v>
      </c>
      <c r="D8" s="44" t="s">
        <v>82</v>
      </c>
      <c r="E8" s="42" t="s">
        <v>148</v>
      </c>
      <c r="F8" s="51" t="s">
        <v>10</v>
      </c>
      <c r="G8" s="51" t="s">
        <v>10</v>
      </c>
      <c r="H8" s="40" t="s">
        <v>157</v>
      </c>
      <c r="I8" s="60">
        <v>300</v>
      </c>
      <c r="J8" s="41">
        <v>1000</v>
      </c>
      <c r="K8" s="41">
        <v>1500</v>
      </c>
      <c r="L8" s="41">
        <v>500</v>
      </c>
      <c r="M8" s="46">
        <v>7</v>
      </c>
      <c r="N8" s="41">
        <v>3500</v>
      </c>
      <c r="O8" s="221">
        <v>2275000</v>
      </c>
      <c r="P8" s="231"/>
    </row>
    <row r="9" spans="1:16" ht="23.1" customHeight="1" x14ac:dyDescent="0.25">
      <c r="A9" s="54">
        <v>7</v>
      </c>
      <c r="B9" s="76" t="s">
        <v>8</v>
      </c>
      <c r="C9" s="53" t="s">
        <v>143</v>
      </c>
      <c r="D9" s="44" t="s">
        <v>144</v>
      </c>
      <c r="E9" s="42" t="s">
        <v>147</v>
      </c>
      <c r="F9" s="40" t="s">
        <v>10</v>
      </c>
      <c r="G9" s="40" t="s">
        <v>10</v>
      </c>
      <c r="H9" s="40" t="s">
        <v>157</v>
      </c>
      <c r="I9" s="60">
        <v>200</v>
      </c>
      <c r="J9" s="47">
        <v>510</v>
      </c>
      <c r="K9" s="47">
        <v>1910</v>
      </c>
      <c r="L9" s="41">
        <v>1400</v>
      </c>
      <c r="M9" s="48">
        <v>6</v>
      </c>
      <c r="N9" s="41">
        <v>8400</v>
      </c>
      <c r="O9" s="222">
        <v>6278999.9999999991</v>
      </c>
      <c r="P9" s="231"/>
    </row>
    <row r="10" spans="1:16" ht="23.1" customHeight="1" x14ac:dyDescent="0.25">
      <c r="A10" s="54">
        <v>8</v>
      </c>
      <c r="B10" s="74" t="s">
        <v>8</v>
      </c>
      <c r="C10" s="32" t="s">
        <v>155</v>
      </c>
      <c r="D10" s="30" t="s">
        <v>156</v>
      </c>
      <c r="E10" s="20" t="s">
        <v>13</v>
      </c>
      <c r="F10" s="27" t="s">
        <v>10</v>
      </c>
      <c r="G10" s="27" t="s">
        <v>10</v>
      </c>
      <c r="H10" s="22" t="s">
        <v>157</v>
      </c>
      <c r="I10" s="55">
        <v>100</v>
      </c>
      <c r="J10" s="209">
        <v>2100</v>
      </c>
      <c r="K10" s="209">
        <v>5960</v>
      </c>
      <c r="L10" s="24">
        <v>3860</v>
      </c>
      <c r="M10" s="25">
        <v>5</v>
      </c>
      <c r="N10" s="24">
        <v>19300</v>
      </c>
      <c r="O10" s="219">
        <v>12545000</v>
      </c>
      <c r="P10" s="231"/>
    </row>
    <row r="11" spans="1:16" ht="23.1" customHeight="1" x14ac:dyDescent="0.25">
      <c r="A11" s="54">
        <v>9</v>
      </c>
      <c r="B11" s="75" t="s">
        <v>8</v>
      </c>
      <c r="C11" s="34">
        <v>27018</v>
      </c>
      <c r="D11" s="18" t="s">
        <v>121</v>
      </c>
      <c r="E11" s="17" t="s">
        <v>96</v>
      </c>
      <c r="F11" s="35" t="s">
        <v>10</v>
      </c>
      <c r="G11" s="35" t="s">
        <v>10</v>
      </c>
      <c r="H11" s="35" t="s">
        <v>157</v>
      </c>
      <c r="I11" s="56">
        <v>100</v>
      </c>
      <c r="J11" s="210">
        <v>1800</v>
      </c>
      <c r="K11" s="210">
        <v>2900</v>
      </c>
      <c r="L11" s="36">
        <v>1100</v>
      </c>
      <c r="M11" s="37">
        <v>4</v>
      </c>
      <c r="N11" s="36">
        <v>4400</v>
      </c>
      <c r="O11" s="220">
        <v>2860000</v>
      </c>
      <c r="P11" s="231"/>
    </row>
    <row r="12" spans="1:16" ht="23.1" customHeight="1" x14ac:dyDescent="0.25">
      <c r="A12" s="54">
        <v>10</v>
      </c>
      <c r="B12" s="74" t="s">
        <v>62</v>
      </c>
      <c r="C12" s="21" t="s">
        <v>172</v>
      </c>
      <c r="D12" s="19" t="s">
        <v>140</v>
      </c>
      <c r="E12" s="20" t="s">
        <v>13</v>
      </c>
      <c r="F12" s="22" t="s">
        <v>10</v>
      </c>
      <c r="G12" s="22" t="s">
        <v>10</v>
      </c>
      <c r="H12" s="22" t="s">
        <v>157</v>
      </c>
      <c r="I12" s="55">
        <v>50</v>
      </c>
      <c r="J12" s="23" t="s">
        <v>23</v>
      </c>
      <c r="K12" s="23" t="s">
        <v>23</v>
      </c>
      <c r="L12" s="24">
        <v>220</v>
      </c>
      <c r="M12" s="25">
        <v>5.5</v>
      </c>
      <c r="N12" s="24">
        <v>1210</v>
      </c>
      <c r="O12" s="219">
        <v>370000</v>
      </c>
      <c r="P12" s="231"/>
    </row>
    <row r="13" spans="1:16" ht="23.1" customHeight="1" thickBot="1" x14ac:dyDescent="0.3">
      <c r="A13" s="91">
        <v>11</v>
      </c>
      <c r="B13" s="92" t="s">
        <v>8</v>
      </c>
      <c r="C13" s="93">
        <v>27110</v>
      </c>
      <c r="D13" s="94" t="s">
        <v>150</v>
      </c>
      <c r="E13" s="95" t="s">
        <v>13</v>
      </c>
      <c r="F13" s="96" t="s">
        <v>10</v>
      </c>
      <c r="G13" s="96" t="s">
        <v>10</v>
      </c>
      <c r="H13" s="96" t="s">
        <v>157</v>
      </c>
      <c r="I13" s="97">
        <v>50</v>
      </c>
      <c r="J13" s="98" t="s">
        <v>23</v>
      </c>
      <c r="K13" s="98" t="s">
        <v>23</v>
      </c>
      <c r="L13" s="99">
        <v>840</v>
      </c>
      <c r="M13" s="100">
        <v>5.5</v>
      </c>
      <c r="N13" s="99">
        <v>4620</v>
      </c>
      <c r="O13" s="223">
        <v>750000</v>
      </c>
      <c r="P13" s="232"/>
    </row>
    <row r="14" spans="1:16" ht="23.1" customHeight="1" thickBot="1" x14ac:dyDescent="0.3">
      <c r="A14" s="160"/>
      <c r="B14" s="161"/>
      <c r="C14" s="178"/>
      <c r="D14" s="182"/>
      <c r="E14" s="161"/>
      <c r="F14" s="171"/>
      <c r="G14" s="171"/>
      <c r="H14" s="171"/>
      <c r="I14" s="172"/>
      <c r="J14" s="173"/>
      <c r="K14" s="173"/>
      <c r="L14" s="156">
        <f>SUM(L3:L13)</f>
        <v>18685</v>
      </c>
      <c r="M14" s="188"/>
      <c r="N14" s="189"/>
      <c r="O14" s="156">
        <f>SUM(O3:O13)</f>
        <v>61375390</v>
      </c>
    </row>
    <row r="15" spans="1:16" ht="23.1" customHeight="1" thickBot="1" x14ac:dyDescent="0.3">
      <c r="A15" s="162"/>
      <c r="B15" s="163"/>
      <c r="C15" s="164"/>
      <c r="D15" s="158" t="s">
        <v>174</v>
      </c>
      <c r="E15" s="163"/>
      <c r="F15" s="174"/>
      <c r="G15" s="174"/>
      <c r="H15" s="174"/>
      <c r="I15" s="175"/>
      <c r="J15" s="180"/>
      <c r="K15" s="181"/>
      <c r="L15" s="159"/>
      <c r="M15" s="190"/>
      <c r="N15" s="191"/>
      <c r="O15" s="186"/>
    </row>
    <row r="16" spans="1:16" ht="23.1" customHeight="1" thickBot="1" x14ac:dyDescent="0.3">
      <c r="A16" s="102">
        <v>12</v>
      </c>
      <c r="B16" s="103" t="s">
        <v>8</v>
      </c>
      <c r="C16" s="104" t="s">
        <v>27</v>
      </c>
      <c r="D16" s="105" t="s">
        <v>28</v>
      </c>
      <c r="E16" s="106" t="s">
        <v>15</v>
      </c>
      <c r="F16" s="107" t="s">
        <v>10</v>
      </c>
      <c r="G16" s="107" t="s">
        <v>10</v>
      </c>
      <c r="H16" s="107" t="s">
        <v>158</v>
      </c>
      <c r="I16" s="107">
        <v>4968</v>
      </c>
      <c r="J16" s="211">
        <v>0</v>
      </c>
      <c r="K16" s="211">
        <v>2213</v>
      </c>
      <c r="L16" s="108">
        <v>2213</v>
      </c>
      <c r="M16" s="109">
        <v>5.5</v>
      </c>
      <c r="N16" s="108">
        <f>L16*M16</f>
        <v>12171.5</v>
      </c>
      <c r="O16" s="110">
        <f>N16*650</f>
        <v>7911475</v>
      </c>
      <c r="P16" s="233"/>
    </row>
    <row r="17" spans="1:16" ht="23.1" customHeight="1" thickBot="1" x14ac:dyDescent="0.3">
      <c r="A17" s="165"/>
      <c r="B17" s="167"/>
      <c r="C17" s="178"/>
      <c r="D17" s="179"/>
      <c r="E17" s="161"/>
      <c r="F17" s="170"/>
      <c r="G17" s="170"/>
      <c r="H17" s="171"/>
      <c r="I17" s="172"/>
      <c r="J17" s="173"/>
      <c r="K17" s="173"/>
      <c r="L17" s="156">
        <f>SUM(L16)</f>
        <v>2213</v>
      </c>
      <c r="M17" s="188"/>
      <c r="N17" s="189"/>
      <c r="O17" s="156">
        <f>SUM(O16)</f>
        <v>7911475</v>
      </c>
    </row>
    <row r="18" spans="1:16" ht="23.1" customHeight="1" thickBot="1" x14ac:dyDescent="0.3">
      <c r="A18" s="166"/>
      <c r="B18" s="168"/>
      <c r="C18" s="169"/>
      <c r="D18" s="101" t="s">
        <v>175</v>
      </c>
      <c r="E18" s="163"/>
      <c r="F18" s="174"/>
      <c r="G18" s="174"/>
      <c r="H18" s="174"/>
      <c r="I18" s="175"/>
      <c r="J18" s="176"/>
      <c r="K18" s="177"/>
      <c r="L18" s="81"/>
      <c r="M18" s="190"/>
      <c r="N18" s="191"/>
      <c r="O18" s="186"/>
    </row>
    <row r="19" spans="1:16" ht="23.1" customHeight="1" x14ac:dyDescent="0.25">
      <c r="A19" s="82">
        <v>13</v>
      </c>
      <c r="B19" s="111" t="s">
        <v>8</v>
      </c>
      <c r="C19" s="112">
        <v>26214</v>
      </c>
      <c r="D19" s="113" t="s">
        <v>61</v>
      </c>
      <c r="E19" s="114" t="s">
        <v>94</v>
      </c>
      <c r="F19" s="115" t="s">
        <v>103</v>
      </c>
      <c r="G19" s="115" t="s">
        <v>10</v>
      </c>
      <c r="H19" s="115" t="s">
        <v>157</v>
      </c>
      <c r="I19" s="116">
        <v>900</v>
      </c>
      <c r="J19" s="212">
        <v>3000</v>
      </c>
      <c r="K19" s="212">
        <v>5000</v>
      </c>
      <c r="L19" s="117">
        <v>2000</v>
      </c>
      <c r="M19" s="118">
        <v>4</v>
      </c>
      <c r="N19" s="117">
        <v>8000</v>
      </c>
      <c r="O19" s="225">
        <v>5200000</v>
      </c>
      <c r="P19" s="230"/>
    </row>
    <row r="20" spans="1:16" ht="23.1" customHeight="1" x14ac:dyDescent="0.25">
      <c r="A20" s="54">
        <v>14</v>
      </c>
      <c r="B20" s="75" t="s">
        <v>8</v>
      </c>
      <c r="C20" s="38" t="s">
        <v>164</v>
      </c>
      <c r="D20" s="18" t="s">
        <v>165</v>
      </c>
      <c r="E20" s="17" t="s">
        <v>94</v>
      </c>
      <c r="F20" s="35" t="s">
        <v>103</v>
      </c>
      <c r="G20" s="35" t="s">
        <v>10</v>
      </c>
      <c r="H20" s="35" t="s">
        <v>157</v>
      </c>
      <c r="I20" s="56">
        <v>700</v>
      </c>
      <c r="J20" s="210">
        <v>0</v>
      </c>
      <c r="K20" s="210">
        <v>2500</v>
      </c>
      <c r="L20" s="36">
        <v>2500</v>
      </c>
      <c r="M20" s="37">
        <v>6</v>
      </c>
      <c r="N20" s="36">
        <v>15000</v>
      </c>
      <c r="O20" s="220">
        <v>11212500</v>
      </c>
      <c r="P20" s="231"/>
    </row>
    <row r="21" spans="1:16" ht="23.1" customHeight="1" x14ac:dyDescent="0.25">
      <c r="A21" s="54">
        <v>15</v>
      </c>
      <c r="B21" s="73" t="s">
        <v>8</v>
      </c>
      <c r="C21" s="3" t="s">
        <v>141</v>
      </c>
      <c r="D21" s="4" t="s">
        <v>142</v>
      </c>
      <c r="E21" s="5" t="s">
        <v>146</v>
      </c>
      <c r="F21" s="6" t="s">
        <v>103</v>
      </c>
      <c r="G21" s="6" t="s">
        <v>10</v>
      </c>
      <c r="H21" s="6" t="s">
        <v>157</v>
      </c>
      <c r="I21" s="57">
        <v>500</v>
      </c>
      <c r="J21" s="7">
        <v>0</v>
      </c>
      <c r="K21" s="7">
        <v>440</v>
      </c>
      <c r="L21" s="7">
        <v>440</v>
      </c>
      <c r="M21" s="8">
        <v>5.3</v>
      </c>
      <c r="N21" s="7">
        <v>2332</v>
      </c>
      <c r="O21" s="218">
        <v>1520000</v>
      </c>
      <c r="P21" s="231"/>
    </row>
    <row r="22" spans="1:16" ht="23.1" customHeight="1" x14ac:dyDescent="0.25">
      <c r="A22" s="54">
        <v>16</v>
      </c>
      <c r="B22" s="76" t="s">
        <v>8</v>
      </c>
      <c r="C22" s="53" t="s">
        <v>208</v>
      </c>
      <c r="D22" s="52" t="s">
        <v>93</v>
      </c>
      <c r="E22" s="42" t="s">
        <v>149</v>
      </c>
      <c r="F22" s="40" t="s">
        <v>103</v>
      </c>
      <c r="G22" s="40" t="s">
        <v>10</v>
      </c>
      <c r="H22" s="40" t="s">
        <v>157</v>
      </c>
      <c r="I22" s="60">
        <v>400</v>
      </c>
      <c r="J22" s="41">
        <v>0</v>
      </c>
      <c r="K22" s="41">
        <v>2962</v>
      </c>
      <c r="L22" s="41">
        <v>2962</v>
      </c>
      <c r="M22" s="46">
        <v>5.5</v>
      </c>
      <c r="N22" s="41">
        <v>16291</v>
      </c>
      <c r="O22" s="221">
        <v>10589150</v>
      </c>
      <c r="P22" s="231"/>
    </row>
    <row r="23" spans="1:16" ht="23.1" customHeight="1" x14ac:dyDescent="0.25">
      <c r="A23" s="54">
        <v>17</v>
      </c>
      <c r="B23" s="74" t="s">
        <v>8</v>
      </c>
      <c r="C23" s="32" t="s">
        <v>26</v>
      </c>
      <c r="D23" s="29" t="s">
        <v>24</v>
      </c>
      <c r="E23" s="20" t="s">
        <v>15</v>
      </c>
      <c r="F23" s="22" t="s">
        <v>103</v>
      </c>
      <c r="G23" s="22" t="s">
        <v>10</v>
      </c>
      <c r="H23" s="22" t="s">
        <v>157</v>
      </c>
      <c r="I23" s="55">
        <v>200</v>
      </c>
      <c r="J23" s="209">
        <v>600</v>
      </c>
      <c r="K23" s="209">
        <v>1430</v>
      </c>
      <c r="L23" s="24">
        <v>830</v>
      </c>
      <c r="M23" s="25">
        <v>5</v>
      </c>
      <c r="N23" s="24">
        <v>4150</v>
      </c>
      <c r="O23" s="219">
        <v>2697500</v>
      </c>
      <c r="P23" s="231"/>
    </row>
    <row r="24" spans="1:16" ht="23.1" customHeight="1" x14ac:dyDescent="0.25">
      <c r="A24" s="54">
        <v>18</v>
      </c>
      <c r="B24" s="75" t="s">
        <v>8</v>
      </c>
      <c r="C24" s="34">
        <v>27019</v>
      </c>
      <c r="D24" s="18" t="s">
        <v>123</v>
      </c>
      <c r="E24" s="17" t="s">
        <v>96</v>
      </c>
      <c r="F24" s="35" t="s">
        <v>103</v>
      </c>
      <c r="G24" s="35" t="s">
        <v>10</v>
      </c>
      <c r="H24" s="35" t="s">
        <v>157</v>
      </c>
      <c r="I24" s="56">
        <v>200</v>
      </c>
      <c r="J24" s="210">
        <v>0</v>
      </c>
      <c r="K24" s="210">
        <v>1000</v>
      </c>
      <c r="L24" s="36">
        <v>1000</v>
      </c>
      <c r="M24" s="37">
        <v>7</v>
      </c>
      <c r="N24" s="36">
        <v>7000</v>
      </c>
      <c r="O24" s="220">
        <v>5232500</v>
      </c>
      <c r="P24" s="231"/>
    </row>
    <row r="25" spans="1:16" ht="23.1" customHeight="1" x14ac:dyDescent="0.25">
      <c r="A25" s="54">
        <v>19</v>
      </c>
      <c r="B25" s="74" t="s">
        <v>8</v>
      </c>
      <c r="C25" s="32" t="s">
        <v>153</v>
      </c>
      <c r="D25" s="30" t="s">
        <v>152</v>
      </c>
      <c r="E25" s="20" t="s">
        <v>13</v>
      </c>
      <c r="F25" s="27" t="s">
        <v>103</v>
      </c>
      <c r="G25" s="27" t="s">
        <v>10</v>
      </c>
      <c r="H25" s="22" t="s">
        <v>157</v>
      </c>
      <c r="I25" s="55">
        <v>150</v>
      </c>
      <c r="J25" s="209">
        <v>2700</v>
      </c>
      <c r="K25" s="209">
        <v>4545</v>
      </c>
      <c r="L25" s="24">
        <v>1844.9999999999998</v>
      </c>
      <c r="M25" s="25">
        <v>5</v>
      </c>
      <c r="N25" s="24">
        <v>9224.9999999999982</v>
      </c>
      <c r="O25" s="219">
        <v>5996249.9999999991</v>
      </c>
      <c r="P25" s="231"/>
    </row>
    <row r="26" spans="1:16" ht="23.1" customHeight="1" x14ac:dyDescent="0.25">
      <c r="A26" s="54">
        <v>20</v>
      </c>
      <c r="B26" s="74" t="s">
        <v>62</v>
      </c>
      <c r="C26" s="21" t="s">
        <v>170</v>
      </c>
      <c r="D26" s="19" t="s">
        <v>151</v>
      </c>
      <c r="E26" s="20" t="s">
        <v>15</v>
      </c>
      <c r="F26" s="22" t="s">
        <v>103</v>
      </c>
      <c r="G26" s="22" t="s">
        <v>10</v>
      </c>
      <c r="H26" s="22" t="s">
        <v>157</v>
      </c>
      <c r="I26" s="55">
        <v>100</v>
      </c>
      <c r="J26" s="24">
        <v>0</v>
      </c>
      <c r="K26" s="24">
        <v>1676</v>
      </c>
      <c r="L26" s="24">
        <v>1676</v>
      </c>
      <c r="M26" s="25">
        <v>5</v>
      </c>
      <c r="N26" s="24">
        <v>7730</v>
      </c>
      <c r="O26" s="219">
        <v>6900000</v>
      </c>
      <c r="P26" s="231"/>
    </row>
    <row r="27" spans="1:16" ht="23.1" customHeight="1" x14ac:dyDescent="0.25">
      <c r="A27" s="54">
        <v>21</v>
      </c>
      <c r="B27" s="74" t="s">
        <v>8</v>
      </c>
      <c r="C27" s="32" t="s">
        <v>48</v>
      </c>
      <c r="D27" s="30" t="s">
        <v>49</v>
      </c>
      <c r="E27" s="20" t="s">
        <v>13</v>
      </c>
      <c r="F27" s="27" t="s">
        <v>103</v>
      </c>
      <c r="G27" s="27" t="s">
        <v>10</v>
      </c>
      <c r="H27" s="22" t="s">
        <v>157</v>
      </c>
      <c r="I27" s="55">
        <v>100</v>
      </c>
      <c r="J27" s="209">
        <v>0</v>
      </c>
      <c r="K27" s="209">
        <v>1100</v>
      </c>
      <c r="L27" s="24">
        <v>1100</v>
      </c>
      <c r="M27" s="25">
        <v>5</v>
      </c>
      <c r="N27" s="24">
        <v>5500</v>
      </c>
      <c r="O27" s="219">
        <v>3575000</v>
      </c>
      <c r="P27" s="231"/>
    </row>
    <row r="28" spans="1:16" ht="23.1" customHeight="1" x14ac:dyDescent="0.25">
      <c r="A28" s="54">
        <v>22</v>
      </c>
      <c r="B28" s="75" t="s">
        <v>62</v>
      </c>
      <c r="C28" s="39" t="s">
        <v>63</v>
      </c>
      <c r="D28" s="18" t="s">
        <v>64</v>
      </c>
      <c r="E28" s="17" t="s">
        <v>94</v>
      </c>
      <c r="F28" s="35" t="s">
        <v>103</v>
      </c>
      <c r="G28" s="35" t="s">
        <v>10</v>
      </c>
      <c r="H28" s="35" t="s">
        <v>157</v>
      </c>
      <c r="I28" s="56">
        <v>100</v>
      </c>
      <c r="J28" s="210">
        <v>0</v>
      </c>
      <c r="K28" s="210">
        <v>3000</v>
      </c>
      <c r="L28" s="36">
        <v>3000</v>
      </c>
      <c r="M28" s="37">
        <v>4</v>
      </c>
      <c r="N28" s="36">
        <v>12000</v>
      </c>
      <c r="O28" s="220">
        <v>5000000</v>
      </c>
      <c r="P28" s="231"/>
    </row>
    <row r="29" spans="1:16" ht="23.1" customHeight="1" thickBot="1" x14ac:dyDescent="0.3">
      <c r="A29" s="91">
        <v>23</v>
      </c>
      <c r="B29" s="119" t="s">
        <v>8</v>
      </c>
      <c r="C29" s="120">
        <v>2706</v>
      </c>
      <c r="D29" s="121" t="s">
        <v>120</v>
      </c>
      <c r="E29" s="122" t="s">
        <v>94</v>
      </c>
      <c r="F29" s="123" t="s">
        <v>103</v>
      </c>
      <c r="G29" s="123" t="s">
        <v>10</v>
      </c>
      <c r="H29" s="123" t="s">
        <v>157</v>
      </c>
      <c r="I29" s="124">
        <v>100</v>
      </c>
      <c r="J29" s="213">
        <v>0</v>
      </c>
      <c r="K29" s="213">
        <v>1200</v>
      </c>
      <c r="L29" s="125">
        <v>1200</v>
      </c>
      <c r="M29" s="126">
        <v>3.5</v>
      </c>
      <c r="N29" s="125">
        <v>4200</v>
      </c>
      <c r="O29" s="226">
        <v>2730000</v>
      </c>
      <c r="P29" s="232"/>
    </row>
    <row r="30" spans="1:16" ht="22.5" customHeight="1" thickBot="1" x14ac:dyDescent="0.3">
      <c r="A30" s="155"/>
      <c r="D30" s="194"/>
      <c r="L30" s="65">
        <f>SUM(L19:L29)</f>
        <v>18553</v>
      </c>
      <c r="M30" s="63"/>
      <c r="N30" s="63"/>
      <c r="O30" s="65">
        <f>SUM(O19:O29)</f>
        <v>60652900</v>
      </c>
    </row>
    <row r="31" spans="1:16" ht="33" customHeight="1" thickBot="1" x14ac:dyDescent="0.3">
      <c r="A31" s="144"/>
      <c r="D31" s="196"/>
      <c r="L31" s="195"/>
      <c r="M31" s="63"/>
      <c r="N31" s="63"/>
      <c r="O31" s="195"/>
    </row>
    <row r="32" spans="1:16" ht="23.1" customHeight="1" thickBot="1" x14ac:dyDescent="0.3">
      <c r="A32" s="193"/>
      <c r="D32" s="158" t="s">
        <v>176</v>
      </c>
    </row>
    <row r="33" spans="1:16" ht="23.1" customHeight="1" thickBot="1" x14ac:dyDescent="0.3">
      <c r="A33" s="102">
        <v>24</v>
      </c>
      <c r="B33" s="127" t="s">
        <v>8</v>
      </c>
      <c r="C33" s="128">
        <v>27019</v>
      </c>
      <c r="D33" s="129" t="s">
        <v>122</v>
      </c>
      <c r="E33" s="130" t="s">
        <v>96</v>
      </c>
      <c r="F33" s="131" t="s">
        <v>103</v>
      </c>
      <c r="G33" s="131" t="s">
        <v>10</v>
      </c>
      <c r="H33" s="131" t="s">
        <v>158</v>
      </c>
      <c r="I33" s="132">
        <v>500</v>
      </c>
      <c r="J33" s="214">
        <v>1000</v>
      </c>
      <c r="K33" s="214">
        <v>2000</v>
      </c>
      <c r="L33" s="133">
        <v>1000</v>
      </c>
      <c r="M33" s="134">
        <v>5.5</v>
      </c>
      <c r="N33" s="133">
        <f>L33*M33</f>
        <v>5500</v>
      </c>
      <c r="O33" s="135">
        <f>650*N33*1</f>
        <v>3575000</v>
      </c>
      <c r="P33" s="233"/>
    </row>
    <row r="34" spans="1:16" ht="23.1" customHeight="1" thickBot="1" x14ac:dyDescent="0.3">
      <c r="A34" s="155"/>
      <c r="L34" s="65">
        <f>SUM(L33)</f>
        <v>1000</v>
      </c>
      <c r="M34" s="63"/>
      <c r="N34" s="63"/>
      <c r="O34" s="65">
        <f>SUM(O33)</f>
        <v>3575000</v>
      </c>
    </row>
    <row r="35" spans="1:16" ht="23.1" customHeight="1" thickBot="1" x14ac:dyDescent="0.3">
      <c r="A35" s="144"/>
      <c r="B35" s="144"/>
      <c r="C35" s="146"/>
      <c r="D35" s="158" t="s">
        <v>177</v>
      </c>
    </row>
    <row r="36" spans="1:16" ht="23.1" customHeight="1" x14ac:dyDescent="0.25">
      <c r="A36" s="82">
        <v>25</v>
      </c>
      <c r="B36" s="136" t="s">
        <v>72</v>
      </c>
      <c r="C36" s="137">
        <v>283</v>
      </c>
      <c r="D36" s="138" t="s">
        <v>85</v>
      </c>
      <c r="E36" s="139" t="s">
        <v>148</v>
      </c>
      <c r="F36" s="140" t="s">
        <v>10</v>
      </c>
      <c r="G36" s="140" t="s">
        <v>103</v>
      </c>
      <c r="H36" s="141" t="s">
        <v>157</v>
      </c>
      <c r="I36" s="141">
        <v>4373</v>
      </c>
      <c r="J36" s="142">
        <v>6600</v>
      </c>
      <c r="K36" s="142">
        <v>6800</v>
      </c>
      <c r="L36" s="142">
        <v>200</v>
      </c>
      <c r="M36" s="143">
        <v>7.5</v>
      </c>
      <c r="N36" s="142">
        <v>1500</v>
      </c>
      <c r="O36" s="227">
        <v>975000</v>
      </c>
      <c r="P36" s="230"/>
    </row>
    <row r="37" spans="1:16" ht="23.1" customHeight="1" x14ac:dyDescent="0.25">
      <c r="A37" s="54">
        <v>26</v>
      </c>
      <c r="B37" s="75" t="s">
        <v>72</v>
      </c>
      <c r="C37" s="34">
        <v>268</v>
      </c>
      <c r="D37" s="18" t="s">
        <v>53</v>
      </c>
      <c r="E37" s="17" t="s">
        <v>96</v>
      </c>
      <c r="F37" s="35" t="s">
        <v>10</v>
      </c>
      <c r="G37" s="35" t="s">
        <v>103</v>
      </c>
      <c r="H37" s="35" t="s">
        <v>157</v>
      </c>
      <c r="I37" s="35">
        <v>4096</v>
      </c>
      <c r="J37" s="210">
        <v>28500</v>
      </c>
      <c r="K37" s="210">
        <v>36000</v>
      </c>
      <c r="L37" s="36">
        <v>7500</v>
      </c>
      <c r="M37" s="37">
        <v>8</v>
      </c>
      <c r="N37" s="36">
        <v>60000</v>
      </c>
      <c r="O37" s="220">
        <v>44850000</v>
      </c>
      <c r="P37" s="231" t="s">
        <v>209</v>
      </c>
    </row>
    <row r="38" spans="1:16" ht="23.1" customHeight="1" x14ac:dyDescent="0.25">
      <c r="A38" s="54">
        <v>27</v>
      </c>
      <c r="B38" s="75" t="s">
        <v>72</v>
      </c>
      <c r="C38" s="34">
        <v>268</v>
      </c>
      <c r="D38" s="64" t="s">
        <v>55</v>
      </c>
      <c r="E38" s="17" t="s">
        <v>96</v>
      </c>
      <c r="F38" s="35" t="s">
        <v>10</v>
      </c>
      <c r="G38" s="35" t="s">
        <v>103</v>
      </c>
      <c r="H38" s="35" t="s">
        <v>157</v>
      </c>
      <c r="I38" s="35">
        <v>4096</v>
      </c>
      <c r="J38" s="210">
        <v>37500</v>
      </c>
      <c r="K38" s="210">
        <v>37550</v>
      </c>
      <c r="L38" s="36">
        <v>55</v>
      </c>
      <c r="M38" s="37">
        <v>8</v>
      </c>
      <c r="N38" s="36">
        <v>440</v>
      </c>
      <c r="O38" s="228">
        <v>572000</v>
      </c>
      <c r="P38" s="231"/>
    </row>
    <row r="39" spans="1:16" ht="23.1" customHeight="1" x14ac:dyDescent="0.25">
      <c r="A39" s="54">
        <v>28</v>
      </c>
      <c r="B39" s="75" t="s">
        <v>72</v>
      </c>
      <c r="C39" s="34">
        <v>270</v>
      </c>
      <c r="D39" s="64" t="s">
        <v>99</v>
      </c>
      <c r="E39" s="17" t="s">
        <v>96</v>
      </c>
      <c r="F39" s="35" t="s">
        <v>10</v>
      </c>
      <c r="G39" s="35" t="s">
        <v>103</v>
      </c>
      <c r="H39" s="35" t="s">
        <v>157</v>
      </c>
      <c r="I39" s="35">
        <v>3353</v>
      </c>
      <c r="J39" s="210">
        <v>36600</v>
      </c>
      <c r="K39" s="210">
        <v>36900</v>
      </c>
      <c r="L39" s="36">
        <v>300</v>
      </c>
      <c r="M39" s="37">
        <v>7</v>
      </c>
      <c r="N39" s="36">
        <v>2100</v>
      </c>
      <c r="O39" s="220">
        <v>1365000</v>
      </c>
      <c r="P39" s="231"/>
    </row>
    <row r="40" spans="1:16" ht="23.1" customHeight="1" x14ac:dyDescent="0.25">
      <c r="A40" s="54">
        <v>29</v>
      </c>
      <c r="B40" s="75" t="s">
        <v>72</v>
      </c>
      <c r="C40" s="34">
        <v>270</v>
      </c>
      <c r="D40" s="64" t="s">
        <v>101</v>
      </c>
      <c r="E40" s="17" t="s">
        <v>96</v>
      </c>
      <c r="F40" s="35" t="s">
        <v>10</v>
      </c>
      <c r="G40" s="35" t="s">
        <v>103</v>
      </c>
      <c r="H40" s="35" t="s">
        <v>157</v>
      </c>
      <c r="I40" s="35">
        <v>3353</v>
      </c>
      <c r="J40" s="210">
        <v>37800</v>
      </c>
      <c r="K40" s="210">
        <v>38200</v>
      </c>
      <c r="L40" s="36">
        <v>400</v>
      </c>
      <c r="M40" s="37">
        <v>8</v>
      </c>
      <c r="N40" s="36">
        <v>3200</v>
      </c>
      <c r="O40" s="220">
        <v>2392000</v>
      </c>
      <c r="P40" s="231"/>
    </row>
    <row r="41" spans="1:16" ht="22.5" customHeight="1" x14ac:dyDescent="0.25">
      <c r="A41" s="54">
        <v>30</v>
      </c>
      <c r="B41" s="75" t="s">
        <v>72</v>
      </c>
      <c r="C41" s="34">
        <v>268</v>
      </c>
      <c r="D41" s="64" t="s">
        <v>52</v>
      </c>
      <c r="E41" s="17" t="s">
        <v>96</v>
      </c>
      <c r="F41" s="35" t="s">
        <v>10</v>
      </c>
      <c r="G41" s="35" t="s">
        <v>103</v>
      </c>
      <c r="H41" s="35" t="s">
        <v>157</v>
      </c>
      <c r="I41" s="35">
        <v>3351</v>
      </c>
      <c r="J41" s="210">
        <v>23200</v>
      </c>
      <c r="K41" s="210">
        <v>28500</v>
      </c>
      <c r="L41" s="36">
        <v>5300</v>
      </c>
      <c r="M41" s="37">
        <v>8</v>
      </c>
      <c r="N41" s="36">
        <v>42400</v>
      </c>
      <c r="O41" s="220">
        <v>31693999.999999996</v>
      </c>
      <c r="P41" s="231"/>
    </row>
    <row r="42" spans="1:16" ht="23.1" customHeight="1" x14ac:dyDescent="0.25">
      <c r="A42" s="54">
        <v>31</v>
      </c>
      <c r="B42" s="74" t="s">
        <v>8</v>
      </c>
      <c r="C42" s="26">
        <v>2784</v>
      </c>
      <c r="D42" s="19" t="s">
        <v>14</v>
      </c>
      <c r="E42" s="20" t="s">
        <v>15</v>
      </c>
      <c r="F42" s="22" t="s">
        <v>10</v>
      </c>
      <c r="G42" s="22" t="s">
        <v>103</v>
      </c>
      <c r="H42" s="22" t="s">
        <v>157</v>
      </c>
      <c r="I42" s="22">
        <v>3240</v>
      </c>
      <c r="J42" s="24">
        <v>11000</v>
      </c>
      <c r="K42" s="24">
        <v>13500</v>
      </c>
      <c r="L42" s="24">
        <v>2500</v>
      </c>
      <c r="M42" s="25">
        <v>6</v>
      </c>
      <c r="N42" s="24">
        <v>15000</v>
      </c>
      <c r="O42" s="219">
        <v>9750000</v>
      </c>
      <c r="P42" s="231"/>
    </row>
    <row r="43" spans="1:16" ht="23.1" customHeight="1" x14ac:dyDescent="0.25">
      <c r="A43" s="54">
        <v>32</v>
      </c>
      <c r="B43" s="75" t="s">
        <v>8</v>
      </c>
      <c r="C43" s="34">
        <v>2624</v>
      </c>
      <c r="D43" s="18" t="s">
        <v>59</v>
      </c>
      <c r="E43" s="17" t="s">
        <v>94</v>
      </c>
      <c r="F43" s="35" t="s">
        <v>10</v>
      </c>
      <c r="G43" s="35" t="s">
        <v>103</v>
      </c>
      <c r="H43" s="35" t="s">
        <v>157</v>
      </c>
      <c r="I43" s="35">
        <v>2465</v>
      </c>
      <c r="J43" s="210">
        <v>7000</v>
      </c>
      <c r="K43" s="210">
        <v>9700</v>
      </c>
      <c r="L43" s="36">
        <v>2700</v>
      </c>
      <c r="M43" s="37">
        <v>5</v>
      </c>
      <c r="N43" s="36">
        <v>13500</v>
      </c>
      <c r="O43" s="220">
        <v>8775000</v>
      </c>
      <c r="P43" s="231"/>
    </row>
    <row r="44" spans="1:16" ht="23.1" customHeight="1" x14ac:dyDescent="0.25">
      <c r="A44" s="54">
        <v>33</v>
      </c>
      <c r="B44" s="75" t="s">
        <v>8</v>
      </c>
      <c r="C44" s="34">
        <v>2624</v>
      </c>
      <c r="D44" s="18" t="s">
        <v>105</v>
      </c>
      <c r="E44" s="17" t="s">
        <v>94</v>
      </c>
      <c r="F44" s="35" t="s">
        <v>10</v>
      </c>
      <c r="G44" s="35" t="s">
        <v>103</v>
      </c>
      <c r="H44" s="35" t="s">
        <v>157</v>
      </c>
      <c r="I44" s="35">
        <v>2465</v>
      </c>
      <c r="J44" s="210">
        <v>2500</v>
      </c>
      <c r="K44" s="210">
        <v>3000</v>
      </c>
      <c r="L44" s="36">
        <v>500</v>
      </c>
      <c r="M44" s="37">
        <v>6</v>
      </c>
      <c r="N44" s="36">
        <v>3000</v>
      </c>
      <c r="O44" s="220">
        <v>1950000</v>
      </c>
      <c r="P44" s="231"/>
    </row>
    <row r="45" spans="1:16" ht="23.1" customHeight="1" x14ac:dyDescent="0.25">
      <c r="A45" s="54">
        <v>34</v>
      </c>
      <c r="B45" s="73" t="s">
        <v>8</v>
      </c>
      <c r="C45" s="3">
        <v>28743</v>
      </c>
      <c r="D45" s="4" t="s">
        <v>32</v>
      </c>
      <c r="E45" s="5" t="s">
        <v>146</v>
      </c>
      <c r="F45" s="6" t="s">
        <v>10</v>
      </c>
      <c r="G45" s="6" t="s">
        <v>103</v>
      </c>
      <c r="H45" s="6" t="s">
        <v>157</v>
      </c>
      <c r="I45" s="6">
        <v>2257</v>
      </c>
      <c r="J45" s="7">
        <v>50</v>
      </c>
      <c r="K45" s="7">
        <v>614</v>
      </c>
      <c r="L45" s="7">
        <v>564</v>
      </c>
      <c r="M45" s="8">
        <v>5.6</v>
      </c>
      <c r="N45" s="7">
        <v>3158.3999999999996</v>
      </c>
      <c r="O45" s="218">
        <v>2052959.9999999998</v>
      </c>
      <c r="P45" s="231"/>
    </row>
    <row r="46" spans="1:16" ht="23.1" customHeight="1" x14ac:dyDescent="0.25">
      <c r="A46" s="54">
        <v>35</v>
      </c>
      <c r="B46" s="74" t="s">
        <v>72</v>
      </c>
      <c r="C46" s="26">
        <v>290</v>
      </c>
      <c r="D46" s="19" t="s">
        <v>127</v>
      </c>
      <c r="E46" s="20" t="s">
        <v>13</v>
      </c>
      <c r="F46" s="22" t="s">
        <v>10</v>
      </c>
      <c r="G46" s="22" t="s">
        <v>103</v>
      </c>
      <c r="H46" s="22" t="s">
        <v>157</v>
      </c>
      <c r="I46" s="22">
        <v>2049</v>
      </c>
      <c r="J46" s="24">
        <v>9000</v>
      </c>
      <c r="K46" s="24">
        <v>11000</v>
      </c>
      <c r="L46" s="24">
        <v>2000</v>
      </c>
      <c r="M46" s="25">
        <v>6</v>
      </c>
      <c r="N46" s="24">
        <v>12000</v>
      </c>
      <c r="O46" s="219">
        <v>7800000</v>
      </c>
      <c r="P46" s="231"/>
    </row>
    <row r="47" spans="1:16" ht="23.1" customHeight="1" x14ac:dyDescent="0.25">
      <c r="A47" s="54">
        <v>36</v>
      </c>
      <c r="B47" s="73" t="s">
        <v>8</v>
      </c>
      <c r="C47" s="3">
        <v>28743</v>
      </c>
      <c r="D47" s="4" t="s">
        <v>74</v>
      </c>
      <c r="E47" s="5" t="s">
        <v>146</v>
      </c>
      <c r="F47" s="6" t="s">
        <v>10</v>
      </c>
      <c r="G47" s="6" t="s">
        <v>103</v>
      </c>
      <c r="H47" s="6" t="s">
        <v>157</v>
      </c>
      <c r="I47" s="57">
        <v>2000</v>
      </c>
      <c r="J47" s="7">
        <v>1866</v>
      </c>
      <c r="K47" s="7">
        <v>2478</v>
      </c>
      <c r="L47" s="7">
        <v>612</v>
      </c>
      <c r="M47" s="8">
        <v>7.8</v>
      </c>
      <c r="N47" s="7">
        <v>4773.5999999999995</v>
      </c>
      <c r="O47" s="218">
        <v>3102839.9999999995</v>
      </c>
      <c r="P47" s="231"/>
    </row>
    <row r="48" spans="1:16" ht="23.1" customHeight="1" x14ac:dyDescent="0.25">
      <c r="A48" s="54">
        <v>37</v>
      </c>
      <c r="B48" s="74" t="s">
        <v>8</v>
      </c>
      <c r="C48" s="26">
        <v>2799</v>
      </c>
      <c r="D48" s="19" t="s">
        <v>128</v>
      </c>
      <c r="E48" s="20" t="s">
        <v>12</v>
      </c>
      <c r="F48" s="22" t="s">
        <v>10</v>
      </c>
      <c r="G48" s="22" t="s">
        <v>103</v>
      </c>
      <c r="H48" s="22" t="s">
        <v>157</v>
      </c>
      <c r="I48" s="22">
        <v>1881</v>
      </c>
      <c r="J48" s="24">
        <v>3500</v>
      </c>
      <c r="K48" s="24">
        <v>4282</v>
      </c>
      <c r="L48" s="24">
        <v>782</v>
      </c>
      <c r="M48" s="25">
        <v>8.5</v>
      </c>
      <c r="N48" s="24">
        <v>6647</v>
      </c>
      <c r="O48" s="219">
        <v>4320550</v>
      </c>
      <c r="P48" s="231"/>
    </row>
    <row r="49" spans="1:16" ht="23.1" customHeight="1" x14ac:dyDescent="0.25">
      <c r="A49" s="54">
        <v>38</v>
      </c>
      <c r="B49" s="74" t="s">
        <v>8</v>
      </c>
      <c r="C49" s="28">
        <v>2799</v>
      </c>
      <c r="D49" s="31" t="s">
        <v>22</v>
      </c>
      <c r="E49" s="20" t="s">
        <v>12</v>
      </c>
      <c r="F49" s="22" t="s">
        <v>10</v>
      </c>
      <c r="G49" s="22" t="s">
        <v>103</v>
      </c>
      <c r="H49" s="22" t="s">
        <v>157</v>
      </c>
      <c r="I49" s="22">
        <v>1881</v>
      </c>
      <c r="J49" s="209">
        <v>1000</v>
      </c>
      <c r="K49" s="209">
        <v>3500</v>
      </c>
      <c r="L49" s="24">
        <v>2500</v>
      </c>
      <c r="M49" s="25">
        <v>6</v>
      </c>
      <c r="N49" s="24">
        <v>18000</v>
      </c>
      <c r="O49" s="219">
        <v>11700000</v>
      </c>
      <c r="P49" s="231"/>
    </row>
    <row r="50" spans="1:16" ht="23.1" customHeight="1" x14ac:dyDescent="0.25">
      <c r="A50" s="54">
        <v>39</v>
      </c>
      <c r="B50" s="77" t="s">
        <v>72</v>
      </c>
      <c r="C50" s="49">
        <v>282</v>
      </c>
      <c r="D50" s="50" t="s">
        <v>138</v>
      </c>
      <c r="E50" s="42" t="s">
        <v>148</v>
      </c>
      <c r="F50" s="45" t="s">
        <v>10</v>
      </c>
      <c r="G50" s="45" t="s">
        <v>103</v>
      </c>
      <c r="H50" s="40" t="s">
        <v>157</v>
      </c>
      <c r="I50" s="40">
        <v>1867</v>
      </c>
      <c r="J50" s="41">
        <v>8800</v>
      </c>
      <c r="K50" s="41">
        <v>11700</v>
      </c>
      <c r="L50" s="41">
        <v>2900</v>
      </c>
      <c r="M50" s="46">
        <v>7.5</v>
      </c>
      <c r="N50" s="41">
        <v>21750</v>
      </c>
      <c r="O50" s="221">
        <v>14137500</v>
      </c>
      <c r="P50" s="231"/>
    </row>
    <row r="51" spans="1:16" ht="23.1" customHeight="1" x14ac:dyDescent="0.25">
      <c r="A51" s="54">
        <v>40</v>
      </c>
      <c r="B51" s="73" t="s">
        <v>8</v>
      </c>
      <c r="C51" s="3">
        <v>28744</v>
      </c>
      <c r="D51" s="4" t="s">
        <v>74</v>
      </c>
      <c r="E51" s="5" t="s">
        <v>146</v>
      </c>
      <c r="F51" s="6" t="s">
        <v>10</v>
      </c>
      <c r="G51" s="6" t="s">
        <v>103</v>
      </c>
      <c r="H51" s="6" t="s">
        <v>157</v>
      </c>
      <c r="I51" s="57">
        <v>1700</v>
      </c>
      <c r="J51" s="7">
        <v>1682</v>
      </c>
      <c r="K51" s="7">
        <v>2048</v>
      </c>
      <c r="L51" s="7">
        <v>366</v>
      </c>
      <c r="M51" s="8">
        <v>6.4</v>
      </c>
      <c r="N51" s="7">
        <v>2342.4</v>
      </c>
      <c r="O51" s="218">
        <v>1522560</v>
      </c>
      <c r="P51" s="231"/>
    </row>
    <row r="52" spans="1:16" ht="23.1" customHeight="1" x14ac:dyDescent="0.25">
      <c r="A52" s="54">
        <v>41</v>
      </c>
      <c r="B52" s="75" t="s">
        <v>72</v>
      </c>
      <c r="C52" s="34">
        <v>270</v>
      </c>
      <c r="D52" s="18" t="s">
        <v>97</v>
      </c>
      <c r="E52" s="17" t="s">
        <v>94</v>
      </c>
      <c r="F52" s="35" t="s">
        <v>10</v>
      </c>
      <c r="G52" s="35" t="s">
        <v>103</v>
      </c>
      <c r="H52" s="35" t="s">
        <v>157</v>
      </c>
      <c r="I52" s="35">
        <v>1625</v>
      </c>
      <c r="J52" s="210">
        <v>10500</v>
      </c>
      <c r="K52" s="210">
        <v>13000</v>
      </c>
      <c r="L52" s="36">
        <v>2500</v>
      </c>
      <c r="M52" s="37">
        <v>7</v>
      </c>
      <c r="N52" s="36">
        <v>17500</v>
      </c>
      <c r="O52" s="220">
        <v>13081249.999999998</v>
      </c>
      <c r="P52" s="231"/>
    </row>
    <row r="53" spans="1:16" ht="23.1" customHeight="1" x14ac:dyDescent="0.25">
      <c r="A53" s="54">
        <v>42</v>
      </c>
      <c r="B53" s="75" t="s">
        <v>72</v>
      </c>
      <c r="C53" s="34">
        <v>270</v>
      </c>
      <c r="D53" s="18" t="s">
        <v>98</v>
      </c>
      <c r="E53" s="17" t="s">
        <v>94</v>
      </c>
      <c r="F53" s="35" t="s">
        <v>10</v>
      </c>
      <c r="G53" s="35" t="s">
        <v>103</v>
      </c>
      <c r="H53" s="35" t="s">
        <v>157</v>
      </c>
      <c r="I53" s="35">
        <v>1625</v>
      </c>
      <c r="J53" s="210">
        <v>15500</v>
      </c>
      <c r="K53" s="210">
        <v>16500</v>
      </c>
      <c r="L53" s="36">
        <v>1000</v>
      </c>
      <c r="M53" s="37">
        <v>7</v>
      </c>
      <c r="N53" s="36">
        <v>7000</v>
      </c>
      <c r="O53" s="220">
        <v>5232500</v>
      </c>
      <c r="P53" s="231"/>
    </row>
    <row r="54" spans="1:16" ht="23.1" customHeight="1" x14ac:dyDescent="0.25">
      <c r="A54" s="54">
        <v>43</v>
      </c>
      <c r="B54" s="73" t="s">
        <v>8</v>
      </c>
      <c r="C54" s="3">
        <v>29053</v>
      </c>
      <c r="D54" s="4" t="s">
        <v>159</v>
      </c>
      <c r="E54" s="5" t="s">
        <v>146</v>
      </c>
      <c r="F54" s="6" t="s">
        <v>10</v>
      </c>
      <c r="G54" s="6" t="s">
        <v>103</v>
      </c>
      <c r="H54" s="6" t="s">
        <v>157</v>
      </c>
      <c r="I54" s="6">
        <v>1589</v>
      </c>
      <c r="J54" s="7">
        <v>7413</v>
      </c>
      <c r="K54" s="7">
        <v>10183</v>
      </c>
      <c r="L54" s="7">
        <v>2770</v>
      </c>
      <c r="M54" s="8">
        <v>6</v>
      </c>
      <c r="N54" s="7">
        <v>16620</v>
      </c>
      <c r="O54" s="218">
        <v>10803000</v>
      </c>
      <c r="P54" s="231"/>
    </row>
    <row r="55" spans="1:16" ht="23.1" customHeight="1" x14ac:dyDescent="0.25">
      <c r="A55" s="54">
        <v>44</v>
      </c>
      <c r="B55" s="74" t="s">
        <v>8</v>
      </c>
      <c r="C55" s="28">
        <v>2784</v>
      </c>
      <c r="D55" s="29" t="s">
        <v>16</v>
      </c>
      <c r="E55" s="20" t="s">
        <v>12</v>
      </c>
      <c r="F55" s="22" t="s">
        <v>10</v>
      </c>
      <c r="G55" s="22" t="s">
        <v>103</v>
      </c>
      <c r="H55" s="22" t="s">
        <v>157</v>
      </c>
      <c r="I55" s="55">
        <v>1500</v>
      </c>
      <c r="J55" s="209">
        <v>0</v>
      </c>
      <c r="K55" s="209">
        <v>5700</v>
      </c>
      <c r="L55" s="24">
        <v>5700</v>
      </c>
      <c r="M55" s="25">
        <v>6</v>
      </c>
      <c r="N55" s="24">
        <v>34200</v>
      </c>
      <c r="O55" s="219">
        <v>22230000</v>
      </c>
      <c r="P55" s="231"/>
    </row>
    <row r="56" spans="1:16" ht="23.1" customHeight="1" x14ac:dyDescent="0.25">
      <c r="A56" s="54">
        <v>45</v>
      </c>
      <c r="B56" s="78" t="s">
        <v>8</v>
      </c>
      <c r="C56" s="10">
        <v>28216</v>
      </c>
      <c r="D56" s="11" t="s">
        <v>134</v>
      </c>
      <c r="E56" s="12" t="s">
        <v>145</v>
      </c>
      <c r="F56" s="13" t="s">
        <v>10</v>
      </c>
      <c r="G56" s="13" t="s">
        <v>103</v>
      </c>
      <c r="H56" s="16" t="s">
        <v>157</v>
      </c>
      <c r="I56" s="58">
        <v>1500</v>
      </c>
      <c r="J56" s="14">
        <v>632</v>
      </c>
      <c r="K56" s="14">
        <v>1685</v>
      </c>
      <c r="L56" s="7">
        <v>1053</v>
      </c>
      <c r="M56" s="15">
        <v>5</v>
      </c>
      <c r="N56" s="12">
        <v>5265</v>
      </c>
      <c r="O56" s="218">
        <v>3422250</v>
      </c>
      <c r="P56" s="231"/>
    </row>
    <row r="57" spans="1:16" ht="23.1" customHeight="1" x14ac:dyDescent="0.25">
      <c r="A57" s="54">
        <v>46</v>
      </c>
      <c r="B57" s="76" t="s">
        <v>8</v>
      </c>
      <c r="C57" s="43">
        <v>2951</v>
      </c>
      <c r="D57" s="44" t="s">
        <v>89</v>
      </c>
      <c r="E57" s="42" t="s">
        <v>149</v>
      </c>
      <c r="F57" s="51" t="s">
        <v>10</v>
      </c>
      <c r="G57" s="51" t="s">
        <v>103</v>
      </c>
      <c r="H57" s="40" t="s">
        <v>157</v>
      </c>
      <c r="I57" s="60">
        <v>1500</v>
      </c>
      <c r="J57" s="41">
        <v>4100</v>
      </c>
      <c r="K57" s="41">
        <v>4600</v>
      </c>
      <c r="L57" s="41">
        <v>500</v>
      </c>
      <c r="M57" s="46">
        <v>4.5</v>
      </c>
      <c r="N57" s="41">
        <v>2250</v>
      </c>
      <c r="O57" s="221">
        <v>1462500</v>
      </c>
      <c r="P57" s="231"/>
    </row>
    <row r="58" spans="1:16" ht="23.1" customHeight="1" x14ac:dyDescent="0.25">
      <c r="A58" s="54">
        <v>47</v>
      </c>
      <c r="B58" s="76" t="s">
        <v>8</v>
      </c>
      <c r="C58" s="43">
        <v>28618</v>
      </c>
      <c r="D58" s="44" t="s">
        <v>92</v>
      </c>
      <c r="E58" s="42" t="s">
        <v>149</v>
      </c>
      <c r="F58" s="45" t="s">
        <v>10</v>
      </c>
      <c r="G58" s="45" t="s">
        <v>103</v>
      </c>
      <c r="H58" s="40" t="s">
        <v>157</v>
      </c>
      <c r="I58" s="60">
        <v>1500</v>
      </c>
      <c r="J58" s="41">
        <v>3700</v>
      </c>
      <c r="K58" s="41">
        <v>4200</v>
      </c>
      <c r="L58" s="41">
        <v>500</v>
      </c>
      <c r="M58" s="46">
        <v>5.5</v>
      </c>
      <c r="N58" s="41">
        <v>2750</v>
      </c>
      <c r="O58" s="221">
        <v>1787500</v>
      </c>
      <c r="P58" s="231"/>
    </row>
    <row r="59" spans="1:16" ht="23.1" customHeight="1" x14ac:dyDescent="0.25">
      <c r="A59" s="54">
        <v>48</v>
      </c>
      <c r="B59" s="75" t="s">
        <v>72</v>
      </c>
      <c r="C59" s="34">
        <v>278</v>
      </c>
      <c r="D59" s="18" t="s">
        <v>56</v>
      </c>
      <c r="E59" s="17" t="s">
        <v>96</v>
      </c>
      <c r="F59" s="35" t="s">
        <v>10</v>
      </c>
      <c r="G59" s="35" t="s">
        <v>103</v>
      </c>
      <c r="H59" s="35" t="s">
        <v>157</v>
      </c>
      <c r="I59" s="35">
        <v>1490</v>
      </c>
      <c r="J59" s="210">
        <v>5200</v>
      </c>
      <c r="K59" s="210">
        <v>6000</v>
      </c>
      <c r="L59" s="36">
        <v>800</v>
      </c>
      <c r="M59" s="37">
        <v>10.5</v>
      </c>
      <c r="N59" s="36">
        <v>8400</v>
      </c>
      <c r="O59" s="220">
        <v>6278999.9999999991</v>
      </c>
      <c r="P59" s="231"/>
    </row>
    <row r="60" spans="1:16" ht="23.1" customHeight="1" x14ac:dyDescent="0.25">
      <c r="A60" s="54">
        <v>49</v>
      </c>
      <c r="B60" s="73" t="s">
        <v>8</v>
      </c>
      <c r="C60" s="3">
        <v>28745</v>
      </c>
      <c r="D60" s="4" t="s">
        <v>136</v>
      </c>
      <c r="E60" s="5" t="s">
        <v>146</v>
      </c>
      <c r="F60" s="6" t="s">
        <v>10</v>
      </c>
      <c r="G60" s="6" t="s">
        <v>103</v>
      </c>
      <c r="H60" s="6" t="s">
        <v>157</v>
      </c>
      <c r="I60" s="6">
        <v>1331</v>
      </c>
      <c r="J60" s="7">
        <v>312</v>
      </c>
      <c r="K60" s="7">
        <v>1363</v>
      </c>
      <c r="L60" s="7">
        <v>1051</v>
      </c>
      <c r="M60" s="8">
        <v>6.2</v>
      </c>
      <c r="N60" s="7">
        <v>6516.2</v>
      </c>
      <c r="O60" s="218">
        <v>4235530</v>
      </c>
      <c r="P60" s="231"/>
    </row>
    <row r="61" spans="1:16" ht="23.1" customHeight="1" x14ac:dyDescent="0.25">
      <c r="A61" s="54">
        <v>50</v>
      </c>
      <c r="B61" s="73" t="s">
        <v>8</v>
      </c>
      <c r="C61" s="3">
        <v>2882</v>
      </c>
      <c r="D61" s="4" t="s">
        <v>42</v>
      </c>
      <c r="E61" s="5" t="s">
        <v>146</v>
      </c>
      <c r="F61" s="6" t="s">
        <v>10</v>
      </c>
      <c r="G61" s="6" t="s">
        <v>103</v>
      </c>
      <c r="H61" s="6" t="s">
        <v>157</v>
      </c>
      <c r="I61" s="57">
        <v>1300</v>
      </c>
      <c r="J61" s="7">
        <v>0</v>
      </c>
      <c r="K61" s="7">
        <v>2272</v>
      </c>
      <c r="L61" s="7">
        <v>2272</v>
      </c>
      <c r="M61" s="8">
        <v>5.0999999999999996</v>
      </c>
      <c r="N61" s="7">
        <v>11587.199999999999</v>
      </c>
      <c r="O61" s="218">
        <v>7531679.9999999991</v>
      </c>
      <c r="P61" s="231"/>
    </row>
    <row r="62" spans="1:16" ht="23.1" customHeight="1" x14ac:dyDescent="0.25">
      <c r="A62" s="54">
        <v>51</v>
      </c>
      <c r="B62" s="76" t="s">
        <v>8</v>
      </c>
      <c r="C62" s="43">
        <v>2935</v>
      </c>
      <c r="D62" s="44" t="s">
        <v>87</v>
      </c>
      <c r="E62" s="42" t="s">
        <v>149</v>
      </c>
      <c r="F62" s="51" t="s">
        <v>10</v>
      </c>
      <c r="G62" s="51" t="s">
        <v>103</v>
      </c>
      <c r="H62" s="40" t="s">
        <v>157</v>
      </c>
      <c r="I62" s="60">
        <v>1300</v>
      </c>
      <c r="J62" s="41">
        <v>0</v>
      </c>
      <c r="K62" s="41">
        <v>1269</v>
      </c>
      <c r="L62" s="41">
        <v>1269</v>
      </c>
      <c r="M62" s="46">
        <v>5.5</v>
      </c>
      <c r="N62" s="41">
        <v>7150</v>
      </c>
      <c r="O62" s="221">
        <v>4647500</v>
      </c>
      <c r="P62" s="231"/>
    </row>
    <row r="63" spans="1:16" ht="23.1" customHeight="1" x14ac:dyDescent="0.25">
      <c r="A63" s="54">
        <v>52</v>
      </c>
      <c r="B63" s="73" t="s">
        <v>8</v>
      </c>
      <c r="C63" s="3">
        <v>28745</v>
      </c>
      <c r="D63" s="4" t="s">
        <v>136</v>
      </c>
      <c r="E63" s="5" t="s">
        <v>146</v>
      </c>
      <c r="F63" s="6" t="s">
        <v>10</v>
      </c>
      <c r="G63" s="6" t="s">
        <v>103</v>
      </c>
      <c r="H63" s="6" t="s">
        <v>157</v>
      </c>
      <c r="I63" s="57">
        <v>1200</v>
      </c>
      <c r="J63" s="7">
        <v>1819</v>
      </c>
      <c r="K63" s="7">
        <v>2211</v>
      </c>
      <c r="L63" s="7">
        <v>392</v>
      </c>
      <c r="M63" s="8">
        <v>6.2</v>
      </c>
      <c r="N63" s="7">
        <v>2430.4</v>
      </c>
      <c r="O63" s="218">
        <v>1579760</v>
      </c>
      <c r="P63" s="231"/>
    </row>
    <row r="64" spans="1:16" ht="23.1" customHeight="1" x14ac:dyDescent="0.25">
      <c r="A64" s="54">
        <v>53</v>
      </c>
      <c r="B64" s="74" t="s">
        <v>8</v>
      </c>
      <c r="C64" s="28">
        <v>2901</v>
      </c>
      <c r="D64" s="31" t="s">
        <v>132</v>
      </c>
      <c r="E64" s="20" t="s">
        <v>13</v>
      </c>
      <c r="F64" s="22" t="s">
        <v>10</v>
      </c>
      <c r="G64" s="22" t="s">
        <v>103</v>
      </c>
      <c r="H64" s="22" t="s">
        <v>157</v>
      </c>
      <c r="I64" s="55">
        <v>1000</v>
      </c>
      <c r="J64" s="209">
        <v>0</v>
      </c>
      <c r="K64" s="209">
        <v>2813</v>
      </c>
      <c r="L64" s="24">
        <v>2813</v>
      </c>
      <c r="M64" s="25">
        <v>5</v>
      </c>
      <c r="N64" s="24">
        <v>14065</v>
      </c>
      <c r="O64" s="219">
        <v>9142250</v>
      </c>
      <c r="P64" s="231"/>
    </row>
    <row r="65" spans="1:16" ht="23.1" customHeight="1" x14ac:dyDescent="0.25">
      <c r="A65" s="54">
        <v>54</v>
      </c>
      <c r="B65" s="75" t="s">
        <v>8</v>
      </c>
      <c r="C65" s="34">
        <v>2626</v>
      </c>
      <c r="D65" s="18" t="s">
        <v>106</v>
      </c>
      <c r="E65" s="17" t="s">
        <v>94</v>
      </c>
      <c r="F65" s="35" t="s">
        <v>10</v>
      </c>
      <c r="G65" s="35" t="s">
        <v>103</v>
      </c>
      <c r="H65" s="35" t="s">
        <v>157</v>
      </c>
      <c r="I65" s="56">
        <v>1000</v>
      </c>
      <c r="J65" s="210">
        <v>2650</v>
      </c>
      <c r="K65" s="210">
        <v>3300</v>
      </c>
      <c r="L65" s="36">
        <v>649.99999999999989</v>
      </c>
      <c r="M65" s="37">
        <v>4.5</v>
      </c>
      <c r="N65" s="36">
        <v>2924.9999999999995</v>
      </c>
      <c r="O65" s="220">
        <v>1901249.9999999998</v>
      </c>
      <c r="P65" s="231"/>
    </row>
    <row r="66" spans="1:16" ht="23.1" customHeight="1" x14ac:dyDescent="0.25">
      <c r="A66" s="54">
        <v>55</v>
      </c>
      <c r="B66" s="73" t="s">
        <v>8</v>
      </c>
      <c r="C66" s="3">
        <v>2879</v>
      </c>
      <c r="D66" s="4" t="s">
        <v>73</v>
      </c>
      <c r="E66" s="5" t="s">
        <v>146</v>
      </c>
      <c r="F66" s="6" t="s">
        <v>10</v>
      </c>
      <c r="G66" s="6" t="s">
        <v>103</v>
      </c>
      <c r="H66" s="6" t="s">
        <v>157</v>
      </c>
      <c r="I66" s="57">
        <v>1000</v>
      </c>
      <c r="J66" s="7">
        <v>4550</v>
      </c>
      <c r="K66" s="7">
        <v>5507</v>
      </c>
      <c r="L66" s="7">
        <v>957</v>
      </c>
      <c r="M66" s="8">
        <v>6.8</v>
      </c>
      <c r="N66" s="7">
        <v>6507.5999999999995</v>
      </c>
      <c r="O66" s="218">
        <v>4229940</v>
      </c>
      <c r="P66" s="231"/>
    </row>
    <row r="67" spans="1:16" ht="23.1" customHeight="1" x14ac:dyDescent="0.25">
      <c r="A67" s="54">
        <v>56</v>
      </c>
      <c r="B67" s="75" t="s">
        <v>8</v>
      </c>
      <c r="C67" s="34">
        <v>27235</v>
      </c>
      <c r="D67" s="18" t="s">
        <v>124</v>
      </c>
      <c r="E67" s="17" t="s">
        <v>96</v>
      </c>
      <c r="F67" s="35" t="s">
        <v>10</v>
      </c>
      <c r="G67" s="35" t="s">
        <v>103</v>
      </c>
      <c r="H67" s="35" t="s">
        <v>157</v>
      </c>
      <c r="I67" s="56">
        <v>1000</v>
      </c>
      <c r="J67" s="210">
        <v>9500</v>
      </c>
      <c r="K67" s="210">
        <v>13500</v>
      </c>
      <c r="L67" s="36">
        <v>4000</v>
      </c>
      <c r="M67" s="37">
        <v>6</v>
      </c>
      <c r="N67" s="36">
        <v>24000</v>
      </c>
      <c r="O67" s="220">
        <v>15600000</v>
      </c>
      <c r="P67" s="231"/>
    </row>
    <row r="68" spans="1:16" ht="23.1" customHeight="1" x14ac:dyDescent="0.25">
      <c r="A68" s="54">
        <v>57</v>
      </c>
      <c r="B68" s="75" t="s">
        <v>72</v>
      </c>
      <c r="C68" s="34">
        <v>273</v>
      </c>
      <c r="D68" s="18" t="s">
        <v>102</v>
      </c>
      <c r="E68" s="17" t="s">
        <v>94</v>
      </c>
      <c r="F68" s="35" t="s">
        <v>10</v>
      </c>
      <c r="G68" s="35" t="s">
        <v>103</v>
      </c>
      <c r="H68" s="35" t="s">
        <v>157</v>
      </c>
      <c r="I68" s="35">
        <v>975</v>
      </c>
      <c r="J68" s="210">
        <v>27600</v>
      </c>
      <c r="K68" s="210">
        <v>30800</v>
      </c>
      <c r="L68" s="36">
        <v>3200</v>
      </c>
      <c r="M68" s="37">
        <v>5</v>
      </c>
      <c r="N68" s="36">
        <v>16000</v>
      </c>
      <c r="O68" s="220">
        <v>11960000</v>
      </c>
      <c r="P68" s="231"/>
    </row>
    <row r="69" spans="1:16" ht="23.1" customHeight="1" x14ac:dyDescent="0.25">
      <c r="A69" s="54">
        <v>58</v>
      </c>
      <c r="B69" s="74" t="s">
        <v>8</v>
      </c>
      <c r="C69" s="28">
        <v>29011</v>
      </c>
      <c r="D69" s="29" t="s">
        <v>21</v>
      </c>
      <c r="E69" s="20" t="s">
        <v>13</v>
      </c>
      <c r="F69" s="22" t="s">
        <v>10</v>
      </c>
      <c r="G69" s="22" t="s">
        <v>103</v>
      </c>
      <c r="H69" s="22" t="s">
        <v>157</v>
      </c>
      <c r="I69" s="22">
        <v>830</v>
      </c>
      <c r="J69" s="209">
        <v>5800</v>
      </c>
      <c r="K69" s="209">
        <v>7700</v>
      </c>
      <c r="L69" s="24">
        <v>1900.0000000000005</v>
      </c>
      <c r="M69" s="25">
        <v>6</v>
      </c>
      <c r="N69" s="24">
        <v>11400.000000000004</v>
      </c>
      <c r="O69" s="219">
        <v>7410000.0000000028</v>
      </c>
      <c r="P69" s="231"/>
    </row>
    <row r="70" spans="1:16" ht="23.1" customHeight="1" x14ac:dyDescent="0.25">
      <c r="A70" s="54">
        <v>59</v>
      </c>
      <c r="B70" s="77" t="s">
        <v>8</v>
      </c>
      <c r="C70" s="49">
        <v>28624</v>
      </c>
      <c r="D70" s="50" t="s">
        <v>90</v>
      </c>
      <c r="E70" s="42" t="s">
        <v>149</v>
      </c>
      <c r="F70" s="51" t="s">
        <v>10</v>
      </c>
      <c r="G70" s="51" t="s">
        <v>103</v>
      </c>
      <c r="H70" s="40" t="s">
        <v>157</v>
      </c>
      <c r="I70" s="60">
        <v>800</v>
      </c>
      <c r="J70" s="41">
        <v>2700</v>
      </c>
      <c r="K70" s="41">
        <v>6000</v>
      </c>
      <c r="L70" s="41">
        <v>3300</v>
      </c>
      <c r="M70" s="46">
        <v>5</v>
      </c>
      <c r="N70" s="41">
        <v>16500</v>
      </c>
      <c r="O70" s="221">
        <v>10725000</v>
      </c>
      <c r="P70" s="231" t="s">
        <v>209</v>
      </c>
    </row>
    <row r="71" spans="1:16" ht="23.1" customHeight="1" x14ac:dyDescent="0.25">
      <c r="A71" s="54">
        <v>60</v>
      </c>
      <c r="B71" s="75" t="s">
        <v>8</v>
      </c>
      <c r="C71" s="34">
        <v>26846</v>
      </c>
      <c r="D71" s="64" t="s">
        <v>115</v>
      </c>
      <c r="E71" s="17" t="s">
        <v>96</v>
      </c>
      <c r="F71" s="35" t="s">
        <v>10</v>
      </c>
      <c r="G71" s="35" t="s">
        <v>103</v>
      </c>
      <c r="H71" s="35" t="s">
        <v>157</v>
      </c>
      <c r="I71" s="61">
        <v>760</v>
      </c>
      <c r="J71" s="210">
        <v>0</v>
      </c>
      <c r="K71" s="210">
        <v>1200</v>
      </c>
      <c r="L71" s="36">
        <v>1200</v>
      </c>
      <c r="M71" s="37">
        <v>6</v>
      </c>
      <c r="N71" s="36">
        <v>7200</v>
      </c>
      <c r="O71" s="220">
        <v>5382000</v>
      </c>
      <c r="P71" s="231"/>
    </row>
    <row r="72" spans="1:16" ht="23.1" customHeight="1" x14ac:dyDescent="0.25">
      <c r="A72" s="54">
        <v>61</v>
      </c>
      <c r="B72" s="75" t="s">
        <v>8</v>
      </c>
      <c r="C72" s="34">
        <v>26834</v>
      </c>
      <c r="D72" s="64" t="s">
        <v>112</v>
      </c>
      <c r="E72" s="17" t="s">
        <v>96</v>
      </c>
      <c r="F72" s="35" t="s">
        <v>10</v>
      </c>
      <c r="G72" s="35" t="s">
        <v>103</v>
      </c>
      <c r="H72" s="35" t="s">
        <v>157</v>
      </c>
      <c r="I72" s="56">
        <v>700</v>
      </c>
      <c r="J72" s="210">
        <v>0</v>
      </c>
      <c r="K72" s="210">
        <v>940</v>
      </c>
      <c r="L72" s="36">
        <v>940</v>
      </c>
      <c r="M72" s="37">
        <v>5</v>
      </c>
      <c r="N72" s="36">
        <v>4700</v>
      </c>
      <c r="O72" s="220">
        <v>3055000</v>
      </c>
      <c r="P72" s="231"/>
    </row>
    <row r="73" spans="1:16" ht="23.1" customHeight="1" x14ac:dyDescent="0.25">
      <c r="A73" s="54">
        <v>62</v>
      </c>
      <c r="B73" s="73" t="s">
        <v>8</v>
      </c>
      <c r="C73" s="3">
        <v>29042</v>
      </c>
      <c r="D73" s="4" t="s">
        <v>43</v>
      </c>
      <c r="E73" s="5" t="s">
        <v>146</v>
      </c>
      <c r="F73" s="6" t="s">
        <v>10</v>
      </c>
      <c r="G73" s="6" t="s">
        <v>103</v>
      </c>
      <c r="H73" s="6" t="s">
        <v>157</v>
      </c>
      <c r="I73" s="57">
        <v>700</v>
      </c>
      <c r="J73" s="7">
        <v>1161</v>
      </c>
      <c r="K73" s="7">
        <v>3538</v>
      </c>
      <c r="L73" s="7">
        <v>2377</v>
      </c>
      <c r="M73" s="8">
        <v>5.3</v>
      </c>
      <c r="N73" s="7">
        <v>12598.1</v>
      </c>
      <c r="O73" s="218">
        <v>8188765</v>
      </c>
      <c r="P73" s="231"/>
    </row>
    <row r="74" spans="1:16" ht="23.1" customHeight="1" x14ac:dyDescent="0.25">
      <c r="A74" s="54">
        <v>63</v>
      </c>
      <c r="B74" s="73" t="s">
        <v>8</v>
      </c>
      <c r="C74" s="3">
        <v>2884</v>
      </c>
      <c r="D74" s="9" t="s">
        <v>34</v>
      </c>
      <c r="E74" s="5" t="s">
        <v>145</v>
      </c>
      <c r="F74" s="5" t="s">
        <v>10</v>
      </c>
      <c r="G74" s="5" t="s">
        <v>103</v>
      </c>
      <c r="H74" s="5" t="s">
        <v>157</v>
      </c>
      <c r="I74" s="59">
        <v>700</v>
      </c>
      <c r="J74" s="7">
        <v>900</v>
      </c>
      <c r="K74" s="7">
        <v>2678</v>
      </c>
      <c r="L74" s="7">
        <v>1778</v>
      </c>
      <c r="M74" s="8">
        <v>4.8</v>
      </c>
      <c r="N74" s="7">
        <v>8534.4</v>
      </c>
      <c r="O74" s="218">
        <v>5547360</v>
      </c>
      <c r="P74" s="231"/>
    </row>
    <row r="75" spans="1:16" ht="23.1" customHeight="1" x14ac:dyDescent="0.25">
      <c r="A75" s="54">
        <v>64</v>
      </c>
      <c r="B75" s="73" t="s">
        <v>8</v>
      </c>
      <c r="C75" s="3">
        <v>29022</v>
      </c>
      <c r="D75" s="9" t="s">
        <v>161</v>
      </c>
      <c r="E75" s="5" t="s">
        <v>146</v>
      </c>
      <c r="F75" s="5" t="s">
        <v>10</v>
      </c>
      <c r="G75" s="5" t="s">
        <v>103</v>
      </c>
      <c r="H75" s="5" t="s">
        <v>157</v>
      </c>
      <c r="I75" s="59">
        <v>700</v>
      </c>
      <c r="J75" s="7">
        <v>11634</v>
      </c>
      <c r="K75" s="7">
        <v>13035</v>
      </c>
      <c r="L75" s="7">
        <v>1401</v>
      </c>
      <c r="M75" s="8">
        <v>6.1</v>
      </c>
      <c r="N75" s="7">
        <v>8546.1</v>
      </c>
      <c r="O75" s="218">
        <v>5554965</v>
      </c>
      <c r="P75" s="231"/>
    </row>
    <row r="76" spans="1:16" ht="23.1" customHeight="1" x14ac:dyDescent="0.25">
      <c r="A76" s="54">
        <v>65</v>
      </c>
      <c r="B76" s="77" t="s">
        <v>8</v>
      </c>
      <c r="C76" s="49">
        <v>2836</v>
      </c>
      <c r="D76" s="50" t="s">
        <v>84</v>
      </c>
      <c r="E76" s="42" t="s">
        <v>148</v>
      </c>
      <c r="F76" s="51" t="s">
        <v>10</v>
      </c>
      <c r="G76" s="51" t="s">
        <v>103</v>
      </c>
      <c r="H76" s="40" t="s">
        <v>157</v>
      </c>
      <c r="I76" s="60">
        <v>700</v>
      </c>
      <c r="J76" s="41">
        <v>800</v>
      </c>
      <c r="K76" s="41">
        <v>2500</v>
      </c>
      <c r="L76" s="41">
        <v>1700</v>
      </c>
      <c r="M76" s="46">
        <v>5</v>
      </c>
      <c r="N76" s="41">
        <v>8500</v>
      </c>
      <c r="O76" s="221">
        <v>5525000</v>
      </c>
      <c r="P76" s="231"/>
    </row>
    <row r="77" spans="1:16" ht="23.1" customHeight="1" x14ac:dyDescent="0.25">
      <c r="A77" s="54">
        <v>66</v>
      </c>
      <c r="B77" s="75" t="s">
        <v>72</v>
      </c>
      <c r="C77" s="34">
        <v>259</v>
      </c>
      <c r="D77" s="18" t="s">
        <v>50</v>
      </c>
      <c r="E77" s="17" t="s">
        <v>94</v>
      </c>
      <c r="F77" s="35" t="s">
        <v>10</v>
      </c>
      <c r="G77" s="35" t="s">
        <v>103</v>
      </c>
      <c r="H77" s="35" t="s">
        <v>157</v>
      </c>
      <c r="I77" s="35">
        <v>676</v>
      </c>
      <c r="J77" s="210">
        <v>30230</v>
      </c>
      <c r="K77" s="210">
        <v>34260</v>
      </c>
      <c r="L77" s="36">
        <v>4030</v>
      </c>
      <c r="M77" s="37">
        <v>6</v>
      </c>
      <c r="N77" s="36">
        <v>24180</v>
      </c>
      <c r="O77" s="220">
        <v>18074550</v>
      </c>
      <c r="P77" s="231"/>
    </row>
    <row r="78" spans="1:16" ht="23.1" customHeight="1" x14ac:dyDescent="0.25">
      <c r="A78" s="54">
        <v>67</v>
      </c>
      <c r="B78" s="75" t="s">
        <v>72</v>
      </c>
      <c r="C78" s="34">
        <v>259</v>
      </c>
      <c r="D78" s="18" t="s">
        <v>95</v>
      </c>
      <c r="E78" s="17" t="s">
        <v>94</v>
      </c>
      <c r="F78" s="35" t="s">
        <v>10</v>
      </c>
      <c r="G78" s="35" t="s">
        <v>103</v>
      </c>
      <c r="H78" s="35" t="s">
        <v>157</v>
      </c>
      <c r="I78" s="35">
        <v>676</v>
      </c>
      <c r="J78" s="210">
        <v>35600</v>
      </c>
      <c r="K78" s="210">
        <v>38500</v>
      </c>
      <c r="L78" s="36">
        <v>2900</v>
      </c>
      <c r="M78" s="37">
        <v>6</v>
      </c>
      <c r="N78" s="36">
        <v>17400</v>
      </c>
      <c r="O78" s="220">
        <v>13006499.999999998</v>
      </c>
      <c r="P78" s="231"/>
    </row>
    <row r="79" spans="1:16" ht="23.1" customHeight="1" x14ac:dyDescent="0.25">
      <c r="A79" s="54">
        <v>68</v>
      </c>
      <c r="B79" s="76" t="s">
        <v>72</v>
      </c>
      <c r="C79" s="43">
        <v>288</v>
      </c>
      <c r="D79" s="44" t="s">
        <v>76</v>
      </c>
      <c r="E79" s="42" t="s">
        <v>147</v>
      </c>
      <c r="F79" s="45" t="s">
        <v>10</v>
      </c>
      <c r="G79" s="45" t="s">
        <v>103</v>
      </c>
      <c r="H79" s="40" t="s">
        <v>157</v>
      </c>
      <c r="I79" s="40">
        <v>653</v>
      </c>
      <c r="J79" s="41">
        <v>8350</v>
      </c>
      <c r="K79" s="41">
        <v>10400</v>
      </c>
      <c r="L79" s="41">
        <v>2050</v>
      </c>
      <c r="M79" s="46">
        <v>6</v>
      </c>
      <c r="N79" s="41">
        <v>12300</v>
      </c>
      <c r="O79" s="222">
        <v>7995000</v>
      </c>
      <c r="P79" s="231"/>
    </row>
    <row r="80" spans="1:16" ht="23.1" customHeight="1" x14ac:dyDescent="0.25">
      <c r="A80" s="54">
        <v>69</v>
      </c>
      <c r="B80" s="74" t="s">
        <v>8</v>
      </c>
      <c r="C80" s="26">
        <v>2797</v>
      </c>
      <c r="D80" s="19" t="s">
        <v>128</v>
      </c>
      <c r="E80" s="20" t="s">
        <v>12</v>
      </c>
      <c r="F80" s="22" t="s">
        <v>10</v>
      </c>
      <c r="G80" s="22" t="s">
        <v>103</v>
      </c>
      <c r="H80" s="22" t="s">
        <v>157</v>
      </c>
      <c r="I80" s="55">
        <v>600</v>
      </c>
      <c r="J80" s="24">
        <v>3000</v>
      </c>
      <c r="K80" s="24">
        <v>4500</v>
      </c>
      <c r="L80" s="24">
        <v>1500</v>
      </c>
      <c r="M80" s="25">
        <v>5.5</v>
      </c>
      <c r="N80" s="24">
        <v>8250</v>
      </c>
      <c r="O80" s="219">
        <v>5362500</v>
      </c>
      <c r="P80" s="231"/>
    </row>
    <row r="81" spans="1:16" ht="23.1" customHeight="1" x14ac:dyDescent="0.25">
      <c r="A81" s="54">
        <v>70</v>
      </c>
      <c r="B81" s="77" t="s">
        <v>8</v>
      </c>
      <c r="C81" s="49">
        <v>2825</v>
      </c>
      <c r="D81" s="52" t="s">
        <v>86</v>
      </c>
      <c r="E81" s="42" t="s">
        <v>148</v>
      </c>
      <c r="F81" s="51" t="s">
        <v>10</v>
      </c>
      <c r="G81" s="51" t="s">
        <v>103</v>
      </c>
      <c r="H81" s="40" t="s">
        <v>157</v>
      </c>
      <c r="I81" s="60">
        <v>600</v>
      </c>
      <c r="J81" s="47">
        <v>0</v>
      </c>
      <c r="K81" s="47">
        <v>1000</v>
      </c>
      <c r="L81" s="41">
        <v>1000</v>
      </c>
      <c r="M81" s="48">
        <v>6</v>
      </c>
      <c r="N81" s="41">
        <v>6000</v>
      </c>
      <c r="O81" s="221">
        <v>3900000</v>
      </c>
      <c r="P81" s="231"/>
    </row>
    <row r="82" spans="1:16" ht="23.1" customHeight="1" x14ac:dyDescent="0.25">
      <c r="A82" s="54">
        <v>71</v>
      </c>
      <c r="B82" s="74" t="s">
        <v>8</v>
      </c>
      <c r="C82" s="26">
        <v>29015</v>
      </c>
      <c r="D82" s="19" t="s">
        <v>46</v>
      </c>
      <c r="E82" s="20" t="s">
        <v>13</v>
      </c>
      <c r="F82" s="22" t="s">
        <v>10</v>
      </c>
      <c r="G82" s="22" t="s">
        <v>103</v>
      </c>
      <c r="H82" s="22" t="s">
        <v>157</v>
      </c>
      <c r="I82" s="22">
        <v>591</v>
      </c>
      <c r="J82" s="24">
        <v>2000</v>
      </c>
      <c r="K82" s="24">
        <v>7856</v>
      </c>
      <c r="L82" s="24">
        <v>5856</v>
      </c>
      <c r="M82" s="25">
        <v>5</v>
      </c>
      <c r="N82" s="24">
        <v>29280</v>
      </c>
      <c r="O82" s="219">
        <v>19032000</v>
      </c>
      <c r="P82" s="231"/>
    </row>
    <row r="83" spans="1:16" ht="23.1" customHeight="1" x14ac:dyDescent="0.25">
      <c r="A83" s="54">
        <v>72</v>
      </c>
      <c r="B83" s="73" t="s">
        <v>39</v>
      </c>
      <c r="C83" s="3">
        <v>290</v>
      </c>
      <c r="D83" s="9" t="s">
        <v>38</v>
      </c>
      <c r="E83" s="5" t="s">
        <v>146</v>
      </c>
      <c r="F83" s="5" t="s">
        <v>10</v>
      </c>
      <c r="G83" s="5" t="s">
        <v>103</v>
      </c>
      <c r="H83" s="5" t="s">
        <v>157</v>
      </c>
      <c r="I83" s="5">
        <v>552</v>
      </c>
      <c r="J83" s="7">
        <v>30872</v>
      </c>
      <c r="K83" s="7">
        <v>32419</v>
      </c>
      <c r="L83" s="7">
        <v>1547</v>
      </c>
      <c r="M83" s="7">
        <v>6</v>
      </c>
      <c r="N83" s="7">
        <v>9282</v>
      </c>
      <c r="O83" s="218">
        <v>6033300</v>
      </c>
      <c r="P83" s="231" t="s">
        <v>209</v>
      </c>
    </row>
    <row r="84" spans="1:16" ht="23.1" customHeight="1" x14ac:dyDescent="0.25">
      <c r="A84" s="54">
        <v>73</v>
      </c>
      <c r="B84" s="74" t="s">
        <v>8</v>
      </c>
      <c r="C84" s="28">
        <v>29110</v>
      </c>
      <c r="D84" s="29" t="s">
        <v>47</v>
      </c>
      <c r="E84" s="20" t="s">
        <v>13</v>
      </c>
      <c r="F84" s="27" t="s">
        <v>10</v>
      </c>
      <c r="G84" s="27" t="s">
        <v>103</v>
      </c>
      <c r="H84" s="22" t="s">
        <v>157</v>
      </c>
      <c r="I84" s="55">
        <v>500</v>
      </c>
      <c r="J84" s="209">
        <v>0</v>
      </c>
      <c r="K84" s="209">
        <v>7211</v>
      </c>
      <c r="L84" s="24">
        <v>7211</v>
      </c>
      <c r="M84" s="25">
        <v>5</v>
      </c>
      <c r="N84" s="24">
        <v>35000</v>
      </c>
      <c r="O84" s="219">
        <v>22750000</v>
      </c>
      <c r="P84" s="231"/>
    </row>
    <row r="85" spans="1:16" ht="23.1" customHeight="1" x14ac:dyDescent="0.25">
      <c r="A85" s="54">
        <v>74</v>
      </c>
      <c r="B85" s="74" t="s">
        <v>8</v>
      </c>
      <c r="C85" s="28">
        <v>2915</v>
      </c>
      <c r="D85" s="29" t="s">
        <v>17</v>
      </c>
      <c r="E85" s="20" t="s">
        <v>13</v>
      </c>
      <c r="F85" s="22" t="s">
        <v>10</v>
      </c>
      <c r="G85" s="22" t="s">
        <v>103</v>
      </c>
      <c r="H85" s="22" t="s">
        <v>157</v>
      </c>
      <c r="I85" s="55">
        <v>500</v>
      </c>
      <c r="J85" s="209">
        <v>0</v>
      </c>
      <c r="K85" s="209">
        <v>2000</v>
      </c>
      <c r="L85" s="24">
        <v>2000</v>
      </c>
      <c r="M85" s="25">
        <v>6</v>
      </c>
      <c r="N85" s="24">
        <v>12000</v>
      </c>
      <c r="O85" s="219">
        <v>7800000</v>
      </c>
      <c r="P85" s="231"/>
    </row>
    <row r="86" spans="1:16" ht="23.1" customHeight="1" x14ac:dyDescent="0.25">
      <c r="A86" s="54">
        <v>75</v>
      </c>
      <c r="B86" s="75" t="s">
        <v>8</v>
      </c>
      <c r="C86" s="34">
        <v>27012</v>
      </c>
      <c r="D86" s="18" t="s">
        <v>69</v>
      </c>
      <c r="E86" s="17" t="s">
        <v>96</v>
      </c>
      <c r="F86" s="35" t="s">
        <v>10</v>
      </c>
      <c r="G86" s="35" t="s">
        <v>103</v>
      </c>
      <c r="H86" s="35" t="s">
        <v>157</v>
      </c>
      <c r="I86" s="56">
        <v>500</v>
      </c>
      <c r="J86" s="210">
        <v>0</v>
      </c>
      <c r="K86" s="210">
        <v>900</v>
      </c>
      <c r="L86" s="36">
        <v>900</v>
      </c>
      <c r="M86" s="37">
        <v>5</v>
      </c>
      <c r="N86" s="36">
        <v>4500</v>
      </c>
      <c r="O86" s="220">
        <v>2925000</v>
      </c>
      <c r="P86" s="231"/>
    </row>
    <row r="87" spans="1:16" ht="23.1" customHeight="1" x14ac:dyDescent="0.25">
      <c r="A87" s="54">
        <v>76</v>
      </c>
      <c r="B87" s="73" t="s">
        <v>8</v>
      </c>
      <c r="C87" s="3">
        <v>29051</v>
      </c>
      <c r="D87" s="4" t="s">
        <v>133</v>
      </c>
      <c r="E87" s="5" t="s">
        <v>146</v>
      </c>
      <c r="F87" s="6" t="s">
        <v>10</v>
      </c>
      <c r="G87" s="6" t="s">
        <v>103</v>
      </c>
      <c r="H87" s="6" t="s">
        <v>157</v>
      </c>
      <c r="I87" s="57">
        <v>500</v>
      </c>
      <c r="J87" s="7">
        <v>456</v>
      </c>
      <c r="K87" s="7">
        <v>1168</v>
      </c>
      <c r="L87" s="7">
        <v>712</v>
      </c>
      <c r="M87" s="8">
        <v>4.5</v>
      </c>
      <c r="N87" s="7">
        <v>3204</v>
      </c>
      <c r="O87" s="218">
        <v>2082600</v>
      </c>
      <c r="P87" s="231"/>
    </row>
    <row r="88" spans="1:16" ht="23.1" customHeight="1" x14ac:dyDescent="0.25">
      <c r="A88" s="54">
        <v>77</v>
      </c>
      <c r="B88" s="73" t="s">
        <v>8</v>
      </c>
      <c r="C88" s="3">
        <v>28721</v>
      </c>
      <c r="D88" s="4" t="s">
        <v>40</v>
      </c>
      <c r="E88" s="5" t="s">
        <v>145</v>
      </c>
      <c r="F88" s="6" t="s">
        <v>10</v>
      </c>
      <c r="G88" s="6" t="s">
        <v>103</v>
      </c>
      <c r="H88" s="6" t="s">
        <v>157</v>
      </c>
      <c r="I88" s="57">
        <v>500</v>
      </c>
      <c r="J88" s="7">
        <v>1161</v>
      </c>
      <c r="K88" s="7">
        <v>2462</v>
      </c>
      <c r="L88" s="7">
        <v>1301</v>
      </c>
      <c r="M88" s="8">
        <v>5.6</v>
      </c>
      <c r="N88" s="7">
        <v>7285.5999999999995</v>
      </c>
      <c r="O88" s="218">
        <v>4735640</v>
      </c>
      <c r="P88" s="231"/>
    </row>
    <row r="89" spans="1:16" ht="23.1" customHeight="1" x14ac:dyDescent="0.25">
      <c r="A89" s="54">
        <v>78</v>
      </c>
      <c r="B89" s="73" t="s">
        <v>8</v>
      </c>
      <c r="C89" s="3">
        <v>28745</v>
      </c>
      <c r="D89" s="4" t="s">
        <v>36</v>
      </c>
      <c r="E89" s="5" t="s">
        <v>146</v>
      </c>
      <c r="F89" s="6" t="s">
        <v>10</v>
      </c>
      <c r="G89" s="6" t="s">
        <v>103</v>
      </c>
      <c r="H89" s="6" t="s">
        <v>157</v>
      </c>
      <c r="I89" s="57">
        <v>500</v>
      </c>
      <c r="J89" s="7">
        <v>4817</v>
      </c>
      <c r="K89" s="7">
        <v>7705</v>
      </c>
      <c r="L89" s="7">
        <v>2888</v>
      </c>
      <c r="M89" s="8">
        <v>4.5</v>
      </c>
      <c r="N89" s="7">
        <v>12996</v>
      </c>
      <c r="O89" s="218">
        <v>8447400</v>
      </c>
      <c r="P89" s="231"/>
    </row>
    <row r="90" spans="1:16" ht="23.1" customHeight="1" x14ac:dyDescent="0.25">
      <c r="A90" s="54">
        <v>79</v>
      </c>
      <c r="B90" s="73" t="s">
        <v>8</v>
      </c>
      <c r="C90" s="3">
        <v>29058</v>
      </c>
      <c r="D90" s="4" t="s">
        <v>160</v>
      </c>
      <c r="E90" s="5" t="s">
        <v>146</v>
      </c>
      <c r="F90" s="6" t="s">
        <v>10</v>
      </c>
      <c r="G90" s="6" t="s">
        <v>103</v>
      </c>
      <c r="H90" s="6" t="s">
        <v>157</v>
      </c>
      <c r="I90" s="57">
        <v>500</v>
      </c>
      <c r="J90" s="7">
        <v>8026</v>
      </c>
      <c r="K90" s="7">
        <v>8672</v>
      </c>
      <c r="L90" s="7">
        <v>646</v>
      </c>
      <c r="M90" s="8">
        <v>5.3</v>
      </c>
      <c r="N90" s="7">
        <v>3423.7999999999997</v>
      </c>
      <c r="O90" s="218">
        <v>2225470</v>
      </c>
      <c r="P90" s="231"/>
    </row>
    <row r="91" spans="1:16" ht="23.1" customHeight="1" x14ac:dyDescent="0.25">
      <c r="A91" s="54">
        <v>80</v>
      </c>
      <c r="B91" s="74" t="s">
        <v>72</v>
      </c>
      <c r="C91" s="26">
        <v>592</v>
      </c>
      <c r="D91" s="19" t="s">
        <v>163</v>
      </c>
      <c r="E91" s="20" t="s">
        <v>15</v>
      </c>
      <c r="F91" s="27" t="s">
        <v>10</v>
      </c>
      <c r="G91" s="27" t="s">
        <v>103</v>
      </c>
      <c r="H91" s="22" t="s">
        <v>157</v>
      </c>
      <c r="I91" s="22">
        <v>491</v>
      </c>
      <c r="J91" s="24">
        <v>6400</v>
      </c>
      <c r="K91" s="24">
        <v>14700</v>
      </c>
      <c r="L91" s="24">
        <v>8299.9999999999982</v>
      </c>
      <c r="M91" s="25">
        <v>5</v>
      </c>
      <c r="N91" s="24">
        <v>41499.999999999993</v>
      </c>
      <c r="O91" s="219">
        <v>26974999.999999996</v>
      </c>
      <c r="P91" s="231"/>
    </row>
    <row r="92" spans="1:16" ht="23.1" customHeight="1" x14ac:dyDescent="0.25">
      <c r="A92" s="54">
        <v>81</v>
      </c>
      <c r="B92" s="75" t="s">
        <v>8</v>
      </c>
      <c r="C92" s="34">
        <v>2635</v>
      </c>
      <c r="D92" s="18" t="s">
        <v>111</v>
      </c>
      <c r="E92" s="17" t="s">
        <v>94</v>
      </c>
      <c r="F92" s="35" t="s">
        <v>10</v>
      </c>
      <c r="G92" s="35" t="s">
        <v>103</v>
      </c>
      <c r="H92" s="35" t="s">
        <v>157</v>
      </c>
      <c r="I92" s="56">
        <v>400</v>
      </c>
      <c r="J92" s="210">
        <v>0</v>
      </c>
      <c r="K92" s="210">
        <v>2400</v>
      </c>
      <c r="L92" s="36">
        <v>2400</v>
      </c>
      <c r="M92" s="37">
        <v>3.5</v>
      </c>
      <c r="N92" s="36">
        <v>8400</v>
      </c>
      <c r="O92" s="220">
        <v>5460000</v>
      </c>
      <c r="P92" s="231"/>
    </row>
    <row r="93" spans="1:16" ht="23.1" customHeight="1" x14ac:dyDescent="0.25">
      <c r="A93" s="54">
        <v>82</v>
      </c>
      <c r="B93" s="75" t="s">
        <v>8</v>
      </c>
      <c r="C93" s="34">
        <v>26836</v>
      </c>
      <c r="D93" s="18" t="s">
        <v>65</v>
      </c>
      <c r="E93" s="17" t="s">
        <v>96</v>
      </c>
      <c r="F93" s="35" t="s">
        <v>10</v>
      </c>
      <c r="G93" s="35" t="s">
        <v>103</v>
      </c>
      <c r="H93" s="35" t="s">
        <v>157</v>
      </c>
      <c r="I93" s="56">
        <v>400</v>
      </c>
      <c r="J93" s="210">
        <v>3800</v>
      </c>
      <c r="K93" s="210">
        <v>7100</v>
      </c>
      <c r="L93" s="36">
        <v>3300</v>
      </c>
      <c r="M93" s="37">
        <v>5</v>
      </c>
      <c r="N93" s="36">
        <v>16500</v>
      </c>
      <c r="O93" s="220">
        <v>10725000</v>
      </c>
      <c r="P93" s="231"/>
    </row>
    <row r="94" spans="1:16" ht="23.1" customHeight="1" x14ac:dyDescent="0.25">
      <c r="A94" s="54">
        <v>83</v>
      </c>
      <c r="B94" s="77" t="s">
        <v>72</v>
      </c>
      <c r="C94" s="49">
        <v>286</v>
      </c>
      <c r="D94" s="52" t="s">
        <v>91</v>
      </c>
      <c r="E94" s="42" t="s">
        <v>149</v>
      </c>
      <c r="F94" s="45" t="s">
        <v>10</v>
      </c>
      <c r="G94" s="45" t="s">
        <v>103</v>
      </c>
      <c r="H94" s="40" t="s">
        <v>157</v>
      </c>
      <c r="I94" s="40">
        <v>399</v>
      </c>
      <c r="J94" s="41">
        <v>48700</v>
      </c>
      <c r="K94" s="41">
        <v>50600</v>
      </c>
      <c r="L94" s="41">
        <v>1900</v>
      </c>
      <c r="M94" s="46">
        <v>6</v>
      </c>
      <c r="N94" s="41">
        <v>11400</v>
      </c>
      <c r="O94" s="221">
        <v>7410000</v>
      </c>
      <c r="P94" s="231"/>
    </row>
    <row r="95" spans="1:16" ht="23.1" customHeight="1" x14ac:dyDescent="0.25">
      <c r="A95" s="54">
        <v>84</v>
      </c>
      <c r="B95" s="74" t="s">
        <v>72</v>
      </c>
      <c r="C95" s="28">
        <v>279</v>
      </c>
      <c r="D95" s="31" t="s">
        <v>129</v>
      </c>
      <c r="E95" s="20" t="s">
        <v>12</v>
      </c>
      <c r="F95" s="22" t="s">
        <v>10</v>
      </c>
      <c r="G95" s="22" t="s">
        <v>103</v>
      </c>
      <c r="H95" s="22" t="s">
        <v>157</v>
      </c>
      <c r="I95" s="22">
        <v>394</v>
      </c>
      <c r="J95" s="209">
        <v>5000</v>
      </c>
      <c r="K95" s="209">
        <v>7300</v>
      </c>
      <c r="L95" s="24">
        <v>2300</v>
      </c>
      <c r="M95" s="25">
        <v>6</v>
      </c>
      <c r="N95" s="24">
        <v>13800</v>
      </c>
      <c r="O95" s="219">
        <v>8970000</v>
      </c>
      <c r="P95" s="231"/>
    </row>
    <row r="96" spans="1:16" ht="23.1" customHeight="1" x14ac:dyDescent="0.25">
      <c r="A96" s="54">
        <v>85</v>
      </c>
      <c r="B96" s="74" t="s">
        <v>8</v>
      </c>
      <c r="C96" s="26">
        <v>2909</v>
      </c>
      <c r="D96" s="19" t="s">
        <v>11</v>
      </c>
      <c r="E96" s="20" t="s">
        <v>13</v>
      </c>
      <c r="F96" s="22" t="s">
        <v>10</v>
      </c>
      <c r="G96" s="22" t="s">
        <v>103</v>
      </c>
      <c r="H96" s="22" t="s">
        <v>157</v>
      </c>
      <c r="I96" s="55">
        <v>350</v>
      </c>
      <c r="J96" s="24">
        <v>200</v>
      </c>
      <c r="K96" s="24">
        <v>2200</v>
      </c>
      <c r="L96" s="24">
        <v>2000</v>
      </c>
      <c r="M96" s="25">
        <v>5.5</v>
      </c>
      <c r="N96" s="24">
        <v>11000</v>
      </c>
      <c r="O96" s="219">
        <v>7150000</v>
      </c>
      <c r="P96" s="231"/>
    </row>
    <row r="97" spans="1:16" ht="23.1" customHeight="1" x14ac:dyDescent="0.25">
      <c r="A97" s="54">
        <v>86</v>
      </c>
      <c r="B97" s="74" t="s">
        <v>8</v>
      </c>
      <c r="C97" s="26">
        <v>2783</v>
      </c>
      <c r="D97" s="19" t="s">
        <v>9</v>
      </c>
      <c r="E97" s="20" t="s">
        <v>12</v>
      </c>
      <c r="F97" s="22" t="s">
        <v>10</v>
      </c>
      <c r="G97" s="22" t="s">
        <v>103</v>
      </c>
      <c r="H97" s="22" t="s">
        <v>157</v>
      </c>
      <c r="I97" s="55">
        <v>300</v>
      </c>
      <c r="J97" s="24">
        <v>1000</v>
      </c>
      <c r="K97" s="24">
        <v>3300</v>
      </c>
      <c r="L97" s="24">
        <v>2300</v>
      </c>
      <c r="M97" s="25">
        <v>6.5</v>
      </c>
      <c r="N97" s="24">
        <v>14950</v>
      </c>
      <c r="O97" s="219">
        <v>9717500</v>
      </c>
      <c r="P97" s="231"/>
    </row>
    <row r="98" spans="1:16" ht="23.1" customHeight="1" x14ac:dyDescent="0.25">
      <c r="A98" s="54">
        <v>87</v>
      </c>
      <c r="B98" s="75" t="s">
        <v>8</v>
      </c>
      <c r="C98" s="34">
        <v>2695</v>
      </c>
      <c r="D98" s="18" t="s">
        <v>116</v>
      </c>
      <c r="E98" s="17" t="s">
        <v>94</v>
      </c>
      <c r="F98" s="35" t="s">
        <v>10</v>
      </c>
      <c r="G98" s="35" t="s">
        <v>103</v>
      </c>
      <c r="H98" s="35" t="s">
        <v>157</v>
      </c>
      <c r="I98" s="56">
        <v>300</v>
      </c>
      <c r="J98" s="210">
        <v>0</v>
      </c>
      <c r="K98" s="210">
        <v>3160</v>
      </c>
      <c r="L98" s="36">
        <v>3100</v>
      </c>
      <c r="M98" s="37">
        <v>6</v>
      </c>
      <c r="N98" s="36">
        <v>18600</v>
      </c>
      <c r="O98" s="220">
        <v>12090000</v>
      </c>
      <c r="P98" s="231"/>
    </row>
    <row r="99" spans="1:16" ht="23.1" customHeight="1" x14ac:dyDescent="0.25">
      <c r="A99" s="54">
        <v>88</v>
      </c>
      <c r="B99" s="75" t="s">
        <v>8</v>
      </c>
      <c r="C99" s="34">
        <v>27325</v>
      </c>
      <c r="D99" s="18" t="s">
        <v>125</v>
      </c>
      <c r="E99" s="17" t="s">
        <v>94</v>
      </c>
      <c r="F99" s="35" t="s">
        <v>10</v>
      </c>
      <c r="G99" s="35" t="s">
        <v>103</v>
      </c>
      <c r="H99" s="35" t="s">
        <v>157</v>
      </c>
      <c r="I99" s="56">
        <v>300</v>
      </c>
      <c r="J99" s="210">
        <v>0</v>
      </c>
      <c r="K99" s="210">
        <v>4500</v>
      </c>
      <c r="L99" s="36">
        <v>4500</v>
      </c>
      <c r="M99" s="37">
        <v>6</v>
      </c>
      <c r="N99" s="36">
        <v>27000</v>
      </c>
      <c r="O99" s="220">
        <v>17550000</v>
      </c>
      <c r="P99" s="231"/>
    </row>
    <row r="100" spans="1:16" ht="23.1" customHeight="1" x14ac:dyDescent="0.25">
      <c r="A100" s="54">
        <v>89</v>
      </c>
      <c r="B100" s="76" t="s">
        <v>8</v>
      </c>
      <c r="C100" s="43">
        <v>28311</v>
      </c>
      <c r="D100" s="44" t="s">
        <v>77</v>
      </c>
      <c r="E100" s="42" t="s">
        <v>147</v>
      </c>
      <c r="F100" s="45" t="s">
        <v>10</v>
      </c>
      <c r="G100" s="45" t="s">
        <v>103</v>
      </c>
      <c r="H100" s="40" t="s">
        <v>157</v>
      </c>
      <c r="I100" s="60">
        <v>300</v>
      </c>
      <c r="J100" s="41">
        <v>350</v>
      </c>
      <c r="K100" s="41">
        <v>2065</v>
      </c>
      <c r="L100" s="41">
        <v>1700</v>
      </c>
      <c r="M100" s="46">
        <v>6</v>
      </c>
      <c r="N100" s="41">
        <v>10200</v>
      </c>
      <c r="O100" s="222">
        <v>6630000</v>
      </c>
      <c r="P100" s="231"/>
    </row>
    <row r="101" spans="1:16" ht="23.1" customHeight="1" x14ac:dyDescent="0.25">
      <c r="A101" s="54">
        <v>90</v>
      </c>
      <c r="B101" s="76" t="s">
        <v>8</v>
      </c>
      <c r="C101" s="43">
        <v>28211</v>
      </c>
      <c r="D101" s="44" t="s">
        <v>81</v>
      </c>
      <c r="E101" s="42" t="s">
        <v>148</v>
      </c>
      <c r="F101" s="51" t="s">
        <v>10</v>
      </c>
      <c r="G101" s="51" t="s">
        <v>103</v>
      </c>
      <c r="H101" s="40" t="s">
        <v>157</v>
      </c>
      <c r="I101" s="60">
        <v>300</v>
      </c>
      <c r="J101" s="41">
        <v>1200</v>
      </c>
      <c r="K101" s="41">
        <v>4200</v>
      </c>
      <c r="L101" s="41">
        <v>3000</v>
      </c>
      <c r="M101" s="46">
        <v>6</v>
      </c>
      <c r="N101" s="41">
        <v>18000</v>
      </c>
      <c r="O101" s="221">
        <v>11700000</v>
      </c>
      <c r="P101" s="231"/>
    </row>
    <row r="102" spans="1:16" ht="23.1" customHeight="1" x14ac:dyDescent="0.25">
      <c r="A102" s="54">
        <v>91</v>
      </c>
      <c r="B102" s="74" t="s">
        <v>8</v>
      </c>
      <c r="C102" s="28">
        <v>27715</v>
      </c>
      <c r="D102" s="29" t="s">
        <v>18</v>
      </c>
      <c r="E102" s="20" t="s">
        <v>12</v>
      </c>
      <c r="F102" s="22" t="s">
        <v>10</v>
      </c>
      <c r="G102" s="22" t="s">
        <v>103</v>
      </c>
      <c r="H102" s="22" t="s">
        <v>157</v>
      </c>
      <c r="I102" s="55">
        <v>250</v>
      </c>
      <c r="J102" s="209">
        <v>0</v>
      </c>
      <c r="K102" s="209">
        <v>3387</v>
      </c>
      <c r="L102" s="24">
        <v>3387</v>
      </c>
      <c r="M102" s="25">
        <v>5.5</v>
      </c>
      <c r="N102" s="24">
        <v>18628.5</v>
      </c>
      <c r="O102" s="219">
        <v>12108525</v>
      </c>
      <c r="P102" s="231"/>
    </row>
    <row r="103" spans="1:16" ht="23.1" customHeight="1" x14ac:dyDescent="0.25">
      <c r="A103" s="54">
        <v>92</v>
      </c>
      <c r="B103" s="74" t="s">
        <v>8</v>
      </c>
      <c r="C103" s="32">
        <v>2913</v>
      </c>
      <c r="D103" s="30" t="s">
        <v>154</v>
      </c>
      <c r="E103" s="20" t="s">
        <v>13</v>
      </c>
      <c r="F103" s="27" t="s">
        <v>10</v>
      </c>
      <c r="G103" s="27" t="s">
        <v>103</v>
      </c>
      <c r="H103" s="22" t="s">
        <v>157</v>
      </c>
      <c r="I103" s="55">
        <v>250</v>
      </c>
      <c r="J103" s="209">
        <v>0</v>
      </c>
      <c r="K103" s="209">
        <v>3101</v>
      </c>
      <c r="L103" s="24">
        <v>3101</v>
      </c>
      <c r="M103" s="25">
        <v>5</v>
      </c>
      <c r="N103" s="24">
        <v>15505</v>
      </c>
      <c r="O103" s="219">
        <v>10078250</v>
      </c>
      <c r="P103" s="231"/>
    </row>
    <row r="104" spans="1:16" ht="23.1" customHeight="1" x14ac:dyDescent="0.25">
      <c r="A104" s="54">
        <v>93</v>
      </c>
      <c r="B104" s="74" t="s">
        <v>8</v>
      </c>
      <c r="C104" s="28">
        <v>27241</v>
      </c>
      <c r="D104" s="30" t="s">
        <v>20</v>
      </c>
      <c r="E104" s="20" t="s">
        <v>12</v>
      </c>
      <c r="F104" s="22" t="s">
        <v>10</v>
      </c>
      <c r="G104" s="22" t="s">
        <v>103</v>
      </c>
      <c r="H104" s="22" t="s">
        <v>157</v>
      </c>
      <c r="I104" s="55">
        <v>200</v>
      </c>
      <c r="J104" s="209">
        <v>0</v>
      </c>
      <c r="K104" s="209">
        <v>5000</v>
      </c>
      <c r="L104" s="24">
        <v>5000</v>
      </c>
      <c r="M104" s="25">
        <v>6</v>
      </c>
      <c r="N104" s="24">
        <v>30000</v>
      </c>
      <c r="O104" s="219">
        <v>19500000</v>
      </c>
      <c r="P104" s="231"/>
    </row>
    <row r="105" spans="1:16" ht="23.1" customHeight="1" x14ac:dyDescent="0.25">
      <c r="A105" s="54">
        <v>94</v>
      </c>
      <c r="B105" s="74" t="s">
        <v>8</v>
      </c>
      <c r="C105" s="28">
        <v>2791</v>
      </c>
      <c r="D105" s="31" t="s">
        <v>131</v>
      </c>
      <c r="E105" s="20" t="s">
        <v>12</v>
      </c>
      <c r="F105" s="27" t="s">
        <v>10</v>
      </c>
      <c r="G105" s="27" t="s">
        <v>103</v>
      </c>
      <c r="H105" s="22" t="s">
        <v>157</v>
      </c>
      <c r="I105" s="55">
        <v>200</v>
      </c>
      <c r="J105" s="209">
        <v>15000</v>
      </c>
      <c r="K105" s="209">
        <v>16800</v>
      </c>
      <c r="L105" s="24">
        <v>1800.0000000000007</v>
      </c>
      <c r="M105" s="25">
        <v>6</v>
      </c>
      <c r="N105" s="24">
        <v>10800.000000000004</v>
      </c>
      <c r="O105" s="219">
        <v>7020000.0000000028</v>
      </c>
      <c r="P105" s="231"/>
    </row>
    <row r="106" spans="1:16" ht="23.1" customHeight="1" x14ac:dyDescent="0.25">
      <c r="A106" s="54">
        <v>95</v>
      </c>
      <c r="B106" s="75" t="s">
        <v>8</v>
      </c>
      <c r="C106" s="34">
        <v>2702</v>
      </c>
      <c r="D106" s="18" t="s">
        <v>118</v>
      </c>
      <c r="E106" s="17" t="s">
        <v>94</v>
      </c>
      <c r="F106" s="35" t="s">
        <v>10</v>
      </c>
      <c r="G106" s="35" t="s">
        <v>103</v>
      </c>
      <c r="H106" s="35" t="s">
        <v>157</v>
      </c>
      <c r="I106" s="56">
        <v>200</v>
      </c>
      <c r="J106" s="210">
        <v>3000</v>
      </c>
      <c r="K106" s="210">
        <v>7958</v>
      </c>
      <c r="L106" s="36">
        <v>4958</v>
      </c>
      <c r="M106" s="37">
        <v>4.5</v>
      </c>
      <c r="N106" s="36">
        <v>21600</v>
      </c>
      <c r="O106" s="220">
        <v>14040000</v>
      </c>
      <c r="P106" s="231"/>
    </row>
    <row r="107" spans="1:16" ht="23.1" customHeight="1" x14ac:dyDescent="0.25">
      <c r="A107" s="54">
        <v>96</v>
      </c>
      <c r="B107" s="75" t="s">
        <v>8</v>
      </c>
      <c r="C107" s="34">
        <v>2703</v>
      </c>
      <c r="D107" s="18" t="s">
        <v>119</v>
      </c>
      <c r="E107" s="17" t="s">
        <v>94</v>
      </c>
      <c r="F107" s="35" t="s">
        <v>10</v>
      </c>
      <c r="G107" s="35" t="s">
        <v>103</v>
      </c>
      <c r="H107" s="35" t="s">
        <v>157</v>
      </c>
      <c r="I107" s="56">
        <v>200</v>
      </c>
      <c r="J107" s="210">
        <v>0</v>
      </c>
      <c r="K107" s="210">
        <v>3700</v>
      </c>
      <c r="L107" s="36">
        <v>3700</v>
      </c>
      <c r="M107" s="37">
        <v>4.5</v>
      </c>
      <c r="N107" s="36">
        <v>16650</v>
      </c>
      <c r="O107" s="220">
        <v>10822500</v>
      </c>
      <c r="P107" s="231"/>
    </row>
    <row r="108" spans="1:16" ht="23.1" customHeight="1" x14ac:dyDescent="0.25">
      <c r="A108" s="54">
        <v>97</v>
      </c>
      <c r="B108" s="75" t="s">
        <v>8</v>
      </c>
      <c r="C108" s="34">
        <v>27013</v>
      </c>
      <c r="D108" s="64" t="s">
        <v>70</v>
      </c>
      <c r="E108" s="17" t="s">
        <v>96</v>
      </c>
      <c r="F108" s="35" t="s">
        <v>10</v>
      </c>
      <c r="G108" s="35" t="s">
        <v>103</v>
      </c>
      <c r="H108" s="35" t="s">
        <v>157</v>
      </c>
      <c r="I108" s="56">
        <v>200</v>
      </c>
      <c r="J108" s="210">
        <v>0</v>
      </c>
      <c r="K108" s="210">
        <v>5200</v>
      </c>
      <c r="L108" s="36">
        <v>5200</v>
      </c>
      <c r="M108" s="37">
        <v>6</v>
      </c>
      <c r="N108" s="36">
        <v>31200</v>
      </c>
      <c r="O108" s="220">
        <v>20280000</v>
      </c>
      <c r="P108" s="231"/>
    </row>
    <row r="109" spans="1:16" ht="23.1" customHeight="1" x14ac:dyDescent="0.25">
      <c r="A109" s="54">
        <v>98</v>
      </c>
      <c r="B109" s="75" t="s">
        <v>8</v>
      </c>
      <c r="C109" s="34">
        <v>27325</v>
      </c>
      <c r="D109" s="18" t="s">
        <v>126</v>
      </c>
      <c r="E109" s="17" t="s">
        <v>94</v>
      </c>
      <c r="F109" s="35" t="s">
        <v>10</v>
      </c>
      <c r="G109" s="35" t="s">
        <v>103</v>
      </c>
      <c r="H109" s="35" t="s">
        <v>157</v>
      </c>
      <c r="I109" s="56">
        <v>200</v>
      </c>
      <c r="J109" s="210">
        <v>4500</v>
      </c>
      <c r="K109" s="210">
        <v>9000</v>
      </c>
      <c r="L109" s="36">
        <v>4500</v>
      </c>
      <c r="M109" s="37">
        <v>6</v>
      </c>
      <c r="N109" s="36">
        <v>27000</v>
      </c>
      <c r="O109" s="220">
        <v>17550000</v>
      </c>
      <c r="P109" s="231"/>
    </row>
    <row r="110" spans="1:16" ht="23.1" customHeight="1" x14ac:dyDescent="0.25">
      <c r="A110" s="54">
        <v>99</v>
      </c>
      <c r="B110" s="75" t="s">
        <v>8</v>
      </c>
      <c r="C110" s="34">
        <v>27325</v>
      </c>
      <c r="D110" s="18" t="s">
        <v>71</v>
      </c>
      <c r="E110" s="17" t="s">
        <v>94</v>
      </c>
      <c r="F110" s="35" t="s">
        <v>10</v>
      </c>
      <c r="G110" s="35" t="s">
        <v>103</v>
      </c>
      <c r="H110" s="35" t="s">
        <v>157</v>
      </c>
      <c r="I110" s="56">
        <v>200</v>
      </c>
      <c r="J110" s="210">
        <v>9000</v>
      </c>
      <c r="K110" s="210">
        <v>11500</v>
      </c>
      <c r="L110" s="36">
        <v>2500</v>
      </c>
      <c r="M110" s="37">
        <v>6</v>
      </c>
      <c r="N110" s="36">
        <v>15000</v>
      </c>
      <c r="O110" s="220">
        <v>9750000</v>
      </c>
      <c r="P110" s="231"/>
    </row>
    <row r="111" spans="1:16" ht="23.1" customHeight="1" x14ac:dyDescent="0.25">
      <c r="A111" s="54">
        <v>100</v>
      </c>
      <c r="B111" s="74" t="s">
        <v>8</v>
      </c>
      <c r="C111" s="28">
        <v>2914</v>
      </c>
      <c r="D111" s="31" t="s">
        <v>45</v>
      </c>
      <c r="E111" s="20" t="s">
        <v>13</v>
      </c>
      <c r="F111" s="22" t="s">
        <v>10</v>
      </c>
      <c r="G111" s="22" t="s">
        <v>103</v>
      </c>
      <c r="H111" s="22" t="s">
        <v>157</v>
      </c>
      <c r="I111" s="55">
        <v>150</v>
      </c>
      <c r="J111" s="209">
        <v>2500</v>
      </c>
      <c r="K111" s="209">
        <v>8000</v>
      </c>
      <c r="L111" s="24">
        <v>5500</v>
      </c>
      <c r="M111" s="25">
        <v>5.5</v>
      </c>
      <c r="N111" s="24">
        <v>30250</v>
      </c>
      <c r="O111" s="219">
        <v>19662500</v>
      </c>
      <c r="P111" s="231"/>
    </row>
    <row r="112" spans="1:16" ht="23.1" customHeight="1" thickBot="1" x14ac:dyDescent="0.3">
      <c r="A112" s="91">
        <v>101</v>
      </c>
      <c r="B112" s="119" t="s">
        <v>8</v>
      </c>
      <c r="C112" s="120">
        <v>2602</v>
      </c>
      <c r="D112" s="121" t="s">
        <v>104</v>
      </c>
      <c r="E112" s="122" t="s">
        <v>94</v>
      </c>
      <c r="F112" s="123" t="s">
        <v>10</v>
      </c>
      <c r="G112" s="123" t="s">
        <v>103</v>
      </c>
      <c r="H112" s="123" t="s">
        <v>157</v>
      </c>
      <c r="I112" s="124">
        <v>50</v>
      </c>
      <c r="J112" s="213">
        <v>0</v>
      </c>
      <c r="K112" s="213">
        <v>3900</v>
      </c>
      <c r="L112" s="125">
        <v>3900</v>
      </c>
      <c r="M112" s="126">
        <v>4.5</v>
      </c>
      <c r="N112" s="125">
        <v>17550</v>
      </c>
      <c r="O112" s="226">
        <v>11407500</v>
      </c>
      <c r="P112" s="232"/>
    </row>
    <row r="113" spans="1:16" ht="23.1" customHeight="1" thickBot="1" x14ac:dyDescent="0.3">
      <c r="A113" s="155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65">
        <f>SUM(L36:L112)</f>
        <v>188089</v>
      </c>
      <c r="M113" s="145"/>
      <c r="N113" s="145"/>
      <c r="O113" s="65">
        <f>SUM(O36:O112)</f>
        <v>724440145</v>
      </c>
    </row>
    <row r="114" spans="1:16" ht="23.1" customHeight="1" thickBot="1" x14ac:dyDescent="0.3">
      <c r="A114" s="193"/>
      <c r="B114" s="144"/>
      <c r="C114" s="144"/>
      <c r="D114" s="101" t="s">
        <v>178</v>
      </c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6"/>
    </row>
    <row r="115" spans="1:16" ht="23.1" customHeight="1" x14ac:dyDescent="0.25">
      <c r="A115" s="82">
        <v>102</v>
      </c>
      <c r="B115" s="111" t="s">
        <v>72</v>
      </c>
      <c r="C115" s="112">
        <v>268</v>
      </c>
      <c r="D115" s="147" t="s">
        <v>167</v>
      </c>
      <c r="E115" s="114" t="s">
        <v>96</v>
      </c>
      <c r="F115" s="115" t="s">
        <v>10</v>
      </c>
      <c r="G115" s="115" t="s">
        <v>103</v>
      </c>
      <c r="H115" s="115" t="s">
        <v>158</v>
      </c>
      <c r="I115" s="115">
        <v>2464</v>
      </c>
      <c r="J115" s="212">
        <v>49000</v>
      </c>
      <c r="K115" s="212">
        <v>49200</v>
      </c>
      <c r="L115" s="117">
        <v>200</v>
      </c>
      <c r="M115" s="118">
        <v>7.6</v>
      </c>
      <c r="N115" s="117">
        <v>1520</v>
      </c>
      <c r="O115" s="225">
        <v>1136200</v>
      </c>
      <c r="P115" s="230"/>
    </row>
    <row r="116" spans="1:16" ht="23.1" customHeight="1" x14ac:dyDescent="0.25">
      <c r="A116" s="54">
        <v>103</v>
      </c>
      <c r="B116" s="73" t="s">
        <v>8</v>
      </c>
      <c r="C116" s="3">
        <v>28741</v>
      </c>
      <c r="D116" s="4" t="s">
        <v>32</v>
      </c>
      <c r="E116" s="5" t="s">
        <v>146</v>
      </c>
      <c r="F116" s="6" t="s">
        <v>10</v>
      </c>
      <c r="G116" s="6" t="s">
        <v>103</v>
      </c>
      <c r="H116" s="6" t="s">
        <v>158</v>
      </c>
      <c r="I116" s="6">
        <v>2257</v>
      </c>
      <c r="J116" s="7">
        <v>2359</v>
      </c>
      <c r="K116" s="7">
        <v>3097</v>
      </c>
      <c r="L116" s="7">
        <v>738</v>
      </c>
      <c r="M116" s="8">
        <v>6.3</v>
      </c>
      <c r="N116" s="7">
        <v>4649.3999999999996</v>
      </c>
      <c r="O116" s="218">
        <v>3022109.9999999995</v>
      </c>
      <c r="P116" s="231"/>
    </row>
    <row r="117" spans="1:16" ht="23.1" customHeight="1" x14ac:dyDescent="0.25">
      <c r="A117" s="54">
        <v>104</v>
      </c>
      <c r="B117" s="75" t="s">
        <v>72</v>
      </c>
      <c r="C117" s="34">
        <v>263</v>
      </c>
      <c r="D117" s="18" t="s">
        <v>51</v>
      </c>
      <c r="E117" s="17" t="s">
        <v>94</v>
      </c>
      <c r="F117" s="35" t="s">
        <v>10</v>
      </c>
      <c r="G117" s="35" t="s">
        <v>103</v>
      </c>
      <c r="H117" s="35" t="s">
        <v>158</v>
      </c>
      <c r="I117" s="35">
        <v>1329</v>
      </c>
      <c r="J117" s="210">
        <v>4900</v>
      </c>
      <c r="K117" s="210">
        <v>5100</v>
      </c>
      <c r="L117" s="36">
        <v>200</v>
      </c>
      <c r="M117" s="37">
        <v>6.6</v>
      </c>
      <c r="N117" s="36">
        <v>1320</v>
      </c>
      <c r="O117" s="220">
        <v>858000</v>
      </c>
      <c r="P117" s="231"/>
    </row>
    <row r="118" spans="1:16" ht="23.1" customHeight="1" x14ac:dyDescent="0.25">
      <c r="A118" s="54">
        <v>105</v>
      </c>
      <c r="B118" s="75" t="s">
        <v>8</v>
      </c>
      <c r="C118" s="34">
        <v>27011</v>
      </c>
      <c r="D118" s="18" t="s">
        <v>68</v>
      </c>
      <c r="E118" s="17" t="s">
        <v>96</v>
      </c>
      <c r="F118" s="35" t="s">
        <v>10</v>
      </c>
      <c r="G118" s="35" t="s">
        <v>103</v>
      </c>
      <c r="H118" s="35" t="s">
        <v>158</v>
      </c>
      <c r="I118" s="56">
        <v>700</v>
      </c>
      <c r="J118" s="210">
        <v>2200</v>
      </c>
      <c r="K118" s="210">
        <v>2400</v>
      </c>
      <c r="L118" s="36">
        <v>200</v>
      </c>
      <c r="M118" s="37">
        <v>6</v>
      </c>
      <c r="N118" s="36">
        <v>1200</v>
      </c>
      <c r="O118" s="220">
        <v>780000</v>
      </c>
      <c r="P118" s="231"/>
    </row>
    <row r="119" spans="1:16" ht="23.1" customHeight="1" thickBot="1" x14ac:dyDescent="0.3">
      <c r="A119" s="91">
        <v>106</v>
      </c>
      <c r="B119" s="92" t="s">
        <v>8</v>
      </c>
      <c r="C119" s="93">
        <v>29015</v>
      </c>
      <c r="D119" s="94" t="s">
        <v>127</v>
      </c>
      <c r="E119" s="95" t="s">
        <v>13</v>
      </c>
      <c r="F119" s="96" t="s">
        <v>10</v>
      </c>
      <c r="G119" s="96" t="s">
        <v>103</v>
      </c>
      <c r="H119" s="96" t="s">
        <v>158</v>
      </c>
      <c r="I119" s="96">
        <v>591</v>
      </c>
      <c r="J119" s="99">
        <v>0</v>
      </c>
      <c r="K119" s="99">
        <v>700</v>
      </c>
      <c r="L119" s="99">
        <v>700</v>
      </c>
      <c r="M119" s="100">
        <v>5</v>
      </c>
      <c r="N119" s="99">
        <v>3500</v>
      </c>
      <c r="O119" s="223">
        <v>2275000</v>
      </c>
      <c r="P119" s="232"/>
    </row>
    <row r="120" spans="1:16" ht="23.1" customHeight="1" thickBot="1" x14ac:dyDescent="0.3">
      <c r="A120" s="155"/>
      <c r="L120" s="65">
        <f>SUM(L115:L119)</f>
        <v>2038</v>
      </c>
      <c r="M120" s="63"/>
      <c r="N120" s="63"/>
      <c r="O120" s="65">
        <f>SUM(O115:O119)</f>
        <v>8071310</v>
      </c>
    </row>
    <row r="121" spans="1:16" ht="23.1" customHeight="1" thickBot="1" x14ac:dyDescent="0.3">
      <c r="A121" s="193"/>
      <c r="D121" s="101" t="s">
        <v>179</v>
      </c>
    </row>
    <row r="122" spans="1:16" ht="23.1" customHeight="1" x14ac:dyDescent="0.25">
      <c r="A122" s="82">
        <v>107</v>
      </c>
      <c r="B122" s="148" t="s">
        <v>8</v>
      </c>
      <c r="C122" s="149">
        <v>2951</v>
      </c>
      <c r="D122" s="150" t="s">
        <v>88</v>
      </c>
      <c r="E122" s="139" t="s">
        <v>149</v>
      </c>
      <c r="F122" s="140" t="s">
        <v>103</v>
      </c>
      <c r="G122" s="140" t="s">
        <v>103</v>
      </c>
      <c r="H122" s="141" t="s">
        <v>157</v>
      </c>
      <c r="I122" s="151">
        <v>1500</v>
      </c>
      <c r="J122" s="142">
        <v>1050</v>
      </c>
      <c r="K122" s="142">
        <v>2850</v>
      </c>
      <c r="L122" s="142">
        <v>1800</v>
      </c>
      <c r="M122" s="143">
        <v>4.5</v>
      </c>
      <c r="N122" s="142">
        <v>8100</v>
      </c>
      <c r="O122" s="227">
        <v>5265000</v>
      </c>
      <c r="P122" s="230"/>
    </row>
    <row r="123" spans="1:16" ht="23.1" customHeight="1" x14ac:dyDescent="0.25">
      <c r="A123" s="54">
        <v>108</v>
      </c>
      <c r="B123" s="75" t="s">
        <v>8</v>
      </c>
      <c r="C123" s="34">
        <v>2626</v>
      </c>
      <c r="D123" s="18" t="s">
        <v>107</v>
      </c>
      <c r="E123" s="17" t="s">
        <v>94</v>
      </c>
      <c r="F123" s="35" t="s">
        <v>103</v>
      </c>
      <c r="G123" s="35" t="s">
        <v>103</v>
      </c>
      <c r="H123" s="35" t="s">
        <v>157</v>
      </c>
      <c r="I123" s="56">
        <v>800</v>
      </c>
      <c r="J123" s="210">
        <v>0</v>
      </c>
      <c r="K123" s="210">
        <v>2650</v>
      </c>
      <c r="L123" s="36">
        <v>2650</v>
      </c>
      <c r="M123" s="37">
        <v>4.5</v>
      </c>
      <c r="N123" s="36">
        <v>11925</v>
      </c>
      <c r="O123" s="220">
        <v>7751250</v>
      </c>
      <c r="P123" s="231"/>
    </row>
    <row r="124" spans="1:16" ht="23.1" customHeight="1" x14ac:dyDescent="0.25">
      <c r="A124" s="54">
        <v>109</v>
      </c>
      <c r="B124" s="75" t="s">
        <v>8</v>
      </c>
      <c r="C124" s="34">
        <v>26211</v>
      </c>
      <c r="D124" s="18" t="s">
        <v>108</v>
      </c>
      <c r="E124" s="17" t="s">
        <v>96</v>
      </c>
      <c r="F124" s="35" t="s">
        <v>103</v>
      </c>
      <c r="G124" s="35" t="s">
        <v>103</v>
      </c>
      <c r="H124" s="35" t="s">
        <v>157</v>
      </c>
      <c r="I124" s="56">
        <v>800</v>
      </c>
      <c r="J124" s="210">
        <v>0</v>
      </c>
      <c r="K124" s="210">
        <v>500</v>
      </c>
      <c r="L124" s="36">
        <v>500</v>
      </c>
      <c r="M124" s="37">
        <v>6</v>
      </c>
      <c r="N124" s="36">
        <v>3000</v>
      </c>
      <c r="O124" s="220">
        <v>1950000</v>
      </c>
      <c r="P124" s="231"/>
    </row>
    <row r="125" spans="1:16" ht="23.1" customHeight="1" x14ac:dyDescent="0.25">
      <c r="A125" s="54">
        <v>110</v>
      </c>
      <c r="B125" s="75" t="s">
        <v>8</v>
      </c>
      <c r="C125" s="34">
        <v>26839</v>
      </c>
      <c r="D125" s="18" t="s">
        <v>113</v>
      </c>
      <c r="E125" s="17" t="s">
        <v>96</v>
      </c>
      <c r="F125" s="35" t="s">
        <v>103</v>
      </c>
      <c r="G125" s="35" t="s">
        <v>103</v>
      </c>
      <c r="H125" s="35" t="s">
        <v>157</v>
      </c>
      <c r="I125" s="56">
        <v>800</v>
      </c>
      <c r="J125" s="210">
        <v>0</v>
      </c>
      <c r="K125" s="210">
        <v>3050</v>
      </c>
      <c r="L125" s="36">
        <v>3050</v>
      </c>
      <c r="M125" s="37">
        <v>4</v>
      </c>
      <c r="N125" s="36">
        <v>12200</v>
      </c>
      <c r="O125" s="220">
        <v>7930000</v>
      </c>
      <c r="P125" s="231"/>
    </row>
    <row r="126" spans="1:16" ht="23.1" customHeight="1" x14ac:dyDescent="0.25">
      <c r="A126" s="54">
        <v>111</v>
      </c>
      <c r="B126" s="73" t="s">
        <v>8</v>
      </c>
      <c r="C126" s="3">
        <v>29055</v>
      </c>
      <c r="D126" s="4" t="s">
        <v>31</v>
      </c>
      <c r="E126" s="5" t="s">
        <v>146</v>
      </c>
      <c r="F126" s="6" t="s">
        <v>103</v>
      </c>
      <c r="G126" s="6" t="s">
        <v>103</v>
      </c>
      <c r="H126" s="6" t="s">
        <v>157</v>
      </c>
      <c r="I126" s="57">
        <v>800</v>
      </c>
      <c r="J126" s="7">
        <v>0</v>
      </c>
      <c r="K126" s="7">
        <v>3890</v>
      </c>
      <c r="L126" s="7">
        <v>3890</v>
      </c>
      <c r="M126" s="8">
        <v>4.0999999999999996</v>
      </c>
      <c r="N126" s="7">
        <v>15948.999999999998</v>
      </c>
      <c r="O126" s="218">
        <v>10366849.999999998</v>
      </c>
      <c r="P126" s="231"/>
    </row>
    <row r="127" spans="1:16" ht="23.1" customHeight="1" x14ac:dyDescent="0.25">
      <c r="A127" s="54">
        <v>112</v>
      </c>
      <c r="B127" s="77" t="s">
        <v>8</v>
      </c>
      <c r="C127" s="49">
        <v>29062</v>
      </c>
      <c r="D127" s="50" t="s">
        <v>79</v>
      </c>
      <c r="E127" s="42" t="s">
        <v>147</v>
      </c>
      <c r="F127" s="45" t="s">
        <v>103</v>
      </c>
      <c r="G127" s="45" t="s">
        <v>103</v>
      </c>
      <c r="H127" s="40" t="s">
        <v>157</v>
      </c>
      <c r="I127" s="60">
        <v>800</v>
      </c>
      <c r="J127" s="41">
        <v>0</v>
      </c>
      <c r="K127" s="41">
        <v>1200</v>
      </c>
      <c r="L127" s="41">
        <v>1200</v>
      </c>
      <c r="M127" s="46">
        <v>5</v>
      </c>
      <c r="N127" s="41">
        <v>6000</v>
      </c>
      <c r="O127" s="222">
        <v>3900000</v>
      </c>
      <c r="P127" s="231"/>
    </row>
    <row r="128" spans="1:16" ht="23.1" customHeight="1" x14ac:dyDescent="0.25">
      <c r="A128" s="54">
        <v>113</v>
      </c>
      <c r="B128" s="76" t="s">
        <v>8</v>
      </c>
      <c r="C128" s="43">
        <v>2895</v>
      </c>
      <c r="D128" s="44" t="s">
        <v>75</v>
      </c>
      <c r="E128" s="42" t="s">
        <v>147</v>
      </c>
      <c r="F128" s="40" t="s">
        <v>103</v>
      </c>
      <c r="G128" s="40" t="s">
        <v>103</v>
      </c>
      <c r="H128" s="40" t="s">
        <v>157</v>
      </c>
      <c r="I128" s="60">
        <v>700</v>
      </c>
      <c r="J128" s="47">
        <v>0</v>
      </c>
      <c r="K128" s="47">
        <v>3329</v>
      </c>
      <c r="L128" s="41">
        <v>3329</v>
      </c>
      <c r="M128" s="48">
        <v>5.5</v>
      </c>
      <c r="N128" s="41">
        <v>19250</v>
      </c>
      <c r="O128" s="222">
        <v>11550000</v>
      </c>
      <c r="P128" s="231"/>
    </row>
    <row r="129" spans="1:16" ht="23.1" customHeight="1" x14ac:dyDescent="0.25">
      <c r="A129" s="54">
        <v>114</v>
      </c>
      <c r="B129" s="75" t="s">
        <v>8</v>
      </c>
      <c r="C129" s="34">
        <v>2709</v>
      </c>
      <c r="D129" s="18" t="s">
        <v>67</v>
      </c>
      <c r="E129" s="17" t="s">
        <v>96</v>
      </c>
      <c r="F129" s="35" t="s">
        <v>103</v>
      </c>
      <c r="G129" s="35" t="s">
        <v>103</v>
      </c>
      <c r="H129" s="35" t="s">
        <v>157</v>
      </c>
      <c r="I129" s="56">
        <v>600</v>
      </c>
      <c r="J129" s="210">
        <v>0</v>
      </c>
      <c r="K129" s="210">
        <v>2000</v>
      </c>
      <c r="L129" s="36">
        <v>2000</v>
      </c>
      <c r="M129" s="37">
        <v>5.7</v>
      </c>
      <c r="N129" s="36">
        <v>4560</v>
      </c>
      <c r="O129" s="220">
        <v>2964000</v>
      </c>
      <c r="P129" s="231"/>
    </row>
    <row r="130" spans="1:16" ht="23.1" customHeight="1" x14ac:dyDescent="0.25">
      <c r="A130" s="54">
        <v>115</v>
      </c>
      <c r="B130" s="73" t="s">
        <v>8</v>
      </c>
      <c r="C130" s="3">
        <v>29019</v>
      </c>
      <c r="D130" s="4" t="s">
        <v>41</v>
      </c>
      <c r="E130" s="5" t="s">
        <v>146</v>
      </c>
      <c r="F130" s="6" t="s">
        <v>103</v>
      </c>
      <c r="G130" s="6" t="s">
        <v>103</v>
      </c>
      <c r="H130" s="6" t="s">
        <v>157</v>
      </c>
      <c r="I130" s="57">
        <v>600</v>
      </c>
      <c r="J130" s="7">
        <v>194</v>
      </c>
      <c r="K130" s="7">
        <v>2197</v>
      </c>
      <c r="L130" s="7">
        <v>2003</v>
      </c>
      <c r="M130" s="8">
        <v>4.7</v>
      </c>
      <c r="N130" s="7">
        <v>9414.1</v>
      </c>
      <c r="O130" s="218">
        <v>6119165</v>
      </c>
      <c r="P130" s="231" t="s">
        <v>209</v>
      </c>
    </row>
    <row r="131" spans="1:16" ht="23.1" customHeight="1" x14ac:dyDescent="0.25">
      <c r="A131" s="54">
        <v>116</v>
      </c>
      <c r="B131" s="73" t="s">
        <v>8</v>
      </c>
      <c r="C131" s="3">
        <v>28723</v>
      </c>
      <c r="D131" s="4" t="s">
        <v>33</v>
      </c>
      <c r="E131" s="5" t="s">
        <v>145</v>
      </c>
      <c r="F131" s="6" t="s">
        <v>103</v>
      </c>
      <c r="G131" s="6" t="s">
        <v>103</v>
      </c>
      <c r="H131" s="6" t="s">
        <v>157</v>
      </c>
      <c r="I131" s="57">
        <v>600</v>
      </c>
      <c r="J131" s="7">
        <v>0</v>
      </c>
      <c r="K131" s="7">
        <v>3243</v>
      </c>
      <c r="L131" s="7">
        <v>3243</v>
      </c>
      <c r="M131" s="8">
        <v>4</v>
      </c>
      <c r="N131" s="7">
        <v>12972</v>
      </c>
      <c r="O131" s="218">
        <v>8431800</v>
      </c>
      <c r="P131" s="231"/>
    </row>
    <row r="132" spans="1:16" ht="23.1" customHeight="1" x14ac:dyDescent="0.25">
      <c r="A132" s="54">
        <v>117</v>
      </c>
      <c r="B132" s="77" t="s">
        <v>8</v>
      </c>
      <c r="C132" s="49">
        <v>2892</v>
      </c>
      <c r="D132" s="50" t="s">
        <v>80</v>
      </c>
      <c r="E132" s="42" t="s">
        <v>147</v>
      </c>
      <c r="F132" s="45" t="s">
        <v>103</v>
      </c>
      <c r="G132" s="45" t="s">
        <v>103</v>
      </c>
      <c r="H132" s="40" t="s">
        <v>157</v>
      </c>
      <c r="I132" s="60">
        <v>600</v>
      </c>
      <c r="J132" s="41">
        <v>0</v>
      </c>
      <c r="K132" s="41">
        <v>2300</v>
      </c>
      <c r="L132" s="41">
        <v>2300</v>
      </c>
      <c r="M132" s="46">
        <v>5.5</v>
      </c>
      <c r="N132" s="41">
        <v>12650</v>
      </c>
      <c r="O132" s="222">
        <v>8222500</v>
      </c>
      <c r="P132" s="231"/>
    </row>
    <row r="133" spans="1:16" ht="23.1" customHeight="1" x14ac:dyDescent="0.25">
      <c r="A133" s="54">
        <v>118</v>
      </c>
      <c r="B133" s="75" t="s">
        <v>8</v>
      </c>
      <c r="C133" s="34">
        <v>26211</v>
      </c>
      <c r="D133" s="18" t="s">
        <v>60</v>
      </c>
      <c r="E133" s="17" t="s">
        <v>96</v>
      </c>
      <c r="F133" s="35" t="s">
        <v>103</v>
      </c>
      <c r="G133" s="35" t="s">
        <v>103</v>
      </c>
      <c r="H133" s="35" t="s">
        <v>157</v>
      </c>
      <c r="I133" s="56">
        <v>500</v>
      </c>
      <c r="J133" s="210">
        <v>500</v>
      </c>
      <c r="K133" s="210">
        <v>5100</v>
      </c>
      <c r="L133" s="36">
        <v>4600</v>
      </c>
      <c r="M133" s="37">
        <v>5</v>
      </c>
      <c r="N133" s="36">
        <v>23000</v>
      </c>
      <c r="O133" s="220">
        <v>14950000</v>
      </c>
      <c r="P133" s="231"/>
    </row>
    <row r="134" spans="1:16" ht="23.1" customHeight="1" x14ac:dyDescent="0.25">
      <c r="A134" s="54">
        <v>119</v>
      </c>
      <c r="B134" s="75" t="s">
        <v>8</v>
      </c>
      <c r="C134" s="34">
        <v>26842</v>
      </c>
      <c r="D134" s="18" t="s">
        <v>66</v>
      </c>
      <c r="E134" s="17" t="s">
        <v>96</v>
      </c>
      <c r="F134" s="35" t="s">
        <v>103</v>
      </c>
      <c r="G134" s="35" t="s">
        <v>103</v>
      </c>
      <c r="H134" s="35" t="s">
        <v>157</v>
      </c>
      <c r="I134" s="56">
        <v>500</v>
      </c>
      <c r="J134" s="210">
        <v>0</v>
      </c>
      <c r="K134" s="210">
        <v>3454</v>
      </c>
      <c r="L134" s="36">
        <v>3454</v>
      </c>
      <c r="M134" s="37">
        <v>4</v>
      </c>
      <c r="N134" s="36">
        <v>14800</v>
      </c>
      <c r="O134" s="220">
        <v>9620000</v>
      </c>
      <c r="P134" s="231"/>
    </row>
    <row r="135" spans="1:16" ht="23.1" customHeight="1" x14ac:dyDescent="0.25">
      <c r="A135" s="54">
        <v>120</v>
      </c>
      <c r="B135" s="73" t="s">
        <v>8</v>
      </c>
      <c r="C135" s="3">
        <v>28711</v>
      </c>
      <c r="D135" s="4" t="s">
        <v>44</v>
      </c>
      <c r="E135" s="5" t="s">
        <v>145</v>
      </c>
      <c r="F135" s="6" t="s">
        <v>103</v>
      </c>
      <c r="G135" s="6" t="s">
        <v>103</v>
      </c>
      <c r="H135" s="6" t="s">
        <v>157</v>
      </c>
      <c r="I135" s="57">
        <v>500</v>
      </c>
      <c r="J135" s="7">
        <v>1750</v>
      </c>
      <c r="K135" s="7">
        <v>2422</v>
      </c>
      <c r="L135" s="7">
        <v>672</v>
      </c>
      <c r="M135" s="8">
        <v>4.5</v>
      </c>
      <c r="N135" s="7">
        <v>3024</v>
      </c>
      <c r="O135" s="218">
        <v>1965600</v>
      </c>
      <c r="P135" s="231"/>
    </row>
    <row r="136" spans="1:16" ht="23.1" customHeight="1" x14ac:dyDescent="0.25">
      <c r="A136" s="54">
        <v>121</v>
      </c>
      <c r="B136" s="78" t="s">
        <v>8</v>
      </c>
      <c r="C136" s="10">
        <v>28211</v>
      </c>
      <c r="D136" s="11" t="s">
        <v>37</v>
      </c>
      <c r="E136" s="12" t="s">
        <v>145</v>
      </c>
      <c r="F136" s="13" t="s">
        <v>103</v>
      </c>
      <c r="G136" s="13" t="s">
        <v>103</v>
      </c>
      <c r="H136" s="16" t="s">
        <v>157</v>
      </c>
      <c r="I136" s="58">
        <v>500</v>
      </c>
      <c r="J136" s="14">
        <v>173</v>
      </c>
      <c r="K136" s="14">
        <v>483</v>
      </c>
      <c r="L136" s="7">
        <v>310</v>
      </c>
      <c r="M136" s="15">
        <v>3.4</v>
      </c>
      <c r="N136" s="12">
        <v>1054</v>
      </c>
      <c r="O136" s="218">
        <v>685100</v>
      </c>
      <c r="P136" s="231"/>
    </row>
    <row r="137" spans="1:16" ht="23.1" customHeight="1" x14ac:dyDescent="0.25">
      <c r="A137" s="54">
        <v>122</v>
      </c>
      <c r="B137" s="74" t="s">
        <v>8</v>
      </c>
      <c r="C137" s="33">
        <v>27246</v>
      </c>
      <c r="D137" s="19" t="s">
        <v>25</v>
      </c>
      <c r="E137" s="20" t="s">
        <v>12</v>
      </c>
      <c r="F137" s="22" t="s">
        <v>103</v>
      </c>
      <c r="G137" s="22" t="s">
        <v>103</v>
      </c>
      <c r="H137" s="22" t="s">
        <v>157</v>
      </c>
      <c r="I137" s="22">
        <v>493</v>
      </c>
      <c r="J137" s="24">
        <v>0</v>
      </c>
      <c r="K137" s="24">
        <v>4521</v>
      </c>
      <c r="L137" s="24">
        <v>4521</v>
      </c>
      <c r="M137" s="25">
        <v>5.5</v>
      </c>
      <c r="N137" s="24">
        <v>24865.5</v>
      </c>
      <c r="O137" s="219">
        <v>16162575</v>
      </c>
      <c r="P137" s="231"/>
    </row>
    <row r="138" spans="1:16" ht="23.1" customHeight="1" x14ac:dyDescent="0.25">
      <c r="A138" s="54">
        <v>123</v>
      </c>
      <c r="B138" s="75" t="s">
        <v>8</v>
      </c>
      <c r="C138" s="34">
        <v>26219</v>
      </c>
      <c r="D138" s="18" t="s">
        <v>109</v>
      </c>
      <c r="E138" s="17" t="s">
        <v>94</v>
      </c>
      <c r="F138" s="35" t="s">
        <v>103</v>
      </c>
      <c r="G138" s="35" t="s">
        <v>103</v>
      </c>
      <c r="H138" s="35" t="s">
        <v>157</v>
      </c>
      <c r="I138" s="56">
        <v>400</v>
      </c>
      <c r="J138" s="210">
        <v>0</v>
      </c>
      <c r="K138" s="210">
        <v>1000</v>
      </c>
      <c r="L138" s="36">
        <v>1000</v>
      </c>
      <c r="M138" s="37">
        <v>5.5</v>
      </c>
      <c r="N138" s="36">
        <v>5500</v>
      </c>
      <c r="O138" s="220">
        <v>3575000</v>
      </c>
      <c r="P138" s="231"/>
    </row>
    <row r="139" spans="1:16" ht="23.1" customHeight="1" x14ac:dyDescent="0.25">
      <c r="A139" s="54">
        <v>124</v>
      </c>
      <c r="B139" s="78" t="s">
        <v>8</v>
      </c>
      <c r="C139" s="10">
        <v>28715</v>
      </c>
      <c r="D139" s="11" t="s">
        <v>135</v>
      </c>
      <c r="E139" s="12" t="s">
        <v>145</v>
      </c>
      <c r="F139" s="13" t="s">
        <v>103</v>
      </c>
      <c r="G139" s="13" t="s">
        <v>103</v>
      </c>
      <c r="H139" s="16" t="s">
        <v>157</v>
      </c>
      <c r="I139" s="58">
        <v>400</v>
      </c>
      <c r="J139" s="14">
        <v>200</v>
      </c>
      <c r="K139" s="14">
        <v>600</v>
      </c>
      <c r="L139" s="7">
        <v>400</v>
      </c>
      <c r="M139" s="15">
        <v>4.0999999999999996</v>
      </c>
      <c r="N139" s="12">
        <v>1639.9999999999998</v>
      </c>
      <c r="O139" s="218">
        <v>1065999.9999999998</v>
      </c>
      <c r="P139" s="231"/>
    </row>
    <row r="140" spans="1:16" ht="23.1" customHeight="1" x14ac:dyDescent="0.25">
      <c r="A140" s="54">
        <v>125</v>
      </c>
      <c r="B140" s="76" t="s">
        <v>8</v>
      </c>
      <c r="C140" s="43">
        <v>2881</v>
      </c>
      <c r="D140" s="44" t="s">
        <v>78</v>
      </c>
      <c r="E140" s="42" t="s">
        <v>147</v>
      </c>
      <c r="F140" s="40" t="s">
        <v>103</v>
      </c>
      <c r="G140" s="40" t="s">
        <v>103</v>
      </c>
      <c r="H140" s="40" t="s">
        <v>157</v>
      </c>
      <c r="I140" s="60">
        <v>400</v>
      </c>
      <c r="J140" s="47">
        <v>8300</v>
      </c>
      <c r="K140" s="47">
        <v>12000</v>
      </c>
      <c r="L140" s="41">
        <v>3700</v>
      </c>
      <c r="M140" s="48">
        <v>5.5</v>
      </c>
      <c r="N140" s="41">
        <v>20350</v>
      </c>
      <c r="O140" s="222">
        <v>13227500</v>
      </c>
      <c r="P140" s="231"/>
    </row>
    <row r="141" spans="1:16" ht="23.1" customHeight="1" x14ac:dyDescent="0.25">
      <c r="A141" s="54">
        <v>126</v>
      </c>
      <c r="B141" s="75" t="s">
        <v>8</v>
      </c>
      <c r="C141" s="34">
        <v>25935</v>
      </c>
      <c r="D141" s="18" t="s">
        <v>58</v>
      </c>
      <c r="E141" s="17" t="s">
        <v>94</v>
      </c>
      <c r="F141" s="35" t="s">
        <v>103</v>
      </c>
      <c r="G141" s="35" t="s">
        <v>103</v>
      </c>
      <c r="H141" s="35" t="s">
        <v>157</v>
      </c>
      <c r="I141" s="56">
        <v>300</v>
      </c>
      <c r="J141" s="210">
        <v>800</v>
      </c>
      <c r="K141" s="210">
        <v>1500</v>
      </c>
      <c r="L141" s="36">
        <v>700</v>
      </c>
      <c r="M141" s="37">
        <v>3.5</v>
      </c>
      <c r="N141" s="36">
        <v>2450</v>
      </c>
      <c r="O141" s="220">
        <v>1592500</v>
      </c>
      <c r="P141" s="231"/>
    </row>
    <row r="142" spans="1:16" ht="23.1" customHeight="1" x14ac:dyDescent="0.25">
      <c r="A142" s="54">
        <v>127</v>
      </c>
      <c r="B142" s="75" t="s">
        <v>8</v>
      </c>
      <c r="C142" s="34">
        <v>25936</v>
      </c>
      <c r="D142" s="18" t="s">
        <v>57</v>
      </c>
      <c r="E142" s="17" t="s">
        <v>94</v>
      </c>
      <c r="F142" s="35" t="s">
        <v>103</v>
      </c>
      <c r="G142" s="35" t="s">
        <v>103</v>
      </c>
      <c r="H142" s="35" t="s">
        <v>157</v>
      </c>
      <c r="I142" s="56">
        <v>300</v>
      </c>
      <c r="J142" s="210">
        <v>0</v>
      </c>
      <c r="K142" s="210">
        <v>3400</v>
      </c>
      <c r="L142" s="36">
        <v>3400</v>
      </c>
      <c r="M142" s="37">
        <v>4.5</v>
      </c>
      <c r="N142" s="36">
        <v>15300</v>
      </c>
      <c r="O142" s="220">
        <v>9945000</v>
      </c>
      <c r="P142" s="231"/>
    </row>
    <row r="143" spans="1:16" ht="23.1" customHeight="1" x14ac:dyDescent="0.25">
      <c r="A143" s="54">
        <v>128</v>
      </c>
      <c r="B143" s="75" t="s">
        <v>8</v>
      </c>
      <c r="C143" s="34">
        <v>26219</v>
      </c>
      <c r="D143" s="18" t="s">
        <v>110</v>
      </c>
      <c r="E143" s="17" t="s">
        <v>94</v>
      </c>
      <c r="F143" s="35" t="s">
        <v>103</v>
      </c>
      <c r="G143" s="35" t="s">
        <v>103</v>
      </c>
      <c r="H143" s="35" t="s">
        <v>157</v>
      </c>
      <c r="I143" s="56">
        <v>300</v>
      </c>
      <c r="J143" s="210">
        <v>2000</v>
      </c>
      <c r="K143" s="210">
        <v>4200</v>
      </c>
      <c r="L143" s="36">
        <v>2200</v>
      </c>
      <c r="M143" s="37">
        <v>5</v>
      </c>
      <c r="N143" s="36">
        <v>11000</v>
      </c>
      <c r="O143" s="220">
        <v>7150000</v>
      </c>
      <c r="P143" s="231"/>
    </row>
    <row r="144" spans="1:16" ht="23.1" customHeight="1" x14ac:dyDescent="0.25">
      <c r="A144" s="54">
        <v>129</v>
      </c>
      <c r="B144" s="76" t="s">
        <v>8</v>
      </c>
      <c r="C144" s="43">
        <v>28115</v>
      </c>
      <c r="D144" s="44" t="s">
        <v>83</v>
      </c>
      <c r="E144" s="42" t="s">
        <v>148</v>
      </c>
      <c r="F144" s="51" t="s">
        <v>103</v>
      </c>
      <c r="G144" s="51" t="s">
        <v>103</v>
      </c>
      <c r="H144" s="40" t="s">
        <v>157</v>
      </c>
      <c r="I144" s="60">
        <v>300</v>
      </c>
      <c r="J144" s="41">
        <v>4100</v>
      </c>
      <c r="K144" s="41">
        <v>6900</v>
      </c>
      <c r="L144" s="41">
        <v>2800</v>
      </c>
      <c r="M144" s="46">
        <v>6</v>
      </c>
      <c r="N144" s="41">
        <v>16800</v>
      </c>
      <c r="O144" s="221">
        <v>10920000</v>
      </c>
      <c r="P144" s="231"/>
    </row>
    <row r="145" spans="1:16" ht="23.1" customHeight="1" thickBot="1" x14ac:dyDescent="0.3">
      <c r="A145" s="91">
        <v>130</v>
      </c>
      <c r="B145" s="92" t="s">
        <v>8</v>
      </c>
      <c r="C145" s="152">
        <v>2791</v>
      </c>
      <c r="D145" s="153" t="s">
        <v>130</v>
      </c>
      <c r="E145" s="95" t="s">
        <v>12</v>
      </c>
      <c r="F145" s="154" t="s">
        <v>103</v>
      </c>
      <c r="G145" s="154" t="s">
        <v>103</v>
      </c>
      <c r="H145" s="96" t="s">
        <v>157</v>
      </c>
      <c r="I145" s="97">
        <v>100</v>
      </c>
      <c r="J145" s="215">
        <v>6000</v>
      </c>
      <c r="K145" s="215">
        <v>7200</v>
      </c>
      <c r="L145" s="99">
        <v>1200.0000000000002</v>
      </c>
      <c r="M145" s="100">
        <v>5</v>
      </c>
      <c r="N145" s="99">
        <v>6000.0000000000009</v>
      </c>
      <c r="O145" s="223">
        <v>3900000.0000000005</v>
      </c>
      <c r="P145" s="232"/>
    </row>
    <row r="146" spans="1:16" ht="23.1" customHeight="1" thickBot="1" x14ac:dyDescent="0.3">
      <c r="A146" s="155"/>
      <c r="L146" s="65">
        <f>SUM(L122:L145)</f>
        <v>54922</v>
      </c>
      <c r="M146" s="63"/>
      <c r="N146" s="63"/>
      <c r="O146" s="65">
        <f>SUM(O122:O145)</f>
        <v>169209840</v>
      </c>
    </row>
    <row r="147" spans="1:16" ht="23.1" customHeight="1" thickBot="1" x14ac:dyDescent="0.3">
      <c r="A147" s="193"/>
      <c r="D147" s="101" t="s">
        <v>180</v>
      </c>
    </row>
    <row r="148" spans="1:16" ht="23.1" customHeight="1" x14ac:dyDescent="0.25">
      <c r="A148" s="82">
        <v>131</v>
      </c>
      <c r="B148" s="111" t="s">
        <v>8</v>
      </c>
      <c r="C148" s="112">
        <v>26839</v>
      </c>
      <c r="D148" s="113" t="s">
        <v>114</v>
      </c>
      <c r="E148" s="114" t="s">
        <v>96</v>
      </c>
      <c r="F148" s="115" t="s">
        <v>103</v>
      </c>
      <c r="G148" s="115" t="s">
        <v>103</v>
      </c>
      <c r="H148" s="115" t="s">
        <v>158</v>
      </c>
      <c r="I148" s="115">
        <v>447</v>
      </c>
      <c r="J148" s="212">
        <v>4200</v>
      </c>
      <c r="K148" s="212">
        <v>4500</v>
      </c>
      <c r="L148" s="117">
        <v>300</v>
      </c>
      <c r="M148" s="118">
        <v>4.5</v>
      </c>
      <c r="N148" s="117">
        <f>L148*M148</f>
        <v>1350</v>
      </c>
      <c r="O148" s="225">
        <f>650*N148*1</f>
        <v>877500</v>
      </c>
      <c r="P148" s="230"/>
    </row>
    <row r="149" spans="1:16" ht="23.1" customHeight="1" x14ac:dyDescent="0.25">
      <c r="A149" s="54">
        <v>132</v>
      </c>
      <c r="B149" s="75" t="s">
        <v>72</v>
      </c>
      <c r="C149" s="34">
        <v>270</v>
      </c>
      <c r="D149" s="64" t="s">
        <v>100</v>
      </c>
      <c r="E149" s="17" t="s">
        <v>96</v>
      </c>
      <c r="F149" s="35" t="s">
        <v>10</v>
      </c>
      <c r="G149" s="35" t="s">
        <v>103</v>
      </c>
      <c r="H149" s="35" t="s">
        <v>166</v>
      </c>
      <c r="I149" s="35">
        <v>3353</v>
      </c>
      <c r="J149" s="210">
        <v>36900</v>
      </c>
      <c r="K149" s="210">
        <v>37800</v>
      </c>
      <c r="L149" s="36">
        <v>900</v>
      </c>
      <c r="M149" s="37">
        <v>8</v>
      </c>
      <c r="N149" s="36">
        <f>L149*M149</f>
        <v>7200</v>
      </c>
      <c r="O149" s="220">
        <f>650*N149*1</f>
        <v>4680000</v>
      </c>
      <c r="P149" s="231"/>
    </row>
    <row r="150" spans="1:16" ht="23.1" customHeight="1" thickBot="1" x14ac:dyDescent="0.3">
      <c r="A150" s="91">
        <v>133</v>
      </c>
      <c r="B150" s="119" t="s">
        <v>72</v>
      </c>
      <c r="C150" s="120">
        <v>268</v>
      </c>
      <c r="D150" s="121" t="s">
        <v>54</v>
      </c>
      <c r="E150" s="122" t="s">
        <v>96</v>
      </c>
      <c r="F150" s="123" t="s">
        <v>10</v>
      </c>
      <c r="G150" s="123" t="s">
        <v>103</v>
      </c>
      <c r="H150" s="123" t="s">
        <v>181</v>
      </c>
      <c r="I150" s="123">
        <v>6407</v>
      </c>
      <c r="J150" s="213">
        <v>43550</v>
      </c>
      <c r="K150" s="213">
        <v>43650</v>
      </c>
      <c r="L150" s="125">
        <v>100</v>
      </c>
      <c r="M150" s="126">
        <v>8.5</v>
      </c>
      <c r="N150" s="125">
        <f>L150*M150</f>
        <v>850</v>
      </c>
      <c r="O150" s="226">
        <f>650*N150*1.15</f>
        <v>635375</v>
      </c>
      <c r="P150" s="232"/>
    </row>
    <row r="151" spans="1:16" ht="21.2" customHeight="1" thickBot="1" x14ac:dyDescent="0.3">
      <c r="L151" s="65">
        <f>SUM(L148:L150)</f>
        <v>1300</v>
      </c>
      <c r="M151" s="63"/>
      <c r="N151" s="63"/>
      <c r="O151" s="65">
        <f>SUM(O148:O150)</f>
        <v>6192875</v>
      </c>
    </row>
    <row r="152" spans="1:16" ht="21.2" customHeight="1" x14ac:dyDescent="0.25">
      <c r="B152" s="197" t="s">
        <v>182</v>
      </c>
      <c r="C152" s="198"/>
      <c r="D152" s="199" t="s">
        <v>183</v>
      </c>
      <c r="E152" s="1"/>
      <c r="F152" s="200"/>
      <c r="G152" s="200"/>
      <c r="H152" s="200"/>
      <c r="K152" s="72" t="s">
        <v>199</v>
      </c>
      <c r="L152" s="62">
        <f>L151+L146+L120+L113+L34+L30+L17+L14</f>
        <v>286800</v>
      </c>
      <c r="N152" s="72" t="s">
        <v>199</v>
      </c>
      <c r="O152" s="62">
        <f>O151+O146+O120+O113+O34+O30+O17+O14</f>
        <v>1041428935</v>
      </c>
    </row>
    <row r="153" spans="1:16" ht="21.2" customHeight="1" x14ac:dyDescent="0.25">
      <c r="B153" s="201"/>
      <c r="C153" s="202" t="s">
        <v>184</v>
      </c>
      <c r="D153" s="198" t="s">
        <v>188</v>
      </c>
      <c r="E153" s="203" t="s">
        <v>196</v>
      </c>
      <c r="F153" s="200" t="s">
        <v>197</v>
      </c>
      <c r="G153" s="200"/>
      <c r="H153" s="200"/>
    </row>
    <row r="154" spans="1:16" ht="21.2" customHeight="1" x14ac:dyDescent="0.25">
      <c r="B154" s="204"/>
      <c r="C154" s="202" t="s">
        <v>185</v>
      </c>
      <c r="D154" s="198" t="s">
        <v>189</v>
      </c>
      <c r="E154" s="200"/>
      <c r="F154" s="200" t="s">
        <v>198</v>
      </c>
      <c r="G154" s="200"/>
      <c r="H154" s="200"/>
    </row>
    <row r="155" spans="1:16" ht="21.2" customHeight="1" x14ac:dyDescent="0.25">
      <c r="B155" s="205"/>
      <c r="C155" s="202" t="s">
        <v>186</v>
      </c>
      <c r="D155" s="198" t="s">
        <v>190</v>
      </c>
      <c r="E155" s="2"/>
      <c r="F155" s="200" t="s">
        <v>202</v>
      </c>
      <c r="G155" s="200"/>
      <c r="H155" s="200"/>
    </row>
    <row r="156" spans="1:16" ht="21.2" customHeight="1" x14ac:dyDescent="0.25">
      <c r="B156" s="206"/>
      <c r="C156" s="202" t="s">
        <v>187</v>
      </c>
      <c r="D156" s="198" t="s">
        <v>191</v>
      </c>
      <c r="E156" s="2"/>
      <c r="F156" s="200" t="s">
        <v>200</v>
      </c>
      <c r="G156" s="200"/>
      <c r="H156" s="200"/>
    </row>
    <row r="157" spans="1:16" ht="21.2" customHeight="1" x14ac:dyDescent="0.25">
      <c r="B157" s="200"/>
      <c r="C157" s="200"/>
      <c r="D157" s="207" t="s">
        <v>192</v>
      </c>
      <c r="E157" s="2"/>
      <c r="F157" s="72" t="s">
        <v>201</v>
      </c>
      <c r="G157" s="200"/>
      <c r="H157" s="200"/>
    </row>
    <row r="158" spans="1:16" ht="21.2" customHeight="1" x14ac:dyDescent="0.25">
      <c r="B158" s="200"/>
      <c r="C158" s="200"/>
      <c r="D158" s="208" t="s">
        <v>193</v>
      </c>
      <c r="E158" s="2"/>
      <c r="F158" s="200" t="s">
        <v>203</v>
      </c>
      <c r="G158" s="200"/>
      <c r="H158" s="200"/>
    </row>
    <row r="159" spans="1:16" ht="21.2" customHeight="1" x14ac:dyDescent="0.25">
      <c r="B159" s="200"/>
      <c r="C159" s="200"/>
      <c r="D159" s="208" t="s">
        <v>194</v>
      </c>
      <c r="E159" s="200"/>
      <c r="F159" s="200"/>
      <c r="G159" s="200"/>
      <c r="H159" s="200"/>
    </row>
    <row r="160" spans="1:16" ht="21.2" customHeight="1" x14ac:dyDescent="0.25">
      <c r="B160" s="200"/>
      <c r="C160" s="200"/>
      <c r="D160" s="208" t="s">
        <v>195</v>
      </c>
      <c r="E160" s="200"/>
      <c r="F160" s="200"/>
      <c r="G160" s="200"/>
      <c r="H160" s="200"/>
    </row>
    <row r="161" spans="4:4" ht="21.2" customHeight="1" x14ac:dyDescent="0.25"/>
    <row r="162" spans="4:4" ht="21.2" customHeight="1" x14ac:dyDescent="0.25">
      <c r="D162" s="71"/>
    </row>
    <row r="163" spans="4:4" ht="21.2" customHeight="1" x14ac:dyDescent="0.25"/>
    <row r="164" spans="4:4" ht="21.2" customHeight="1" x14ac:dyDescent="0.25"/>
    <row r="165" spans="4:4" ht="21.2" customHeight="1" x14ac:dyDescent="0.25"/>
    <row r="166" spans="4:4" ht="21.2" customHeight="1" x14ac:dyDescent="0.25"/>
    <row r="167" spans="4:4" ht="21.2" customHeight="1" x14ac:dyDescent="0.25"/>
    <row r="168" spans="4:4" ht="21.2" customHeight="1" x14ac:dyDescent="0.25"/>
    <row r="169" spans="4:4" ht="21.2" customHeight="1" x14ac:dyDescent="0.25"/>
    <row r="170" spans="4:4" ht="21.2" customHeight="1" x14ac:dyDescent="0.25"/>
    <row r="171" spans="4:4" ht="21.2" customHeight="1" x14ac:dyDescent="0.25"/>
    <row r="172" spans="4:4" ht="21.2" customHeight="1" x14ac:dyDescent="0.25"/>
    <row r="173" spans="4:4" ht="21.2" customHeight="1" x14ac:dyDescent="0.25"/>
    <row r="174" spans="4:4" ht="21.2" customHeight="1" x14ac:dyDescent="0.25"/>
    <row r="175" spans="4:4" ht="21.2" customHeight="1" x14ac:dyDescent="0.25"/>
    <row r="176" spans="4:4" ht="21.2" customHeight="1" x14ac:dyDescent="0.25"/>
    <row r="177" ht="21.2" customHeight="1" x14ac:dyDescent="0.25"/>
    <row r="178" ht="21.2" customHeight="1" x14ac:dyDescent="0.25"/>
    <row r="179" ht="21.2" customHeight="1" x14ac:dyDescent="0.25"/>
    <row r="180" ht="21.2" customHeight="1" x14ac:dyDescent="0.25"/>
    <row r="181" ht="21.2" customHeight="1" x14ac:dyDescent="0.25"/>
    <row r="182" ht="21.2" customHeight="1" x14ac:dyDescent="0.25"/>
    <row r="183" ht="21.2" customHeight="1" x14ac:dyDescent="0.25"/>
    <row r="184" ht="21.2" customHeight="1" x14ac:dyDescent="0.25"/>
    <row r="185" ht="21.2" customHeight="1" x14ac:dyDescent="0.25"/>
    <row r="186" ht="21.2" customHeight="1" x14ac:dyDescent="0.25"/>
    <row r="187" ht="21.2" customHeight="1" x14ac:dyDescent="0.25"/>
  </sheetData>
  <mergeCells count="1">
    <mergeCell ref="J1:K1"/>
  </mergeCells>
  <hyperlinks>
    <hyperlink ref="C8" r:id="rId1" display="foto\2011\Provoz Východ\III-2824\III-2824-KARTA 60\III-2824-60-Roudný"/>
    <hyperlink ref="C36" r:id="rId2" display="foto\2011\Provoz Východ\II-283\II-283-KARTA 101\II-283-101-FOTO"/>
    <hyperlink ref="C57" r:id="rId3" display="foto\2011\Provoz Východ\vychod\2951 zálesní lhota"/>
    <hyperlink ref="C58" r:id="rId4" display="foto\2011\Provoz Východ\III-28618\III-28618-KARTA 68\III-28618-68- Perimov"/>
    <hyperlink ref="C62" r:id="rId5" display="foto\2011\Provoz Východ\vychod\2935 martinice"/>
    <hyperlink ref="C79" r:id="rId6" display="foto\2011\Provoz Východ\II-288\II-288-KARTA 65\II-288-65-Podbozkov - Cimbal"/>
    <hyperlink ref="C81" r:id="rId7" display="foto\2010\III2825 Podtyn-Sykorice-Zernov"/>
    <hyperlink ref="C94" r:id="rId8" display="foto\2011\Provoz Východ\II-286\II-286-KARTA 41\II-286-41-FOTO Misecky"/>
    <hyperlink ref="C100" r:id="rId9" display="foto\2011\Provoz Východ\vychod\28311libštát"/>
    <hyperlink ref="C101" r:id="rId10" display="foto\2011\Provoz Východ\vychod\28611 roztoky"/>
    <hyperlink ref="C122" r:id="rId11" display="foto\2011\Provoz Východ\vychod\2951 zálesní lhota"/>
    <hyperlink ref="C128" r:id="rId12" display="foto\2010\III2895 Roztoky u Semil - Helkovice"/>
    <hyperlink ref="C140" r:id="rId13" display="foto\2011\Provoz Východ\vychod\2881 bohuňovsko"/>
  </hyperlinks>
  <pageMargins left="0.70866141732283472" right="0.70866141732283472" top="0.78740157480314965" bottom="0.78740157480314965" header="0.31496062992125984" footer="0.31496062992125984"/>
  <pageSetup paperSize="8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</dc:creator>
  <cp:lastModifiedBy>Cap Jan</cp:lastModifiedBy>
  <cp:lastPrinted>2013-05-07T11:27:49Z</cp:lastPrinted>
  <dcterms:created xsi:type="dcterms:W3CDTF">2011-03-08T08:15:20Z</dcterms:created>
  <dcterms:modified xsi:type="dcterms:W3CDTF">2013-05-07T11:34:19Z</dcterms:modified>
</cp:coreProperties>
</file>