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0"/>
  </bookViews>
  <sheets>
    <sheet name="Bilance P+V" sheetId="1" r:id="rId1"/>
    <sheet name="92006" sheetId="2" r:id="rId2"/>
  </sheets>
  <definedNames/>
  <calcPr fullCalcOnLoad="1"/>
</workbook>
</file>

<file path=xl/sharedStrings.xml><?xml version="1.0" encoding="utf-8"?>
<sst xmlns="http://schemas.openxmlformats.org/spreadsheetml/2006/main" count="183" uniqueCount="110">
  <si>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</si>
  <si>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</si>
  <si>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</si>
  <si>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</si>
  <si>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</si>
  <si>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</si>
  <si>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</si>
  <si>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</si>
  <si>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</si>
  <si>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</si>
  <si>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</si>
  <si>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</si>
  <si>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</si>
  <si>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</si>
  <si>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</si>
  <si>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</si>
  <si>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</si>
  <si>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</si>
  <si>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</si>
  <si>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</si>
  <si>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</si>
  <si>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</si>
  <si>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</si>
  <si>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</si>
  <si>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</si>
  <si>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</si>
  <si>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</si>
  <si>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</si>
  <si>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</si>
  <si>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</si>
  <si>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</si>
  <si>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</si>
  <si>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</si>
  <si>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</si>
  <si>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</si>
  <si>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</si>
  <si>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</si>
  <si>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</si>
  <si>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</si>
  <si>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</si>
  <si>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</si>
  <si>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</si>
  <si>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</si>
  <si>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</si>
  <si>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</si>
  <si>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</si>
  <si>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</si>
  <si>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</si>
  <si>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</si>
  <si>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</si>
  <si>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</si>
  <si>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</si>
  <si>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</si>
  <si>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</si>
  <si>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</si>
  <si>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</si>
  <si>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</si>
  <si>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</si>
  <si>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</si>
  <si>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</si>
  <si>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Kap.915-energie</t>
  </si>
  <si>
    <t>tis. Kč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</si>
  <si>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</si>
  <si>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</si>
  <si>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</si>
  <si>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</si>
  <si>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>SR 2013</t>
  </si>
  <si>
    <t>UR I 2013</t>
  </si>
  <si>
    <t>UR II 2013</t>
  </si>
  <si>
    <t xml:space="preserve">   neinv. dotace ze zahraničí</t>
  </si>
  <si>
    <t>415x</t>
  </si>
  <si>
    <t xml:space="preserve">    investiční dotace ze zahraničí</t>
  </si>
  <si>
    <t>1. Zapojení fondů z r. 2012</t>
  </si>
  <si>
    <t>2. Zapojení  zvl.účtů z r. 2012</t>
  </si>
  <si>
    <t>3. Zapojení výsl. hosp.2012</t>
  </si>
  <si>
    <t>Rozpis výdajů kapitoly 920</t>
  </si>
  <si>
    <t>92006 -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</si>
  <si>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</si>
  <si>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</si>
  <si>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</si>
  <si>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</si>
  <si>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</si>
  <si>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</si>
  <si>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0690520000</t>
  </si>
  <si>
    <t>Příprava a realizace infrastruktury pro páteřní cyklotrasu Odra Nisa</t>
  </si>
  <si>
    <t>stavba nebo rekonstrukce silnice</t>
  </si>
  <si>
    <t>0690600000</t>
  </si>
  <si>
    <t>PD - osazení 2 ks meteohlásek na silnicích II. třídy</t>
  </si>
  <si>
    <t>ostatní nákup dlouhodobého hmotného majetku</t>
  </si>
  <si>
    <t>0690610000</t>
  </si>
  <si>
    <t>Rekonstrukce silnice III/2887 Bozkov</t>
  </si>
  <si>
    <t>0690620000</t>
  </si>
  <si>
    <t>silnice II/290 Frýdlant - Bílý Potok (I.etapa) - povodně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</si>
  <si>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</si>
  <si>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</si>
  <si>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</si>
  <si>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</si>
  <si>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</si>
  <si>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</si>
  <si>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0690660000</t>
  </si>
  <si>
    <t>Studie proveditelnosti železničního spojení Praha – Mladá Boleslav – Liberec</t>
  </si>
  <si>
    <t>ZDROJOVÁ  A VÝDAJOVÁ ČÁST ROZPOČTU LK 2013</t>
  </si>
  <si>
    <t>(UZ 49595521)</t>
  </si>
  <si>
    <t>Kap.926-dotační fond</t>
  </si>
  <si>
    <t>6.změna-RO č. 137/13</t>
  </si>
  <si>
    <t>0690671601</t>
  </si>
  <si>
    <t>0690681601</t>
  </si>
  <si>
    <t>investiční transfery zřízeným příspěvkovým organizacím</t>
  </si>
  <si>
    <t>příprava a projektové dokumentace pro ROP 4</t>
  </si>
  <si>
    <t>přeložka ČEZ na akci „Rekonstrukce mostu Jablonec nad Nisou, nám. B. Němcové III/28733-1“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</si>
</sst>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4" fontId="8" fillId="0" borderId="17" xfId="0" applyNumberFormat="1" applyFont="1" applyBorder="1" applyAlignment="1">
      <alignment horizontal="right" wrapText="1"/>
    </xf>
    <xf numFmtId="4" fontId="8" fillId="0" borderId="18" xfId="0" applyNumberFormat="1" applyFont="1" applyBorder="1" applyAlignment="1">
      <alignment horizontal="right"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horizontal="right" wrapText="1"/>
    </xf>
    <xf numFmtId="4" fontId="9" fillId="0" borderId="21" xfId="0" applyNumberFormat="1" applyFont="1" applyBorder="1" applyAlignment="1">
      <alignment horizontal="right" wrapText="1"/>
    </xf>
    <xf numFmtId="4" fontId="9" fillId="0" borderId="22" xfId="0" applyNumberFormat="1" applyFont="1" applyBorder="1" applyAlignment="1">
      <alignment horizontal="right" wrapText="1"/>
    </xf>
    <xf numFmtId="171" fontId="9" fillId="0" borderId="22" xfId="0" applyNumberFormat="1" applyFont="1" applyFill="1" applyBorder="1" applyAlignment="1">
      <alignment horizontal="right" wrapText="1"/>
    </xf>
    <xf numFmtId="4" fontId="9" fillId="0" borderId="23" xfId="0" applyNumberFormat="1" applyFont="1" applyBorder="1" applyAlignment="1">
      <alignment horizontal="right" wrapText="1"/>
    </xf>
    <xf numFmtId="0" fontId="8" fillId="0" borderId="19" xfId="0" applyFont="1" applyBorder="1" applyAlignment="1">
      <alignment wrapText="1"/>
    </xf>
    <xf numFmtId="4" fontId="8" fillId="0" borderId="19" xfId="0" applyNumberFormat="1" applyFont="1" applyBorder="1" applyAlignment="1">
      <alignment horizontal="right" wrapText="1"/>
    </xf>
    <xf numFmtId="4" fontId="8" fillId="0" borderId="22" xfId="0" applyNumberFormat="1" applyFont="1" applyBorder="1" applyAlignment="1">
      <alignment horizontal="right" wrapText="1"/>
    </xf>
    <xf numFmtId="4" fontId="8" fillId="0" borderId="22" xfId="0" applyNumberFormat="1" applyFont="1" applyFill="1" applyBorder="1" applyAlignment="1">
      <alignment horizontal="right" wrapText="1"/>
    </xf>
    <xf numFmtId="4" fontId="8" fillId="0" borderId="23" xfId="0" applyNumberFormat="1" applyFont="1" applyBorder="1" applyAlignment="1">
      <alignment horizontal="right" wrapText="1"/>
    </xf>
    <xf numFmtId="0" fontId="9" fillId="0" borderId="24" xfId="0" applyFont="1" applyBorder="1" applyAlignment="1">
      <alignment wrapText="1"/>
    </xf>
    <xf numFmtId="4" fontId="9" fillId="0" borderId="19" xfId="0" applyNumberFormat="1" applyFont="1" applyBorder="1" applyAlignment="1">
      <alignment horizontal="right" wrapText="1"/>
    </xf>
    <xf numFmtId="4" fontId="9" fillId="0" borderId="22" xfId="0" applyNumberFormat="1" applyFont="1" applyFill="1" applyBorder="1" applyAlignment="1">
      <alignment horizontal="right" wrapText="1"/>
    </xf>
    <xf numFmtId="0" fontId="8" fillId="0" borderId="20" xfId="0" applyFont="1" applyBorder="1" applyAlignment="1">
      <alignment horizontal="right" wrapText="1"/>
    </xf>
    <xf numFmtId="4" fontId="8" fillId="0" borderId="25" xfId="0" applyNumberFormat="1" applyFont="1" applyBorder="1" applyAlignment="1">
      <alignment horizontal="right" wrapText="1"/>
    </xf>
    <xf numFmtId="4" fontId="8" fillId="0" borderId="22" xfId="0" applyNumberFormat="1" applyFont="1" applyBorder="1" applyAlignment="1">
      <alignment horizontal="right" wrapText="1"/>
    </xf>
    <xf numFmtId="4" fontId="9" fillId="0" borderId="22" xfId="0" applyNumberFormat="1" applyFont="1" applyBorder="1" applyAlignment="1">
      <alignment horizontal="right" wrapText="1"/>
    </xf>
    <xf numFmtId="173" fontId="9" fillId="0" borderId="22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4" fontId="8" fillId="0" borderId="26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 horizontal="right" wrapText="1"/>
    </xf>
    <xf numFmtId="4" fontId="8" fillId="0" borderId="13" xfId="0" applyNumberFormat="1" applyFont="1" applyBorder="1" applyAlignment="1">
      <alignment horizontal="right" wrapText="1"/>
    </xf>
    <xf numFmtId="4" fontId="7" fillId="0" borderId="0" xfId="0" applyNumberFormat="1" applyFont="1" applyAlignment="1">
      <alignment/>
    </xf>
    <xf numFmtId="0" fontId="0" fillId="0" borderId="0" xfId="0" applyAlignment="1">
      <alignment/>
    </xf>
    <xf numFmtId="0" fontId="8" fillId="0" borderId="27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left" wrapText="1"/>
    </xf>
    <xf numFmtId="0" fontId="9" fillId="0" borderId="29" xfId="0" applyFont="1" applyBorder="1" applyAlignment="1">
      <alignment horizontal="right" wrapText="1"/>
    </xf>
    <xf numFmtId="4" fontId="9" fillId="0" borderId="29" xfId="0" applyNumberFormat="1" applyFont="1" applyBorder="1" applyAlignment="1">
      <alignment horizontal="right" wrapText="1"/>
    </xf>
    <xf numFmtId="4" fontId="9" fillId="0" borderId="29" xfId="0" applyNumberFormat="1" applyFont="1" applyFill="1" applyBorder="1" applyAlignment="1">
      <alignment horizontal="right" wrapText="1"/>
    </xf>
    <xf numFmtId="4" fontId="9" fillId="0" borderId="30" xfId="0" applyNumberFormat="1" applyFont="1" applyBorder="1" applyAlignment="1">
      <alignment horizontal="right" wrapText="1"/>
    </xf>
    <xf numFmtId="0" fontId="9" fillId="0" borderId="24" xfId="0" applyFont="1" applyBorder="1" applyAlignment="1">
      <alignment horizontal="left" wrapText="1"/>
    </xf>
    <xf numFmtId="0" fontId="9" fillId="0" borderId="22" xfId="0" applyFont="1" applyBorder="1" applyAlignment="1">
      <alignment horizontal="right" wrapText="1"/>
    </xf>
    <xf numFmtId="171" fontId="9" fillId="0" borderId="29" xfId="0" applyNumberFormat="1" applyFont="1" applyFill="1" applyBorder="1" applyAlignment="1">
      <alignment horizontal="right" wrapText="1"/>
    </xf>
    <xf numFmtId="173" fontId="9" fillId="0" borderId="29" xfId="0" applyNumberFormat="1" applyFont="1" applyFill="1" applyBorder="1" applyAlignment="1">
      <alignment horizontal="right" wrapText="1"/>
    </xf>
    <xf numFmtId="173" fontId="9" fillId="0" borderId="29" xfId="0" applyNumberFormat="1" applyFont="1" applyBorder="1" applyAlignment="1">
      <alignment horizontal="right" wrapText="1"/>
    </xf>
    <xf numFmtId="171" fontId="7" fillId="0" borderId="0" xfId="0" applyNumberFormat="1" applyFont="1" applyAlignment="1">
      <alignment/>
    </xf>
    <xf numFmtId="0" fontId="9" fillId="0" borderId="31" xfId="0" applyFont="1" applyBorder="1" applyAlignment="1">
      <alignment horizontal="left" wrapText="1"/>
    </xf>
    <xf numFmtId="0" fontId="9" fillId="0" borderId="32" xfId="0" applyFont="1" applyBorder="1" applyAlignment="1">
      <alignment horizontal="right" wrapText="1"/>
    </xf>
    <xf numFmtId="4" fontId="9" fillId="0" borderId="32" xfId="0" applyNumberFormat="1" applyFont="1" applyBorder="1" applyAlignment="1">
      <alignment horizontal="right" wrapText="1"/>
    </xf>
    <xf numFmtId="4" fontId="9" fillId="0" borderId="33" xfId="0" applyNumberFormat="1" applyFont="1" applyBorder="1" applyAlignment="1">
      <alignment horizontal="right" wrapText="1"/>
    </xf>
    <xf numFmtId="4" fontId="9" fillId="0" borderId="34" xfId="0" applyNumberFormat="1" applyFont="1" applyBorder="1" applyAlignment="1">
      <alignment horizontal="right" wrapText="1"/>
    </xf>
    <xf numFmtId="0" fontId="8" fillId="0" borderId="27" xfId="0" applyFont="1" applyBorder="1" applyAlignment="1">
      <alignment horizontal="left" wrapText="1"/>
    </xf>
    <xf numFmtId="0" fontId="8" fillId="0" borderId="26" xfId="0" applyFont="1" applyBorder="1" applyAlignment="1">
      <alignment horizontal="right" wrapText="1"/>
    </xf>
    <xf numFmtId="4" fontId="1" fillId="0" borderId="35" xfId="50" applyNumberFormat="1" applyFont="1" applyFill="1" applyBorder="1" applyAlignment="1">
      <alignment vertical="center"/>
      <protection/>
    </xf>
    <xf numFmtId="0" fontId="4" fillId="0" borderId="36" xfId="49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" vertical="center"/>
      <protection/>
    </xf>
    <xf numFmtId="1" fontId="4" fillId="0" borderId="10" xfId="49" applyNumberFormat="1" applyFont="1" applyFill="1" applyBorder="1" applyAlignment="1">
      <alignment horizontal="center" vertical="center"/>
      <protection/>
    </xf>
    <xf numFmtId="2" fontId="4" fillId="0" borderId="37" xfId="49" applyNumberFormat="1" applyFont="1" applyBorder="1" applyAlignment="1">
      <alignment horizontal="center" vertical="center"/>
      <protection/>
    </xf>
    <xf numFmtId="2" fontId="4" fillId="0" borderId="26" xfId="49" applyNumberFormat="1" applyFont="1" applyBorder="1" applyAlignment="1">
      <alignment horizontal="center" vertical="center"/>
      <protection/>
    </xf>
    <xf numFmtId="2" fontId="4" fillId="0" borderId="38" xfId="49" applyNumberFormat="1" applyFont="1" applyBorder="1" applyAlignment="1">
      <alignment horizontal="center" vertical="center"/>
      <protection/>
    </xf>
    <xf numFmtId="2" fontId="4" fillId="0" borderId="39" xfId="49" applyNumberFormat="1" applyFont="1" applyBorder="1" applyAlignment="1">
      <alignment horizontal="center" vertical="center"/>
      <protection/>
    </xf>
    <xf numFmtId="4" fontId="4" fillId="0" borderId="27" xfId="49" applyNumberFormat="1" applyFont="1" applyFill="1" applyBorder="1" applyAlignment="1">
      <alignment vertical="center"/>
      <protection/>
    </xf>
    <xf numFmtId="4" fontId="4" fillId="0" borderId="11" xfId="49" applyNumberFormat="1" applyFont="1" applyFill="1" applyBorder="1" applyAlignment="1">
      <alignment vertical="center"/>
      <protection/>
    </xf>
    <xf numFmtId="2" fontId="4" fillId="0" borderId="40" xfId="49" applyNumberFormat="1" applyFont="1" applyBorder="1" applyAlignment="1">
      <alignment horizontal="center" vertical="center"/>
      <protection/>
    </xf>
    <xf numFmtId="49" fontId="4" fillId="0" borderId="17" xfId="49" applyNumberFormat="1" applyFont="1" applyBorder="1" applyAlignment="1">
      <alignment horizontal="center" vertical="center"/>
      <protection/>
    </xf>
    <xf numFmtId="2" fontId="4" fillId="0" borderId="17" xfId="49" applyNumberFormat="1" applyFont="1" applyBorder="1" applyAlignment="1">
      <alignment horizontal="center" vertical="center"/>
      <protection/>
    </xf>
    <xf numFmtId="2" fontId="4" fillId="0" borderId="41" xfId="49" applyNumberFormat="1" applyFont="1" applyBorder="1" applyAlignment="1">
      <alignment vertical="center"/>
      <protection/>
    </xf>
    <xf numFmtId="4" fontId="4" fillId="0" borderId="42" xfId="49" applyNumberFormat="1" applyFont="1" applyFill="1" applyBorder="1" applyAlignment="1">
      <alignment vertical="center"/>
      <protection/>
    </xf>
    <xf numFmtId="4" fontId="4" fillId="0" borderId="43" xfId="49" applyNumberFormat="1" applyFont="1" applyFill="1" applyBorder="1" applyAlignment="1">
      <alignment vertical="center"/>
      <protection/>
    </xf>
    <xf numFmtId="2" fontId="1" fillId="0" borderId="44" xfId="49" applyNumberFormat="1" applyFont="1" applyBorder="1" applyAlignment="1">
      <alignment horizontal="center" vertical="center"/>
      <protection/>
    </xf>
    <xf numFmtId="2" fontId="1" fillId="0" borderId="45" xfId="49" applyNumberFormat="1" applyFont="1" applyBorder="1" applyAlignment="1">
      <alignment horizontal="center" vertical="center"/>
      <protection/>
    </xf>
    <xf numFmtId="1" fontId="1" fillId="0" borderId="45" xfId="49" applyNumberFormat="1" applyFont="1" applyBorder="1" applyAlignment="1">
      <alignment horizontal="center" vertical="center"/>
      <protection/>
    </xf>
    <xf numFmtId="2" fontId="1" fillId="0" borderId="46" xfId="49" applyNumberFormat="1" applyFont="1" applyBorder="1" applyAlignment="1">
      <alignment vertical="center"/>
      <protection/>
    </xf>
    <xf numFmtId="4" fontId="1" fillId="0" borderId="47" xfId="49" applyNumberFormat="1" applyFont="1" applyFill="1" applyBorder="1" applyAlignment="1">
      <alignment vertical="center"/>
      <protection/>
    </xf>
    <xf numFmtId="4" fontId="1" fillId="0" borderId="48" xfId="49" applyNumberFormat="1" applyFont="1" applyFill="1" applyBorder="1" applyAlignment="1">
      <alignment vertical="center"/>
      <protection/>
    </xf>
    <xf numFmtId="2" fontId="4" fillId="0" borderId="40" xfId="49" applyNumberFormat="1" applyFont="1" applyBorder="1" applyAlignment="1">
      <alignment horizontal="center" vertical="center" wrapText="1"/>
      <protection/>
    </xf>
    <xf numFmtId="49" fontId="4" fillId="0" borderId="17" xfId="49" applyNumberFormat="1" applyFont="1" applyFill="1" applyBorder="1" applyAlignment="1">
      <alignment horizontal="center" vertical="center" wrapText="1"/>
      <protection/>
    </xf>
    <xf numFmtId="1" fontId="4" fillId="0" borderId="17" xfId="50" applyNumberFormat="1" applyFont="1" applyFill="1" applyBorder="1" applyAlignment="1">
      <alignment horizontal="center" vertical="center"/>
      <protection/>
    </xf>
    <xf numFmtId="1" fontId="4" fillId="0" borderId="41" xfId="50" applyNumberFormat="1" applyFont="1" applyFill="1" applyBorder="1" applyAlignment="1">
      <alignment horizontal="center" vertical="center"/>
      <protection/>
    </xf>
    <xf numFmtId="2" fontId="4" fillId="0" borderId="41" xfId="50" applyNumberFormat="1" applyFont="1" applyBorder="1" applyAlignment="1">
      <alignment horizontal="left" vertical="center" wrapText="1"/>
      <protection/>
    </xf>
    <xf numFmtId="4" fontId="4" fillId="0" borderId="42" xfId="50" applyNumberFormat="1" applyFont="1" applyFill="1" applyBorder="1" applyAlignment="1">
      <alignment vertical="center"/>
      <protection/>
    </xf>
    <xf numFmtId="2" fontId="1" fillId="0" borderId="49" xfId="49" applyNumberFormat="1" applyFont="1" applyBorder="1" applyAlignment="1">
      <alignment horizontal="center" vertical="center"/>
      <protection/>
    </xf>
    <xf numFmtId="2" fontId="4" fillId="0" borderId="50" xfId="49" applyNumberFormat="1" applyFont="1" applyBorder="1" applyAlignment="1">
      <alignment horizontal="center" vertical="center"/>
      <protection/>
    </xf>
    <xf numFmtId="1" fontId="1" fillId="0" borderId="45" xfId="50" applyNumberFormat="1" applyFont="1" applyFill="1" applyBorder="1" applyAlignment="1">
      <alignment horizontal="center" vertical="center"/>
      <protection/>
    </xf>
    <xf numFmtId="0" fontId="31" fillId="0" borderId="46" xfId="48" applyFont="1" applyFill="1" applyBorder="1" applyAlignment="1">
      <alignment vertical="center" wrapText="1"/>
      <protection/>
    </xf>
    <xf numFmtId="4" fontId="1" fillId="0" borderId="47" xfId="50" applyNumberFormat="1" applyFont="1" applyFill="1" applyBorder="1" applyAlignment="1">
      <alignment vertical="center"/>
      <protection/>
    </xf>
    <xf numFmtId="4" fontId="1" fillId="0" borderId="51" xfId="49" applyNumberFormat="1" applyFont="1" applyFill="1" applyBorder="1" applyAlignment="1">
      <alignment vertical="center"/>
      <protection/>
    </xf>
    <xf numFmtId="4" fontId="1" fillId="0" borderId="35" xfId="49" applyNumberFormat="1" applyFont="1" applyFill="1" applyBorder="1" applyAlignment="1">
      <alignment vertical="center"/>
      <protection/>
    </xf>
    <xf numFmtId="2" fontId="4" fillId="0" borderId="40" xfId="50" applyNumberFormat="1" applyFont="1" applyBorder="1" applyAlignment="1">
      <alignment horizontal="center" vertical="center" wrapText="1"/>
      <protection/>
    </xf>
    <xf numFmtId="49" fontId="4" fillId="0" borderId="17" xfId="50" applyNumberFormat="1" applyFont="1" applyFill="1" applyBorder="1" applyAlignment="1">
      <alignment horizontal="center" vertical="center" wrapText="1"/>
      <protection/>
    </xf>
    <xf numFmtId="1" fontId="4" fillId="0" borderId="17" xfId="50" applyNumberFormat="1" applyFont="1" applyBorder="1" applyAlignment="1">
      <alignment horizontal="center" vertical="center" wrapText="1"/>
      <protection/>
    </xf>
    <xf numFmtId="2" fontId="4" fillId="0" borderId="41" xfId="50" applyNumberFormat="1" applyFont="1" applyFill="1" applyBorder="1" applyAlignment="1">
      <alignment vertical="center" wrapText="1"/>
      <protection/>
    </xf>
    <xf numFmtId="2" fontId="1" fillId="0" borderId="49" xfId="50" applyNumberFormat="1" applyFont="1" applyBorder="1" applyAlignment="1">
      <alignment horizontal="center" vertical="center"/>
      <protection/>
    </xf>
    <xf numFmtId="2" fontId="4" fillId="0" borderId="50" xfId="50" applyNumberFormat="1" applyFont="1" applyBorder="1" applyAlignment="1">
      <alignment horizontal="center" vertical="center"/>
      <protection/>
    </xf>
    <xf numFmtId="1" fontId="1" fillId="0" borderId="50" xfId="50" applyNumberFormat="1" applyFont="1" applyFill="1" applyBorder="1" applyAlignment="1">
      <alignment horizontal="center" vertical="center"/>
      <protection/>
    </xf>
    <xf numFmtId="2" fontId="1" fillId="0" borderId="46" xfId="50" applyNumberFormat="1" applyFont="1" applyFill="1" applyBorder="1" applyAlignment="1">
      <alignment horizontal="left" vertical="center"/>
      <protection/>
    </xf>
    <xf numFmtId="0" fontId="31" fillId="0" borderId="52" xfId="48" applyFont="1" applyFill="1" applyBorder="1" applyAlignment="1">
      <alignment vertical="center" wrapText="1"/>
      <protection/>
    </xf>
    <xf numFmtId="0" fontId="4" fillId="0" borderId="40" xfId="50" applyFont="1" applyFill="1" applyBorder="1" applyAlignment="1">
      <alignment horizontal="center" vertical="center"/>
      <protection/>
    </xf>
    <xf numFmtId="0" fontId="4" fillId="0" borderId="17" xfId="50" applyFont="1" applyFill="1" applyBorder="1" applyAlignment="1">
      <alignment horizontal="center" vertical="center"/>
      <protection/>
    </xf>
    <xf numFmtId="0" fontId="4" fillId="0" borderId="41" xfId="50" applyFont="1" applyFill="1" applyBorder="1" applyAlignment="1">
      <alignment vertical="center"/>
      <protection/>
    </xf>
    <xf numFmtId="0" fontId="1" fillId="0" borderId="44" xfId="50" applyFont="1" applyFill="1" applyBorder="1" applyAlignment="1">
      <alignment horizontal="center" vertical="center"/>
      <protection/>
    </xf>
    <xf numFmtId="4" fontId="1" fillId="0" borderId="15" xfId="50" applyNumberFormat="1" applyFont="1" applyFill="1" applyBorder="1" applyAlignment="1">
      <alignment vertical="center"/>
      <protection/>
    </xf>
    <xf numFmtId="0" fontId="4" fillId="0" borderId="41" xfId="50" applyFont="1" applyFill="1" applyBorder="1" applyAlignment="1">
      <alignment vertical="center" wrapText="1"/>
      <protection/>
    </xf>
    <xf numFmtId="4" fontId="1" fillId="0" borderId="51" xfId="50" applyNumberFormat="1" applyFont="1" applyFill="1" applyBorder="1" applyAlignment="1">
      <alignment vertical="center"/>
      <protection/>
    </xf>
    <xf numFmtId="4" fontId="1" fillId="0" borderId="20" xfId="50" applyNumberFormat="1" applyFont="1" applyFill="1" applyBorder="1" applyAlignment="1">
      <alignment vertical="center"/>
      <protection/>
    </xf>
    <xf numFmtId="49" fontId="1" fillId="17" borderId="50" xfId="50" applyNumberFormat="1" applyFont="1" applyFill="1" applyBorder="1" applyAlignment="1">
      <alignment horizontal="center" vertical="center"/>
      <protection/>
    </xf>
    <xf numFmtId="1" fontId="1" fillId="0" borderId="50" xfId="50" applyNumberFormat="1" applyFont="1" applyBorder="1" applyAlignment="1">
      <alignment horizontal="center" vertical="center"/>
      <protection/>
    </xf>
    <xf numFmtId="0" fontId="1" fillId="0" borderId="50" xfId="50" applyFont="1" applyBorder="1" applyAlignment="1">
      <alignment horizontal="center" vertical="center"/>
      <protection/>
    </xf>
    <xf numFmtId="2" fontId="4" fillId="0" borderId="22" xfId="50" applyNumberFormat="1" applyFont="1" applyBorder="1" applyAlignment="1">
      <alignment horizontal="center" vertical="center"/>
      <protection/>
    </xf>
    <xf numFmtId="1" fontId="1" fillId="0" borderId="22" xfId="50" applyNumberFormat="1" applyFont="1" applyFill="1" applyBorder="1" applyAlignment="1">
      <alignment horizontal="center" vertical="center"/>
      <protection/>
    </xf>
    <xf numFmtId="0" fontId="31" fillId="0" borderId="23" xfId="48" applyFont="1" applyFill="1" applyBorder="1" applyAlignment="1">
      <alignment vertical="center" wrapText="1"/>
      <protection/>
    </xf>
    <xf numFmtId="4" fontId="1" fillId="0" borderId="20" xfId="49" applyNumberFormat="1" applyFont="1" applyFill="1" applyBorder="1" applyAlignment="1">
      <alignment vertical="center"/>
      <protection/>
    </xf>
    <xf numFmtId="171" fontId="4" fillId="0" borderId="42" xfId="49" applyNumberFormat="1" applyFont="1" applyFill="1" applyBorder="1" applyAlignment="1">
      <alignment vertical="center"/>
      <protection/>
    </xf>
    <xf numFmtId="171" fontId="1" fillId="0" borderId="20" xfId="50" applyNumberFormat="1" applyFont="1" applyFill="1" applyBorder="1" applyAlignment="1">
      <alignment vertical="center"/>
      <protection/>
    </xf>
    <xf numFmtId="171" fontId="1" fillId="0" borderId="51" xfId="50" applyNumberFormat="1" applyFont="1" applyFill="1" applyBorder="1" applyAlignment="1">
      <alignment vertical="center"/>
      <protection/>
    </xf>
    <xf numFmtId="0" fontId="9" fillId="0" borderId="2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right" vertical="center" wrapText="1"/>
    </xf>
    <xf numFmtId="0" fontId="31" fillId="0" borderId="53" xfId="48" applyFont="1" applyFill="1" applyBorder="1" applyAlignment="1">
      <alignment vertical="center"/>
      <protection/>
    </xf>
    <xf numFmtId="0" fontId="1" fillId="0" borderId="54" xfId="50" applyFont="1" applyFill="1" applyBorder="1" applyAlignment="1">
      <alignment horizontal="center" vertical="center"/>
      <protection/>
    </xf>
    <xf numFmtId="2" fontId="1" fillId="0" borderId="55" xfId="50" applyNumberFormat="1" applyFont="1" applyBorder="1" applyAlignment="1">
      <alignment horizontal="center" vertical="center"/>
      <protection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22" xfId="0" applyNumberFormat="1" applyFont="1" applyFill="1" applyBorder="1" applyAlignment="1">
      <alignment horizontal="right" vertical="center" wrapText="1"/>
    </xf>
    <xf numFmtId="4" fontId="9" fillId="0" borderId="32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9" fillId="0" borderId="45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" fillId="0" borderId="37" xfId="49" applyFont="1" applyBorder="1" applyAlignment="1">
      <alignment horizontal="center" vertical="center"/>
      <protection/>
    </xf>
    <xf numFmtId="0" fontId="4" fillId="0" borderId="36" xfId="49" applyFont="1" applyBorder="1" applyAlignment="1">
      <alignment horizontal="center" vertical="center"/>
      <protection/>
    </xf>
    <xf numFmtId="0" fontId="4" fillId="0" borderId="56" xfId="49" applyFont="1" applyBorder="1" applyAlignment="1">
      <alignment horizontal="center" vertical="center"/>
      <protection/>
    </xf>
    <xf numFmtId="0" fontId="4" fillId="0" borderId="35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57" xfId="49" applyFont="1" applyBorder="1" applyAlignment="1">
      <alignment horizontal="center" vertical="center"/>
      <protection/>
    </xf>
    <xf numFmtId="0" fontId="1" fillId="0" borderId="56" xfId="49" applyFont="1" applyBorder="1" applyAlignment="1">
      <alignment horizontal="center" vertical="center" textRotation="90" wrapText="1"/>
      <protection/>
    </xf>
    <xf numFmtId="0" fontId="1" fillId="0" borderId="58" xfId="49" applyFont="1" applyBorder="1" applyAlignment="1">
      <alignment horizontal="center" vertical="center" textRotation="90" wrapText="1"/>
      <protection/>
    </xf>
    <xf numFmtId="0" fontId="1" fillId="0" borderId="35" xfId="49" applyFont="1" applyBorder="1" applyAlignment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4" fillId="0" borderId="59" xfId="49" applyNumberFormat="1" applyFont="1" applyBorder="1" applyAlignment="1">
      <alignment horizontal="center" vertical="center"/>
      <protection/>
    </xf>
    <xf numFmtId="2" fontId="4" fillId="0" borderId="60" xfId="49" applyNumberFormat="1" applyFont="1" applyBorder="1" applyAlignment="1">
      <alignment horizontal="center" vertical="center"/>
      <protection/>
    </xf>
    <xf numFmtId="2" fontId="4" fillId="0" borderId="51" xfId="49" applyNumberFormat="1" applyFont="1" applyBorder="1" applyAlignment="1">
      <alignment horizontal="center" vertical="center"/>
      <protection/>
    </xf>
    <xf numFmtId="2" fontId="4" fillId="0" borderId="38" xfId="49" applyNumberFormat="1" applyFont="1" applyBorder="1" applyAlignment="1">
      <alignment horizontal="center" vertical="center"/>
      <protection/>
    </xf>
    <xf numFmtId="2" fontId="4" fillId="0" borderId="50" xfId="49" applyNumberFormat="1" applyFont="1" applyBorder="1" applyAlignment="1">
      <alignment horizontal="center" vertical="center"/>
      <protection/>
    </xf>
    <xf numFmtId="2" fontId="4" fillId="0" borderId="39" xfId="49" applyNumberFormat="1" applyFont="1" applyBorder="1" applyAlignment="1">
      <alignment horizontal="center" vertical="center"/>
      <protection/>
    </xf>
    <xf numFmtId="2" fontId="4" fillId="0" borderId="61" xfId="49" applyNumberFormat="1" applyFont="1" applyBorder="1" applyAlignment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Rozpis výdajů 03 bez PO" xfId="49"/>
    <cellStyle name="normální_Rozpis výdajů 03 bez PO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2"/>
  <sheetViews>
    <sheetView tabSelected="1" zoomScalePageLayoutView="0" workbookViewId="0" topLeftCell="A31">
      <selection activeCell="D33" sqref="D33:D51"/>
    </sheetView>
  </sheetViews>
  <sheetFormatPr defaultColWidth="9.140625" defaultRowHeight="12.75"/>
  <cols>
    <col min="1" max="1" width="37.8515625" style="6" customWidth="1"/>
    <col min="2" max="2" width="7.421875" style="6" customWidth="1"/>
    <col min="3" max="4" width="12.8515625" style="6" customWidth="1"/>
    <col min="5" max="6" width="13.140625" style="6" bestFit="1" customWidth="1"/>
    <col min="7" max="16384" width="9.140625" style="6" customWidth="1"/>
  </cols>
  <sheetData>
    <row r="1" spans="1:6" ht="20.25">
      <c r="A1" s="137" t="s">
        <v>101</v>
      </c>
      <c r="B1" s="137"/>
      <c r="C1" s="137"/>
      <c r="D1" s="137"/>
      <c r="E1" s="137"/>
      <c r="F1" s="137"/>
    </row>
    <row r="2" ht="18" customHeight="1"/>
    <row r="3" spans="1:6" ht="16.5" customHeight="1">
      <c r="A3" s="138" t="s">
        <v>52</v>
      </c>
      <c r="B3" s="138"/>
      <c r="C3" s="138"/>
      <c r="D3" s="138"/>
      <c r="E3" s="138"/>
      <c r="F3" s="138"/>
    </row>
    <row r="4" ht="12.75" customHeight="1" thickBot="1"/>
    <row r="5" spans="1:6" ht="15" thickBot="1">
      <c r="A5" s="7" t="s">
        <v>1</v>
      </c>
      <c r="B5" s="8" t="s">
        <v>2</v>
      </c>
      <c r="C5" s="9" t="s">
        <v>66</v>
      </c>
      <c r="D5" s="9" t="s">
        <v>67</v>
      </c>
      <c r="E5" s="9" t="s">
        <v>0</v>
      </c>
      <c r="F5" s="10" t="s">
        <v>68</v>
      </c>
    </row>
    <row r="6" spans="1:6" ht="16.5" customHeight="1">
      <c r="A6" s="11" t="s">
        <v>9</v>
      </c>
      <c r="B6" s="12" t="s">
        <v>27</v>
      </c>
      <c r="C6" s="13">
        <f>C7+C8+C9</f>
        <v>2301003</v>
      </c>
      <c r="D6" s="133">
        <f>D7+D8+D9</f>
        <v>2322672.29</v>
      </c>
      <c r="E6" s="14">
        <f>SUM(E7:E9)</f>
        <v>0</v>
      </c>
      <c r="F6" s="15">
        <f>SUM(F7:F9)</f>
        <v>2322672.29</v>
      </c>
    </row>
    <row r="7" spans="1:6" ht="15" customHeight="1">
      <c r="A7" s="16" t="s">
        <v>10</v>
      </c>
      <c r="B7" s="17" t="s">
        <v>11</v>
      </c>
      <c r="C7" s="18">
        <v>2101000</v>
      </c>
      <c r="D7" s="134">
        <v>2108256.29</v>
      </c>
      <c r="E7" s="20"/>
      <c r="F7" s="21">
        <f aca="true" t="shared" si="0" ref="F7:F23">D7+E7</f>
        <v>2108256.29</v>
      </c>
    </row>
    <row r="8" spans="1:6" ht="15">
      <c r="A8" s="16" t="s">
        <v>12</v>
      </c>
      <c r="B8" s="17" t="s">
        <v>13</v>
      </c>
      <c r="C8" s="18">
        <v>200003</v>
      </c>
      <c r="D8" s="134">
        <v>214056</v>
      </c>
      <c r="E8" s="29"/>
      <c r="F8" s="21">
        <f t="shared" si="0"/>
        <v>214056</v>
      </c>
    </row>
    <row r="9" spans="1:6" ht="15">
      <c r="A9" s="16" t="s">
        <v>14</v>
      </c>
      <c r="B9" s="17" t="s">
        <v>15</v>
      </c>
      <c r="C9" s="18">
        <v>0</v>
      </c>
      <c r="D9" s="134">
        <v>360</v>
      </c>
      <c r="E9" s="29"/>
      <c r="F9" s="21">
        <f t="shared" si="0"/>
        <v>360</v>
      </c>
    </row>
    <row r="10" spans="1:6" ht="15">
      <c r="A10" s="22" t="s">
        <v>16</v>
      </c>
      <c r="B10" s="17" t="s">
        <v>17</v>
      </c>
      <c r="C10" s="23">
        <f>C11+C16</f>
        <v>84887</v>
      </c>
      <c r="D10" s="135">
        <f>D11+D16</f>
        <v>3702513.79</v>
      </c>
      <c r="E10" s="25">
        <f>E11+E16</f>
        <v>0</v>
      </c>
      <c r="F10" s="26">
        <f>F11+F16</f>
        <v>3702513.79</v>
      </c>
    </row>
    <row r="11" spans="1:6" ht="15">
      <c r="A11" s="27" t="s">
        <v>54</v>
      </c>
      <c r="B11" s="17" t="s">
        <v>18</v>
      </c>
      <c r="C11" s="18">
        <f>SUM(C12:C15)</f>
        <v>84887</v>
      </c>
      <c r="D11" s="134">
        <f>SUM(D12:D15)</f>
        <v>3519960.27</v>
      </c>
      <c r="E11" s="19">
        <f>SUM(E12:E15)</f>
        <v>0</v>
      </c>
      <c r="F11" s="21">
        <f>SUM(F12:F15)</f>
        <v>3519960.27</v>
      </c>
    </row>
    <row r="12" spans="1:6" ht="15">
      <c r="A12" s="27" t="s">
        <v>55</v>
      </c>
      <c r="B12" s="17" t="s">
        <v>19</v>
      </c>
      <c r="C12" s="28">
        <v>60887</v>
      </c>
      <c r="D12" s="134">
        <v>60887</v>
      </c>
      <c r="E12" s="29"/>
      <c r="F12" s="21">
        <f t="shared" si="0"/>
        <v>60887</v>
      </c>
    </row>
    <row r="13" spans="1:6" ht="15">
      <c r="A13" s="27" t="s">
        <v>56</v>
      </c>
      <c r="B13" s="17" t="s">
        <v>18</v>
      </c>
      <c r="C13" s="28">
        <v>0</v>
      </c>
      <c r="D13" s="134">
        <v>3434216.71</v>
      </c>
      <c r="E13" s="20"/>
      <c r="F13" s="21">
        <f>D13+E13</f>
        <v>3434216.71</v>
      </c>
    </row>
    <row r="14" spans="1:6" ht="15">
      <c r="A14" s="27" t="s">
        <v>69</v>
      </c>
      <c r="B14" s="17" t="s">
        <v>70</v>
      </c>
      <c r="C14" s="28">
        <v>0</v>
      </c>
      <c r="D14" s="134">
        <v>856.56</v>
      </c>
      <c r="E14" s="29"/>
      <c r="F14" s="21">
        <f>D14+E14</f>
        <v>856.56</v>
      </c>
    </row>
    <row r="15" spans="1:6" ht="15">
      <c r="A15" s="27" t="s">
        <v>57</v>
      </c>
      <c r="B15" s="17">
        <v>4121</v>
      </c>
      <c r="C15" s="28">
        <v>24000</v>
      </c>
      <c r="D15" s="134">
        <v>24000</v>
      </c>
      <c r="E15" s="29"/>
      <c r="F15" s="21">
        <f t="shared" si="0"/>
        <v>24000</v>
      </c>
    </row>
    <row r="16" spans="1:6" ht="15">
      <c r="A16" s="16" t="s">
        <v>28</v>
      </c>
      <c r="B16" s="17" t="s">
        <v>20</v>
      </c>
      <c r="C16" s="28">
        <f>SUM(C17:C19)</f>
        <v>0</v>
      </c>
      <c r="D16" s="134">
        <f>SUM(D17:D19)</f>
        <v>182553.52</v>
      </c>
      <c r="E16" s="19">
        <f>SUM(E17:E19)</f>
        <v>0</v>
      </c>
      <c r="F16" s="21">
        <f>SUM(F17:F19)</f>
        <v>182553.52</v>
      </c>
    </row>
    <row r="17" spans="1:6" ht="15">
      <c r="A17" s="16" t="s">
        <v>63</v>
      </c>
      <c r="B17" s="17" t="s">
        <v>20</v>
      </c>
      <c r="C17" s="28">
        <v>0</v>
      </c>
      <c r="D17" s="134">
        <v>182553.52</v>
      </c>
      <c r="E17" s="29"/>
      <c r="F17" s="21">
        <f t="shared" si="0"/>
        <v>182553.52</v>
      </c>
    </row>
    <row r="18" spans="1:6" ht="15">
      <c r="A18" s="27" t="s">
        <v>64</v>
      </c>
      <c r="B18" s="17">
        <v>4221</v>
      </c>
      <c r="C18" s="28">
        <v>0</v>
      </c>
      <c r="D18" s="134">
        <v>0</v>
      </c>
      <c r="E18" s="29"/>
      <c r="F18" s="21">
        <f>D18+E18</f>
        <v>0</v>
      </c>
    </row>
    <row r="19" spans="1:6" ht="15">
      <c r="A19" s="27" t="s">
        <v>71</v>
      </c>
      <c r="B19" s="17">
        <v>4232</v>
      </c>
      <c r="C19" s="28">
        <v>0</v>
      </c>
      <c r="D19" s="134">
        <v>0</v>
      </c>
      <c r="E19" s="29"/>
      <c r="F19" s="21">
        <f>D19+E19</f>
        <v>0</v>
      </c>
    </row>
    <row r="20" spans="1:6" ht="14.25">
      <c r="A20" s="22" t="s">
        <v>21</v>
      </c>
      <c r="B20" s="30" t="s">
        <v>29</v>
      </c>
      <c r="C20" s="23">
        <f>C6+C10</f>
        <v>2385890</v>
      </c>
      <c r="D20" s="135">
        <f>D6+D10</f>
        <v>6025186.08</v>
      </c>
      <c r="E20" s="24">
        <f>E6+E10</f>
        <v>0</v>
      </c>
      <c r="F20" s="26">
        <f>F6+F10</f>
        <v>6025186.08</v>
      </c>
    </row>
    <row r="21" spans="1:6" ht="14.25">
      <c r="A21" s="22" t="s">
        <v>22</v>
      </c>
      <c r="B21" s="30" t="s">
        <v>23</v>
      </c>
      <c r="C21" s="23">
        <f>SUM(C22:C26)</f>
        <v>-46875</v>
      </c>
      <c r="D21" s="135">
        <f>SUM(D22:D26)</f>
        <v>1020233.9000000001</v>
      </c>
      <c r="E21" s="24">
        <f>SUM(E22:E26)</f>
        <v>12100</v>
      </c>
      <c r="F21" s="31">
        <f>SUM(F22:F26)</f>
        <v>1032333.8999999999</v>
      </c>
    </row>
    <row r="22" spans="1:6" ht="15">
      <c r="A22" s="27" t="s">
        <v>72</v>
      </c>
      <c r="B22" s="17" t="s">
        <v>24</v>
      </c>
      <c r="C22" s="28">
        <v>0</v>
      </c>
      <c r="D22" s="134">
        <v>79520.92</v>
      </c>
      <c r="E22" s="32"/>
      <c r="F22" s="21">
        <f t="shared" si="0"/>
        <v>79520.92</v>
      </c>
    </row>
    <row r="23" spans="1:6" ht="15">
      <c r="A23" s="27" t="s">
        <v>73</v>
      </c>
      <c r="B23" s="17" t="s">
        <v>24</v>
      </c>
      <c r="C23" s="28">
        <v>0</v>
      </c>
      <c r="D23" s="134">
        <v>253299.98</v>
      </c>
      <c r="E23" s="33"/>
      <c r="F23" s="21">
        <f t="shared" si="0"/>
        <v>253299.98</v>
      </c>
    </row>
    <row r="24" spans="1:6" ht="15">
      <c r="A24" s="27" t="s">
        <v>74</v>
      </c>
      <c r="B24" s="17" t="s">
        <v>24</v>
      </c>
      <c r="C24" s="28">
        <v>0</v>
      </c>
      <c r="D24" s="134">
        <v>520174.93</v>
      </c>
      <c r="E24" s="29">
        <v>12100</v>
      </c>
      <c r="F24" s="21">
        <f>D24+E24</f>
        <v>532274.9299999999</v>
      </c>
    </row>
    <row r="25" spans="1:6" ht="15">
      <c r="A25" s="27" t="s">
        <v>58</v>
      </c>
      <c r="B25" s="17" t="s">
        <v>59</v>
      </c>
      <c r="C25" s="28">
        <v>0</v>
      </c>
      <c r="D25" s="131">
        <v>214113.07</v>
      </c>
      <c r="E25" s="34"/>
      <c r="F25" s="21">
        <f>D25+E25</f>
        <v>214113.07</v>
      </c>
    </row>
    <row r="26" spans="1:6" ht="15.75" thickBot="1">
      <c r="A26" s="27" t="s">
        <v>65</v>
      </c>
      <c r="B26" s="17">
        <v>8124</v>
      </c>
      <c r="C26" s="28">
        <v>-46875</v>
      </c>
      <c r="D26" s="136">
        <v>-46875</v>
      </c>
      <c r="E26" s="33"/>
      <c r="F26" s="21">
        <f>D26+E26</f>
        <v>-46875</v>
      </c>
    </row>
    <row r="27" spans="1:6" ht="15" thickBot="1">
      <c r="A27" s="35" t="s">
        <v>25</v>
      </c>
      <c r="B27" s="36"/>
      <c r="C27" s="37">
        <f>C21+C10+C6</f>
        <v>2339015</v>
      </c>
      <c r="D27" s="38">
        <f>D21+D10+D6</f>
        <v>7045419.98</v>
      </c>
      <c r="E27" s="39">
        <f>E6+E10+E21</f>
        <v>12100</v>
      </c>
      <c r="F27" s="40">
        <f>D27+E27</f>
        <v>7057519.98</v>
      </c>
    </row>
    <row r="29" ht="11.25">
      <c r="E29" s="41"/>
    </row>
    <row r="30" spans="1:6" ht="18.75">
      <c r="A30" s="138" t="s">
        <v>53</v>
      </c>
      <c r="B30" s="138"/>
      <c r="C30" s="138"/>
      <c r="D30" s="138"/>
      <c r="E30" s="138"/>
      <c r="F30" s="138"/>
    </row>
    <row r="31" spans="1:6" ht="12" customHeight="1" thickBot="1">
      <c r="A31" s="42"/>
      <c r="B31" s="42"/>
      <c r="C31" s="42"/>
      <c r="D31" s="42"/>
      <c r="E31" s="42"/>
      <c r="F31" s="42"/>
    </row>
    <row r="32" spans="1:6" ht="15" thickBot="1">
      <c r="A32" s="43" t="s">
        <v>30</v>
      </c>
      <c r="B32" s="44" t="s">
        <v>2</v>
      </c>
      <c r="C32" s="9" t="s">
        <v>66</v>
      </c>
      <c r="D32" s="9" t="s">
        <v>67</v>
      </c>
      <c r="E32" s="9" t="s">
        <v>0</v>
      </c>
      <c r="F32" s="10" t="s">
        <v>68</v>
      </c>
    </row>
    <row r="33" spans="1:6" ht="15">
      <c r="A33" s="45" t="s">
        <v>31</v>
      </c>
      <c r="B33" s="46" t="s">
        <v>32</v>
      </c>
      <c r="C33" s="47">
        <v>31604</v>
      </c>
      <c r="D33" s="130">
        <v>31705.08</v>
      </c>
      <c r="E33" s="47"/>
      <c r="F33" s="49">
        <f>D33+E33</f>
        <v>31705.08</v>
      </c>
    </row>
    <row r="34" spans="1:6" ht="15">
      <c r="A34" s="50" t="s">
        <v>33</v>
      </c>
      <c r="B34" s="51" t="s">
        <v>32</v>
      </c>
      <c r="C34" s="19">
        <v>211118.26</v>
      </c>
      <c r="D34" s="131">
        <v>210326.27</v>
      </c>
      <c r="E34" s="47"/>
      <c r="F34" s="49">
        <f>D34+E34</f>
        <v>210326.27</v>
      </c>
    </row>
    <row r="35" spans="1:6" ht="15">
      <c r="A35" s="50" t="s">
        <v>34</v>
      </c>
      <c r="B35" s="51" t="s">
        <v>32</v>
      </c>
      <c r="C35" s="19">
        <v>825854</v>
      </c>
      <c r="D35" s="131">
        <v>846050.29</v>
      </c>
      <c r="E35" s="47"/>
      <c r="F35" s="49">
        <f aca="true" t="shared" si="1" ref="F35:F51">D35+E35</f>
        <v>846050.29</v>
      </c>
    </row>
    <row r="36" spans="1:6" ht="15">
      <c r="A36" s="50" t="s">
        <v>35</v>
      </c>
      <c r="B36" s="51" t="s">
        <v>32</v>
      </c>
      <c r="C36" s="19">
        <v>856839.72</v>
      </c>
      <c r="D36" s="131">
        <v>690804.45</v>
      </c>
      <c r="E36" s="48"/>
      <c r="F36" s="49">
        <f>D36+E36</f>
        <v>690804.45</v>
      </c>
    </row>
    <row r="37" spans="1:6" ht="15">
      <c r="A37" s="50" t="s">
        <v>60</v>
      </c>
      <c r="B37" s="51" t="s">
        <v>32</v>
      </c>
      <c r="C37" s="19">
        <v>140000</v>
      </c>
      <c r="D37" s="131">
        <v>152320</v>
      </c>
      <c r="E37" s="53"/>
      <c r="F37" s="49">
        <f t="shared" si="1"/>
        <v>152320</v>
      </c>
    </row>
    <row r="38" spans="1:6" ht="15">
      <c r="A38" s="50" t="s">
        <v>36</v>
      </c>
      <c r="B38" s="51" t="s">
        <v>32</v>
      </c>
      <c r="C38" s="19">
        <v>0</v>
      </c>
      <c r="D38" s="131">
        <v>3399378.85</v>
      </c>
      <c r="E38" s="53"/>
      <c r="F38" s="49">
        <f t="shared" si="1"/>
        <v>3399378.85</v>
      </c>
    </row>
    <row r="39" spans="1:6" ht="15">
      <c r="A39" s="50" t="s">
        <v>37</v>
      </c>
      <c r="B39" s="51" t="s">
        <v>32</v>
      </c>
      <c r="C39" s="19">
        <v>170604.02</v>
      </c>
      <c r="D39" s="131">
        <v>87623.91</v>
      </c>
      <c r="E39" s="53"/>
      <c r="F39" s="49">
        <f t="shared" si="1"/>
        <v>87623.91</v>
      </c>
    </row>
    <row r="40" spans="1:6" ht="15">
      <c r="A40" s="50" t="s">
        <v>38</v>
      </c>
      <c r="B40" s="51" t="s">
        <v>39</v>
      </c>
      <c r="C40" s="19">
        <v>6080</v>
      </c>
      <c r="D40" s="131">
        <v>479544.06</v>
      </c>
      <c r="E40" s="47">
        <f>'92006'!I7</f>
        <v>12100</v>
      </c>
      <c r="F40" s="49">
        <f>D40+E40</f>
        <v>491644.06</v>
      </c>
    </row>
    <row r="41" spans="1:6" ht="15">
      <c r="A41" s="50" t="s">
        <v>40</v>
      </c>
      <c r="B41" s="51" t="s">
        <v>39</v>
      </c>
      <c r="C41" s="19">
        <v>0</v>
      </c>
      <c r="D41" s="131">
        <v>0</v>
      </c>
      <c r="E41" s="53"/>
      <c r="F41" s="49">
        <f t="shared" si="1"/>
        <v>0</v>
      </c>
    </row>
    <row r="42" spans="1:6" ht="15">
      <c r="A42" s="50" t="s">
        <v>41</v>
      </c>
      <c r="B42" s="51" t="s">
        <v>42</v>
      </c>
      <c r="C42" s="19">
        <v>28820</v>
      </c>
      <c r="D42" s="131">
        <v>784335.58</v>
      </c>
      <c r="E42" s="52"/>
      <c r="F42" s="49">
        <f t="shared" si="1"/>
        <v>784335.58</v>
      </c>
    </row>
    <row r="43" spans="1:8" ht="15">
      <c r="A43" s="50" t="s">
        <v>43</v>
      </c>
      <c r="B43" s="51" t="s">
        <v>42</v>
      </c>
      <c r="C43" s="19">
        <v>46595</v>
      </c>
      <c r="D43" s="131">
        <v>260708.07</v>
      </c>
      <c r="E43" s="54"/>
      <c r="F43" s="49">
        <f t="shared" si="1"/>
        <v>260708.07</v>
      </c>
      <c r="H43" s="55"/>
    </row>
    <row r="44" spans="1:6" ht="15">
      <c r="A44" s="50" t="s">
        <v>44</v>
      </c>
      <c r="B44" s="51" t="s">
        <v>32</v>
      </c>
      <c r="C44" s="19">
        <v>3500</v>
      </c>
      <c r="D44" s="131">
        <v>5445.59</v>
      </c>
      <c r="E44" s="47"/>
      <c r="F44" s="49">
        <f t="shared" si="1"/>
        <v>5445.59</v>
      </c>
    </row>
    <row r="45" spans="1:6" ht="15">
      <c r="A45" s="125" t="s">
        <v>103</v>
      </c>
      <c r="B45" s="126" t="s">
        <v>42</v>
      </c>
      <c r="C45" s="19">
        <v>0</v>
      </c>
      <c r="D45" s="131">
        <v>16500</v>
      </c>
      <c r="E45" s="47"/>
      <c r="F45" s="49">
        <f t="shared" si="1"/>
        <v>16500</v>
      </c>
    </row>
    <row r="46" spans="1:6" ht="15">
      <c r="A46" s="50" t="s">
        <v>45</v>
      </c>
      <c r="B46" s="51" t="s">
        <v>42</v>
      </c>
      <c r="C46" s="19">
        <v>0</v>
      </c>
      <c r="D46" s="131">
        <v>3</v>
      </c>
      <c r="E46" s="47"/>
      <c r="F46" s="49">
        <f t="shared" si="1"/>
        <v>3</v>
      </c>
    </row>
    <row r="47" spans="1:6" ht="15">
      <c r="A47" s="50" t="s">
        <v>46</v>
      </c>
      <c r="B47" s="51" t="s">
        <v>42</v>
      </c>
      <c r="C47" s="19">
        <v>18000</v>
      </c>
      <c r="D47" s="131">
        <v>68585.666</v>
      </c>
      <c r="E47" s="47"/>
      <c r="F47" s="49">
        <f t="shared" si="1"/>
        <v>68585.666</v>
      </c>
    </row>
    <row r="48" spans="1:6" ht="15">
      <c r="A48" s="50" t="s">
        <v>47</v>
      </c>
      <c r="B48" s="51" t="s">
        <v>42</v>
      </c>
      <c r="C48" s="19">
        <v>0</v>
      </c>
      <c r="D48" s="131">
        <v>3</v>
      </c>
      <c r="E48" s="47"/>
      <c r="F48" s="49">
        <f t="shared" si="1"/>
        <v>3</v>
      </c>
    </row>
    <row r="49" spans="1:6" ht="15">
      <c r="A49" s="50" t="s">
        <v>48</v>
      </c>
      <c r="B49" s="51" t="s">
        <v>42</v>
      </c>
      <c r="C49" s="19">
        <v>0</v>
      </c>
      <c r="D49" s="131">
        <v>3</v>
      </c>
      <c r="E49" s="47"/>
      <c r="F49" s="49">
        <f t="shared" si="1"/>
        <v>3</v>
      </c>
    </row>
    <row r="50" spans="1:6" ht="15">
      <c r="A50" s="50" t="s">
        <v>49</v>
      </c>
      <c r="B50" s="51" t="s">
        <v>42</v>
      </c>
      <c r="C50" s="19">
        <v>0</v>
      </c>
      <c r="D50" s="131">
        <v>12042.166</v>
      </c>
      <c r="E50" s="47"/>
      <c r="F50" s="49">
        <f t="shared" si="1"/>
        <v>12042.166</v>
      </c>
    </row>
    <row r="51" spans="1:6" ht="15.75" thickBot="1">
      <c r="A51" s="56" t="s">
        <v>50</v>
      </c>
      <c r="B51" s="57" t="s">
        <v>42</v>
      </c>
      <c r="C51" s="58">
        <v>0</v>
      </c>
      <c r="D51" s="132">
        <v>41</v>
      </c>
      <c r="E51" s="59"/>
      <c r="F51" s="60">
        <f t="shared" si="1"/>
        <v>41</v>
      </c>
    </row>
    <row r="52" spans="1:6" ht="15" thickBot="1">
      <c r="A52" s="61" t="s">
        <v>51</v>
      </c>
      <c r="B52" s="62"/>
      <c r="C52" s="38">
        <f>SUM(C33:C51)</f>
        <v>2339015</v>
      </c>
      <c r="D52" s="38">
        <f>SUM(D33:D51)</f>
        <v>7045419.982000001</v>
      </c>
      <c r="E52" s="38">
        <f>SUM(E33:E51)</f>
        <v>12100</v>
      </c>
      <c r="F52" s="40">
        <f>SUM(F33:F51)</f>
        <v>7057519.982000001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3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8" sqref="K18"/>
    </sheetView>
  </sheetViews>
  <sheetFormatPr defaultColWidth="9.140625" defaultRowHeight="12.75"/>
  <cols>
    <col min="1" max="1" width="3.57421875" style="1" customWidth="1"/>
    <col min="2" max="2" width="3.421875" style="1" bestFit="1" customWidth="1"/>
    <col min="3" max="3" width="10.8515625" style="1" customWidth="1"/>
    <col min="4" max="4" width="5.57421875" style="1" customWidth="1"/>
    <col min="5" max="5" width="5.7109375" style="1" customWidth="1"/>
    <col min="6" max="6" width="41.00390625" style="1" customWidth="1"/>
    <col min="7" max="7" width="8.421875" style="1" customWidth="1"/>
    <col min="8" max="8" width="8.7109375" style="1" customWidth="1"/>
    <col min="9" max="9" width="8.421875" style="1" customWidth="1"/>
    <col min="10" max="16384" width="9.140625" style="1" customWidth="1"/>
  </cols>
  <sheetData>
    <row r="1" spans="1:10" ht="18">
      <c r="A1" s="148" t="s">
        <v>75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15.75">
      <c r="A3" s="149" t="s">
        <v>76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3.5" thickBot="1">
      <c r="A4" s="4"/>
      <c r="B4" s="4"/>
      <c r="C4" s="4"/>
      <c r="D4" s="4"/>
      <c r="E4" s="4"/>
      <c r="F4" s="4"/>
      <c r="G4" s="4"/>
      <c r="H4" s="4"/>
      <c r="I4" s="4"/>
      <c r="J4" s="5" t="s">
        <v>61</v>
      </c>
    </row>
    <row r="5" spans="1:10" ht="12.75" customHeight="1" thickBot="1">
      <c r="A5" s="150" t="s">
        <v>77</v>
      </c>
      <c r="B5" s="150" t="s">
        <v>4</v>
      </c>
      <c r="C5" s="153" t="s">
        <v>6</v>
      </c>
      <c r="D5" s="153" t="s">
        <v>7</v>
      </c>
      <c r="E5" s="153" t="s">
        <v>8</v>
      </c>
      <c r="F5" s="155" t="s">
        <v>78</v>
      </c>
      <c r="G5" s="139" t="s">
        <v>66</v>
      </c>
      <c r="H5" s="141" t="s">
        <v>67</v>
      </c>
      <c r="I5" s="143" t="s">
        <v>104</v>
      </c>
      <c r="J5" s="144"/>
    </row>
    <row r="6" spans="1:10" ht="12.75" customHeight="1" thickBot="1">
      <c r="A6" s="151"/>
      <c r="B6" s="152"/>
      <c r="C6" s="154"/>
      <c r="D6" s="154"/>
      <c r="E6" s="154"/>
      <c r="F6" s="156"/>
      <c r="G6" s="140"/>
      <c r="H6" s="142"/>
      <c r="I6" s="64" t="s">
        <v>26</v>
      </c>
      <c r="J6" s="65" t="s">
        <v>68</v>
      </c>
    </row>
    <row r="7" spans="1:10" ht="12.75" customHeight="1" thickBot="1">
      <c r="A7" s="66">
        <v>920</v>
      </c>
      <c r="B7" s="67" t="s">
        <v>5</v>
      </c>
      <c r="C7" s="68" t="s">
        <v>6</v>
      </c>
      <c r="D7" s="69" t="s">
        <v>7</v>
      </c>
      <c r="E7" s="69" t="s">
        <v>8</v>
      </c>
      <c r="F7" s="70" t="s">
        <v>79</v>
      </c>
      <c r="G7" s="71">
        <f>G8+G10+G12+G14+G16+G18+G21+G24+G26+G28+G30</f>
        <v>1140</v>
      </c>
      <c r="H7" s="71">
        <f>H8+H10+H12+H14+H16+H18+H21+H24+H26+H28+H30</f>
        <v>402191.077</v>
      </c>
      <c r="I7" s="71">
        <f>I8+I10+I12+I14+I16+I18+I21+I24+I26+I28+I30</f>
        <v>12100</v>
      </c>
      <c r="J7" s="72">
        <f>J8+J10+J12+J14+J16+J18+J21+J24+J26+J28+J30</f>
        <v>414291.077</v>
      </c>
    </row>
    <row r="8" spans="1:10" ht="12.75" customHeight="1">
      <c r="A8" s="145" t="s">
        <v>62</v>
      </c>
      <c r="B8" s="73" t="s">
        <v>5</v>
      </c>
      <c r="C8" s="74" t="s">
        <v>80</v>
      </c>
      <c r="D8" s="75" t="s">
        <v>3</v>
      </c>
      <c r="E8" s="75" t="s">
        <v>3</v>
      </c>
      <c r="F8" s="76" t="s">
        <v>81</v>
      </c>
      <c r="G8" s="77">
        <f>SUM(G9:G9)</f>
        <v>0</v>
      </c>
      <c r="H8" s="78">
        <f>SUM(H9:H9)</f>
        <v>4000</v>
      </c>
      <c r="I8" s="78">
        <f>SUM(I9:I9)</f>
        <v>0</v>
      </c>
      <c r="J8" s="77">
        <f>SUM(J9:J9)</f>
        <v>4000</v>
      </c>
    </row>
    <row r="9" spans="1:10" ht="12.75" customHeight="1" thickBot="1">
      <c r="A9" s="146"/>
      <c r="B9" s="79"/>
      <c r="C9" s="80"/>
      <c r="D9" s="81">
        <v>2212</v>
      </c>
      <c r="E9" s="81">
        <v>6130</v>
      </c>
      <c r="F9" s="82" t="s">
        <v>82</v>
      </c>
      <c r="G9" s="83">
        <v>0</v>
      </c>
      <c r="H9" s="84">
        <f>1000+3000</f>
        <v>4000</v>
      </c>
      <c r="I9" s="84"/>
      <c r="J9" s="83">
        <f>H9+I9</f>
        <v>4000</v>
      </c>
    </row>
    <row r="10" spans="1:10" ht="22.5">
      <c r="A10" s="146"/>
      <c r="B10" s="85" t="s">
        <v>5</v>
      </c>
      <c r="C10" s="86" t="s">
        <v>83</v>
      </c>
      <c r="D10" s="87" t="s">
        <v>3</v>
      </c>
      <c r="E10" s="88" t="s">
        <v>3</v>
      </c>
      <c r="F10" s="89" t="s">
        <v>84</v>
      </c>
      <c r="G10" s="90">
        <f>G11</f>
        <v>1140</v>
      </c>
      <c r="H10" s="78">
        <f>H11</f>
        <v>1323.727</v>
      </c>
      <c r="I10" s="78">
        <f>I11</f>
        <v>0</v>
      </c>
      <c r="J10" s="77">
        <f>J11</f>
        <v>1323.727</v>
      </c>
    </row>
    <row r="11" spans="1:10" ht="13.5" thickBot="1">
      <c r="A11" s="146"/>
      <c r="B11" s="91"/>
      <c r="C11" s="92"/>
      <c r="D11" s="93">
        <v>2219</v>
      </c>
      <c r="E11" s="93">
        <v>6121</v>
      </c>
      <c r="F11" s="94" t="s">
        <v>85</v>
      </c>
      <c r="G11" s="95">
        <v>1140</v>
      </c>
      <c r="H11" s="96">
        <f>1140+183.727</f>
        <v>1323.727</v>
      </c>
      <c r="I11" s="96"/>
      <c r="J11" s="97">
        <f>H11+I11</f>
        <v>1323.727</v>
      </c>
    </row>
    <row r="12" spans="1:10" ht="12.75">
      <c r="A12" s="146"/>
      <c r="B12" s="98" t="s">
        <v>5</v>
      </c>
      <c r="C12" s="99" t="s">
        <v>86</v>
      </c>
      <c r="D12" s="100" t="s">
        <v>3</v>
      </c>
      <c r="E12" s="100" t="s">
        <v>3</v>
      </c>
      <c r="F12" s="101" t="s">
        <v>87</v>
      </c>
      <c r="G12" s="77">
        <f>SUM(G13:G13)</f>
        <v>0</v>
      </c>
      <c r="H12" s="78">
        <f>SUM(H13:H13)</f>
        <v>43.2</v>
      </c>
      <c r="I12" s="78">
        <f>SUM(I13:I13)</f>
        <v>0</v>
      </c>
      <c r="J12" s="77">
        <f>SUM(J13:J13)</f>
        <v>43.2</v>
      </c>
    </row>
    <row r="13" spans="1:10" ht="13.5" thickBot="1">
      <c r="A13" s="146"/>
      <c r="B13" s="102"/>
      <c r="C13" s="103"/>
      <c r="D13" s="104">
        <v>2212</v>
      </c>
      <c r="E13" s="93">
        <v>6119</v>
      </c>
      <c r="F13" s="105" t="s">
        <v>88</v>
      </c>
      <c r="G13" s="83">
        <v>0</v>
      </c>
      <c r="H13" s="84">
        <v>43.2</v>
      </c>
      <c r="I13" s="84"/>
      <c r="J13" s="83">
        <f>H13+I13</f>
        <v>43.2</v>
      </c>
    </row>
    <row r="14" spans="1:10" ht="12.75">
      <c r="A14" s="146"/>
      <c r="B14" s="98" t="s">
        <v>5</v>
      </c>
      <c r="C14" s="99" t="s">
        <v>89</v>
      </c>
      <c r="D14" s="100" t="s">
        <v>3</v>
      </c>
      <c r="E14" s="100" t="s">
        <v>3</v>
      </c>
      <c r="F14" s="101" t="s">
        <v>90</v>
      </c>
      <c r="G14" s="77">
        <f>SUM(G15:G15)</f>
        <v>0</v>
      </c>
      <c r="H14" s="78">
        <f>SUM(H15:H15)</f>
        <v>10988.35</v>
      </c>
      <c r="I14" s="78">
        <f>SUM(I15:I15)</f>
        <v>0</v>
      </c>
      <c r="J14" s="77">
        <f>SUM(J15:J15)</f>
        <v>10988.35</v>
      </c>
    </row>
    <row r="15" spans="1:10" ht="13.5" thickBot="1">
      <c r="A15" s="146"/>
      <c r="B15" s="102"/>
      <c r="C15" s="103"/>
      <c r="D15" s="104">
        <v>2212</v>
      </c>
      <c r="E15" s="93">
        <v>6121</v>
      </c>
      <c r="F15" s="106" t="s">
        <v>85</v>
      </c>
      <c r="G15" s="83">
        <v>0</v>
      </c>
      <c r="H15" s="84">
        <v>10988.35</v>
      </c>
      <c r="I15" s="84"/>
      <c r="J15" s="83">
        <f>H15+I15</f>
        <v>10988.35</v>
      </c>
    </row>
    <row r="16" spans="1:10" ht="12.75">
      <c r="A16" s="146"/>
      <c r="B16" s="107" t="s">
        <v>5</v>
      </c>
      <c r="C16" s="99" t="s">
        <v>91</v>
      </c>
      <c r="D16" s="108" t="s">
        <v>3</v>
      </c>
      <c r="E16" s="108" t="s">
        <v>3</v>
      </c>
      <c r="F16" s="109" t="s">
        <v>92</v>
      </c>
      <c r="G16" s="77">
        <f>SUM(G17:G17)</f>
        <v>0</v>
      </c>
      <c r="H16" s="90">
        <f>H17</f>
        <v>50000</v>
      </c>
      <c r="I16" s="90">
        <f>I17</f>
        <v>0</v>
      </c>
      <c r="J16" s="90">
        <f>J17</f>
        <v>50000</v>
      </c>
    </row>
    <row r="17" spans="1:10" ht="13.5" thickBot="1">
      <c r="A17" s="146"/>
      <c r="B17" s="110"/>
      <c r="C17" s="103"/>
      <c r="D17" s="104">
        <v>2212</v>
      </c>
      <c r="E17" s="93">
        <v>6121</v>
      </c>
      <c r="F17" s="106" t="s">
        <v>85</v>
      </c>
      <c r="G17" s="83">
        <v>0</v>
      </c>
      <c r="H17" s="95">
        <v>50000</v>
      </c>
      <c r="I17" s="95"/>
      <c r="J17" s="111">
        <f>H17+I17</f>
        <v>50000</v>
      </c>
    </row>
    <row r="18" spans="1:10" ht="12.75">
      <c r="A18" s="146"/>
      <c r="B18" s="107" t="s">
        <v>5</v>
      </c>
      <c r="C18" s="99" t="s">
        <v>93</v>
      </c>
      <c r="D18" s="108" t="s">
        <v>3</v>
      </c>
      <c r="E18" s="108" t="s">
        <v>3</v>
      </c>
      <c r="F18" s="112" t="s">
        <v>94</v>
      </c>
      <c r="G18" s="77">
        <f>SUM(G19:G20)</f>
        <v>0</v>
      </c>
      <c r="H18" s="77">
        <f>SUM(H19:H20)</f>
        <v>148309.827</v>
      </c>
      <c r="I18" s="122">
        <f>SUM(I19:I20)</f>
        <v>0</v>
      </c>
      <c r="J18" s="77">
        <f>SUM(J19:J20)</f>
        <v>148309.827</v>
      </c>
    </row>
    <row r="19" spans="1:10" ht="12.75">
      <c r="A19" s="146"/>
      <c r="B19" s="128"/>
      <c r="C19" s="118"/>
      <c r="D19" s="119">
        <v>2212</v>
      </c>
      <c r="E19" s="119">
        <v>6121</v>
      </c>
      <c r="F19" s="120" t="s">
        <v>85</v>
      </c>
      <c r="G19" s="121">
        <v>0</v>
      </c>
      <c r="H19" s="114">
        <v>56000</v>
      </c>
      <c r="I19" s="123"/>
      <c r="J19" s="114">
        <f>H19+I19</f>
        <v>56000</v>
      </c>
    </row>
    <row r="20" spans="1:10" ht="13.5" thickBot="1">
      <c r="A20" s="146"/>
      <c r="B20" s="129"/>
      <c r="C20" s="115" t="s">
        <v>102</v>
      </c>
      <c r="D20" s="116"/>
      <c r="E20" s="117">
        <v>6121</v>
      </c>
      <c r="F20" s="106" t="s">
        <v>85</v>
      </c>
      <c r="G20" s="113">
        <v>0</v>
      </c>
      <c r="H20" s="113">
        <v>92309.827</v>
      </c>
      <c r="I20" s="124"/>
      <c r="J20" s="111">
        <f>H20+I20</f>
        <v>92309.827</v>
      </c>
    </row>
    <row r="21" spans="1:10" ht="12.75">
      <c r="A21" s="146"/>
      <c r="B21" s="107" t="s">
        <v>5</v>
      </c>
      <c r="C21" s="99" t="s">
        <v>95</v>
      </c>
      <c r="D21" s="108" t="s">
        <v>3</v>
      </c>
      <c r="E21" s="108" t="s">
        <v>3</v>
      </c>
      <c r="F21" s="109" t="s">
        <v>96</v>
      </c>
      <c r="G21" s="77">
        <f>SUM(G22:G23)</f>
        <v>0</v>
      </c>
      <c r="H21" s="77">
        <f>SUM(H22:H23)</f>
        <v>134920.973</v>
      </c>
      <c r="I21" s="122">
        <f>SUM(I22:I23)</f>
        <v>0</v>
      </c>
      <c r="J21" s="77">
        <f>SUM(J22:J23)</f>
        <v>134920.973</v>
      </c>
    </row>
    <row r="22" spans="1:10" ht="12.75">
      <c r="A22" s="146"/>
      <c r="B22" s="128"/>
      <c r="C22" s="118"/>
      <c r="D22" s="119">
        <v>2212</v>
      </c>
      <c r="E22" s="119">
        <v>6121</v>
      </c>
      <c r="F22" s="120" t="s">
        <v>85</v>
      </c>
      <c r="G22" s="121">
        <v>0</v>
      </c>
      <c r="H22" s="114">
        <v>46000</v>
      </c>
      <c r="I22" s="123"/>
      <c r="J22" s="114">
        <f>H22+I22</f>
        <v>46000</v>
      </c>
    </row>
    <row r="23" spans="1:10" ht="13.5" thickBot="1">
      <c r="A23" s="146"/>
      <c r="B23" s="129"/>
      <c r="C23" s="115" t="s">
        <v>102</v>
      </c>
      <c r="D23" s="116"/>
      <c r="E23" s="117">
        <v>6121</v>
      </c>
      <c r="F23" s="106" t="s">
        <v>85</v>
      </c>
      <c r="G23" s="113">
        <v>0</v>
      </c>
      <c r="H23" s="113">
        <v>88920.973</v>
      </c>
      <c r="I23" s="124"/>
      <c r="J23" s="111">
        <f>H23+I23</f>
        <v>88920.973</v>
      </c>
    </row>
    <row r="24" spans="1:10" ht="12.75">
      <c r="A24" s="146"/>
      <c r="B24" s="107" t="s">
        <v>5</v>
      </c>
      <c r="C24" s="99" t="s">
        <v>97</v>
      </c>
      <c r="D24" s="108" t="s">
        <v>3</v>
      </c>
      <c r="E24" s="108" t="s">
        <v>3</v>
      </c>
      <c r="F24" s="109" t="s">
        <v>98</v>
      </c>
      <c r="G24" s="77">
        <f>SUM(G25:G25)</f>
        <v>0</v>
      </c>
      <c r="H24" s="90">
        <f>H25</f>
        <v>52000</v>
      </c>
      <c r="I24" s="90">
        <f>I25</f>
        <v>0</v>
      </c>
      <c r="J24" s="90">
        <f>J25</f>
        <v>52000</v>
      </c>
    </row>
    <row r="25" spans="1:10" ht="13.5" thickBot="1">
      <c r="A25" s="146"/>
      <c r="B25" s="110"/>
      <c r="C25" s="103"/>
      <c r="D25" s="104">
        <v>2212</v>
      </c>
      <c r="E25" s="93">
        <v>6121</v>
      </c>
      <c r="F25" s="106" t="s">
        <v>85</v>
      </c>
      <c r="G25" s="83">
        <v>0</v>
      </c>
      <c r="H25" s="95">
        <v>52000</v>
      </c>
      <c r="I25" s="95"/>
      <c r="J25" s="63">
        <f>H25+I25</f>
        <v>52000</v>
      </c>
    </row>
    <row r="26" spans="1:10" ht="22.5">
      <c r="A26" s="146"/>
      <c r="B26" s="98" t="s">
        <v>5</v>
      </c>
      <c r="C26" s="99" t="s">
        <v>99</v>
      </c>
      <c r="D26" s="100" t="s">
        <v>3</v>
      </c>
      <c r="E26" s="100" t="s">
        <v>3</v>
      </c>
      <c r="F26" s="101" t="s">
        <v>100</v>
      </c>
      <c r="G26" s="77">
        <f>SUM(G27:G27)</f>
        <v>0</v>
      </c>
      <c r="H26" s="78">
        <f>SUM(H27:H27)</f>
        <v>605</v>
      </c>
      <c r="I26" s="78">
        <f>SUM(I27:I27)</f>
        <v>0</v>
      </c>
      <c r="J26" s="77">
        <f>SUM(J27:J27)</f>
        <v>605</v>
      </c>
    </row>
    <row r="27" spans="1:10" ht="13.5" thickBot="1">
      <c r="A27" s="146"/>
      <c r="B27" s="102"/>
      <c r="C27" s="103"/>
      <c r="D27" s="104">
        <v>2242</v>
      </c>
      <c r="E27" s="93">
        <v>6119</v>
      </c>
      <c r="F27" s="105" t="s">
        <v>88</v>
      </c>
      <c r="G27" s="83">
        <v>0</v>
      </c>
      <c r="H27" s="84">
        <v>605</v>
      </c>
      <c r="I27" s="84"/>
      <c r="J27" s="83">
        <f>H27+I27</f>
        <v>605</v>
      </c>
    </row>
    <row r="28" spans="1:10" ht="12.75">
      <c r="A28" s="146"/>
      <c r="B28" s="98" t="s">
        <v>5</v>
      </c>
      <c r="C28" s="99" t="s">
        <v>105</v>
      </c>
      <c r="D28" s="100" t="s">
        <v>3</v>
      </c>
      <c r="E28" s="100" t="s">
        <v>3</v>
      </c>
      <c r="F28" s="101" t="s">
        <v>108</v>
      </c>
      <c r="G28" s="77">
        <f>SUM(G29:G29)</f>
        <v>0</v>
      </c>
      <c r="H28" s="78">
        <f>SUM(H29:H29)</f>
        <v>0</v>
      </c>
      <c r="I28" s="78">
        <f>SUM(I29:I29)</f>
        <v>10000</v>
      </c>
      <c r="J28" s="77">
        <f>SUM(J29:J29)</f>
        <v>10000</v>
      </c>
    </row>
    <row r="29" spans="1:10" ht="13.5" thickBot="1">
      <c r="A29" s="146"/>
      <c r="B29" s="102"/>
      <c r="C29" s="103"/>
      <c r="D29" s="104">
        <v>2212</v>
      </c>
      <c r="E29" s="93">
        <v>6351</v>
      </c>
      <c r="F29" s="127" t="s">
        <v>107</v>
      </c>
      <c r="G29" s="83">
        <v>0</v>
      </c>
      <c r="H29" s="84">
        <v>0</v>
      </c>
      <c r="I29" s="84">
        <v>10000</v>
      </c>
      <c r="J29" s="83">
        <f>H29+I29</f>
        <v>10000</v>
      </c>
    </row>
    <row r="30" spans="1:10" ht="22.5">
      <c r="A30" s="146"/>
      <c r="B30" s="98" t="s">
        <v>5</v>
      </c>
      <c r="C30" s="99" t="s">
        <v>106</v>
      </c>
      <c r="D30" s="100" t="s">
        <v>3</v>
      </c>
      <c r="E30" s="100" t="s">
        <v>3</v>
      </c>
      <c r="F30" s="101" t="s">
        <v>109</v>
      </c>
      <c r="G30" s="77">
        <f>SUM(G31:G31)</f>
        <v>0</v>
      </c>
      <c r="H30" s="78">
        <f>SUM(H31:H31)</f>
        <v>0</v>
      </c>
      <c r="I30" s="78">
        <f>SUM(I31:I31)</f>
        <v>2100</v>
      </c>
      <c r="J30" s="77">
        <f>SUM(J31:J31)</f>
        <v>2100</v>
      </c>
    </row>
    <row r="31" spans="1:10" ht="13.5" thickBot="1">
      <c r="A31" s="147"/>
      <c r="B31" s="102"/>
      <c r="C31" s="103"/>
      <c r="D31" s="104">
        <v>2212</v>
      </c>
      <c r="E31" s="93">
        <v>6351</v>
      </c>
      <c r="F31" s="127" t="s">
        <v>107</v>
      </c>
      <c r="G31" s="83">
        <v>0</v>
      </c>
      <c r="H31" s="84">
        <v>0</v>
      </c>
      <c r="I31" s="84">
        <v>2100</v>
      </c>
      <c r="J31" s="83">
        <f>H31+I31</f>
        <v>2100</v>
      </c>
    </row>
  </sheetData>
  <sheetProtection/>
  <mergeCells count="12">
    <mergeCell ref="E5:E6"/>
    <mergeCell ref="F5:F6"/>
    <mergeCell ref="G5:G6"/>
    <mergeCell ref="H5:H6"/>
    <mergeCell ref="I5:J5"/>
    <mergeCell ref="A8:A31"/>
    <mergeCell ref="A1:J1"/>
    <mergeCell ref="A3:J3"/>
    <mergeCell ref="A5:A6"/>
    <mergeCell ref="B5:B6"/>
    <mergeCell ref="C5:C6"/>
    <mergeCell ref="D5:D6"/>
  </mergeCells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portrait" paperSize="9" scale="97" r:id="rId1"/>
  <headerFooter alignWithMargins="0"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2013-05-13T09:26:34Z</cp:lastPrinted>
  <dcterms:created xsi:type="dcterms:W3CDTF">2006-09-25T08:49:57Z</dcterms:created>
  <dcterms:modified xsi:type="dcterms:W3CDTF">2013-05-27T06:55:36Z</dcterms:modified>
  <cp:category/>
  <cp:version/>
  <cp:contentType/>
  <cp:contentStatus/>
</cp:coreProperties>
</file>