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2270" windowHeight="15630" activeTab="1"/>
  </bookViews>
  <sheets>
    <sheet name="Bilance PaV" sheetId="1" r:id="rId1"/>
    <sheet name="ZR-RO č. 171-1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<sst xmlns="http://schemas.openxmlformats.org/spreadsheetml/2006/main" count="285" uniqueCount="137">
  <si>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</si>
  <si>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</si>
  <si>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</si>
  <si>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</si>
  <si>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</si>
  <si>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</si>
  <si>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</si>
  <si>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</si>
  <si>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</si>
  <si>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</si>
  <si>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</si>
  <si>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</si>
  <si>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</si>
  <si>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</si>
  <si>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</si>
  <si>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</si>
  <si>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</si>
  <si>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</si>
  <si>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</si>
  <si>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</si>
  <si>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</si>
  <si>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</si>
  <si>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</si>
  <si>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</si>
  <si>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</si>
  <si>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</si>
  <si>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</si>
  <si>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</si>
  <si>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</si>
  <si>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</si>
  <si>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</si>
  <si>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</si>
  <si>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</si>
  <si>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</si>
  <si>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</si>
  <si>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</si>
  <si>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</si>
  <si>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</si>
  <si>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</si>
  <si>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</si>
  <si>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</si>
  <si>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</si>
  <si>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</si>
  <si>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</si>
  <si>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</si>
  <si>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</si>
  <si>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</si>
  <si>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</si>
  <si>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</si>
  <si>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</si>
  <si>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</si>
  <si>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</si>
  <si>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</si>
  <si>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</si>
  <si>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</si>
  <si>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</si>
  <si>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</si>
  <si>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</si>
  <si>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</si>
  <si>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</si>
  <si>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</si>
  <si>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</si>
  <si>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</si>
  <si>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</si>
  <si>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</si>
  <si>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</si>
  <si>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
č. 171/13</t>
  </si>
  <si>
    <t>uk.</t>
  </si>
  <si>
    <t>č.a.</t>
  </si>
  <si>
    <t>§</t>
  </si>
  <si>
    <t>x</t>
  </si>
  <si>
    <t>neinvestiční transfery obcím</t>
  </si>
  <si>
    <t>tis. Kč</t>
  </si>
  <si>
    <t>P Ů S O B N O S T I</t>
  </si>
  <si>
    <t>změny</t>
  </si>
  <si>
    <t>UR 2013</t>
  </si>
  <si>
    <t>DU</t>
  </si>
  <si>
    <t>Prevence a opatření pro krizové stavy</t>
  </si>
  <si>
    <t>RU</t>
  </si>
  <si>
    <t>018100</t>
  </si>
  <si>
    <t>0000</t>
  </si>
  <si>
    <t>Prevence pro krizové stavy a cvičení kriz. štábu</t>
  </si>
  <si>
    <t>018200</t>
  </si>
  <si>
    <t>Činnost a vybavení krizového štábu</t>
  </si>
  <si>
    <t>018201</t>
  </si>
  <si>
    <t>Provozní náklady chráněného pracoviště Č. Lípa</t>
  </si>
  <si>
    <t>018300</t>
  </si>
  <si>
    <t>018400</t>
  </si>
  <si>
    <t>Příprava hosp. opatření pro krizové situace</t>
  </si>
  <si>
    <t>018500</t>
  </si>
  <si>
    <t>Sdružení hasičů Č a M - neinvestiční dotace</t>
  </si>
  <si>
    <t>018700</t>
  </si>
  <si>
    <t>Prevence kriminality v LK</t>
  </si>
  <si>
    <t>018900</t>
  </si>
  <si>
    <t>018901</t>
  </si>
  <si>
    <t>Datové spojení IZS - provoz</t>
  </si>
  <si>
    <t>UZ</t>
  </si>
  <si>
    <t>018501</t>
  </si>
  <si>
    <t>Obl. spolek Českého červeného kříže Liberec</t>
  </si>
  <si>
    <t>018502</t>
  </si>
  <si>
    <t>Vodní potápěčská záchranná služba Liberec</t>
  </si>
  <si>
    <t>018503</t>
  </si>
  <si>
    <t>018504</t>
  </si>
  <si>
    <t>4001</t>
  </si>
  <si>
    <t>4019</t>
  </si>
  <si>
    <t>4037</t>
  </si>
  <si>
    <t>4009</t>
  </si>
  <si>
    <t>2006</t>
  </si>
  <si>
    <t>2017</t>
  </si>
  <si>
    <t>2020</t>
  </si>
  <si>
    <t>2021</t>
  </si>
  <si>
    <t>2007</t>
  </si>
  <si>
    <t>2033</t>
  </si>
  <si>
    <t>2037</t>
  </si>
  <si>
    <t>2041</t>
  </si>
  <si>
    <t>2053</t>
  </si>
  <si>
    <t>5017</t>
  </si>
  <si>
    <t>obec Česká Lípa</t>
  </si>
  <si>
    <t>obec Čistá u Horek</t>
  </si>
  <si>
    <t>obec Dětřichov</t>
  </si>
  <si>
    <t>obec Habartice</t>
  </si>
  <si>
    <t>obec Hamr na Jezeře</t>
  </si>
  <si>
    <t>obec Heřmanice</t>
  </si>
  <si>
    <t>obec Hrádek nad Nisou</t>
  </si>
  <si>
    <t>obec Chrastava</t>
  </si>
  <si>
    <t>obec Lázně Libverda</t>
  </si>
  <si>
    <t>obec Okrouhlá</t>
  </si>
  <si>
    <t>obec Oldřichov v Hájích</t>
  </si>
  <si>
    <t>obec Pertoltice</t>
  </si>
  <si>
    <t>obec Stráž pod Ralskem</t>
  </si>
  <si>
    <t>obec Višňová</t>
  </si>
  <si>
    <t>nespecifikované rezervy</t>
  </si>
  <si>
    <t>Povodně 2013</t>
  </si>
  <si>
    <t>Změna rozpočtu – rozpočtové opatření č. 171/13 – Úhrada nákladů na prvotní záchranné a likvidační práce v souvislosti s povodní v červnu 2013</t>
  </si>
  <si>
    <t>Sdružení hasičů ČMS – okres Jablonec n. Nisou</t>
  </si>
  <si>
    <t>Sběr dat a zprac. podkladů pro dílčí kr. plány</t>
  </si>
  <si>
    <t>Opatř. pro kr. stavy, školení obcí, jednání BRK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</si>
</sst>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0" fillId="0" borderId="13" xfId="51" applyFont="1" applyBorder="1" applyAlignment="1">
      <alignment horizontal="center"/>
      <protection/>
    </xf>
    <xf numFmtId="49" fontId="10" fillId="0" borderId="14" xfId="51" applyNumberFormat="1" applyFont="1" applyBorder="1" applyAlignment="1">
      <alignment horizontal="center"/>
      <protection/>
    </xf>
    <xf numFmtId="0" fontId="10" fillId="0" borderId="14" xfId="51" applyFont="1" applyBorder="1" applyAlignment="1">
      <alignment horizontal="center"/>
      <protection/>
    </xf>
    <xf numFmtId="0" fontId="10" fillId="0" borderId="14" xfId="50" applyFont="1" applyFill="1" applyBorder="1">
      <alignment/>
      <protection/>
    </xf>
    <xf numFmtId="0" fontId="8" fillId="0" borderId="0" xfId="48" applyFo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1" fillId="0" borderId="19" xfId="51" applyFont="1" applyFill="1" applyBorder="1" applyAlignment="1">
      <alignment horizontal="center"/>
      <protection/>
    </xf>
    <xf numFmtId="49" fontId="11" fillId="0" borderId="20" xfId="51" applyNumberFormat="1" applyFont="1" applyBorder="1" applyAlignment="1">
      <alignment horizontal="center"/>
      <protection/>
    </xf>
    <xf numFmtId="0" fontId="11" fillId="0" borderId="20" xfId="51" applyFont="1" applyBorder="1" applyAlignment="1">
      <alignment horizontal="center"/>
      <protection/>
    </xf>
    <xf numFmtId="0" fontId="11" fillId="0" borderId="20" xfId="51" applyFont="1" applyBorder="1">
      <alignment/>
      <protection/>
    </xf>
    <xf numFmtId="0" fontId="10" fillId="0" borderId="10" xfId="51" applyFont="1" applyBorder="1" applyAlignment="1">
      <alignment horizontal="center"/>
      <protection/>
    </xf>
    <xf numFmtId="49" fontId="10" fillId="0" borderId="11" xfId="51" applyNumberFormat="1" applyFont="1" applyBorder="1" applyAlignment="1">
      <alignment horizontal="center"/>
      <protection/>
    </xf>
    <xf numFmtId="0" fontId="10" fillId="0" borderId="11" xfId="51" applyFont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10" fillId="0" borderId="11" xfId="51" applyFont="1" applyBorder="1">
      <alignment/>
      <protection/>
    </xf>
    <xf numFmtId="0" fontId="10" fillId="0" borderId="14" xfId="51" applyFont="1" applyBorder="1">
      <alignment/>
      <protection/>
    </xf>
    <xf numFmtId="0" fontId="8" fillId="0" borderId="0" xfId="51" applyFont="1" applyBorder="1" applyAlignment="1">
      <alignment horizontal="center"/>
      <protection/>
    </xf>
    <xf numFmtId="49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4" fontId="8" fillId="0" borderId="0" xfId="0" applyNumberFormat="1" applyFont="1" applyFill="1" applyBorder="1" applyAlignment="1">
      <alignment/>
    </xf>
    <xf numFmtId="49" fontId="8" fillId="0" borderId="14" xfId="51" applyNumberFormat="1" applyFont="1" applyBorder="1" applyAlignment="1">
      <alignment horizontal="center"/>
      <protection/>
    </xf>
    <xf numFmtId="0" fontId="8" fillId="0" borderId="14" xfId="51" applyFont="1" applyBorder="1" applyAlignment="1">
      <alignment horizontal="center"/>
      <protection/>
    </xf>
    <xf numFmtId="0" fontId="8" fillId="0" borderId="14" xfId="50" applyFont="1" applyFill="1" applyBorder="1">
      <alignment/>
      <protection/>
    </xf>
    <xf numFmtId="0" fontId="8" fillId="0" borderId="25" xfId="51" applyFont="1" applyBorder="1" applyAlignment="1">
      <alignment horizontal="center"/>
      <protection/>
    </xf>
    <xf numFmtId="0" fontId="8" fillId="0" borderId="17" xfId="50" applyFont="1" applyFill="1" applyBorder="1">
      <alignment/>
      <protection/>
    </xf>
    <xf numFmtId="0" fontId="10" fillId="0" borderId="11" xfId="50" applyFont="1" applyFill="1" applyBorder="1">
      <alignment/>
      <protection/>
    </xf>
    <xf numFmtId="0" fontId="10" fillId="0" borderId="17" xfId="50" applyFont="1" applyFill="1" applyBorder="1">
      <alignment/>
      <protection/>
    </xf>
    <xf numFmtId="0" fontId="8" fillId="0" borderId="26" xfId="0" applyFont="1" applyFill="1" applyBorder="1" applyAlignment="1">
      <alignment horizontal="center"/>
    </xf>
    <xf numFmtId="0" fontId="10" fillId="0" borderId="14" xfId="0" applyFont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17" xfId="51" applyFont="1" applyBorder="1" applyAlignment="1">
      <alignment horizontal="center"/>
      <protection/>
    </xf>
    <xf numFmtId="0" fontId="8" fillId="0" borderId="27" xfId="51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9" fontId="11" fillId="0" borderId="20" xfId="51" applyNumberFormat="1" applyFont="1" applyFill="1" applyBorder="1">
      <alignment/>
      <protection/>
    </xf>
    <xf numFmtId="169" fontId="10" fillId="0" borderId="20" xfId="0" applyNumberFormat="1" applyFont="1" applyBorder="1" applyAlignment="1">
      <alignment/>
    </xf>
    <xf numFmtId="169" fontId="48" fillId="0" borderId="21" xfId="49" applyNumberFormat="1" applyFont="1" applyFill="1" applyBorder="1" applyAlignment="1">
      <alignment horizontal="right"/>
      <protection/>
    </xf>
    <xf numFmtId="169" fontId="10" fillId="0" borderId="11" xfId="0" applyNumberFormat="1" applyFont="1" applyFill="1" applyBorder="1" applyAlignment="1">
      <alignment/>
    </xf>
    <xf numFmtId="169" fontId="10" fillId="0" borderId="11" xfId="0" applyNumberFormat="1" applyFont="1" applyBorder="1" applyAlignment="1">
      <alignment/>
    </xf>
    <xf numFmtId="169" fontId="10" fillId="0" borderId="11" xfId="49" applyNumberFormat="1" applyFont="1" applyFill="1" applyBorder="1" applyAlignment="1">
      <alignment horizontal="right"/>
      <protection/>
    </xf>
    <xf numFmtId="169" fontId="10" fillId="0" borderId="14" xfId="0" applyNumberFormat="1" applyFont="1" applyFill="1" applyBorder="1" applyAlignment="1">
      <alignment/>
    </xf>
    <xf numFmtId="169" fontId="10" fillId="0" borderId="14" xfId="0" applyNumberFormat="1" applyFont="1" applyBorder="1" applyAlignment="1">
      <alignment/>
    </xf>
    <xf numFmtId="169" fontId="10" fillId="0" borderId="14" xfId="49" applyNumberFormat="1" applyFont="1" applyFill="1" applyBorder="1" applyAlignment="1">
      <alignment horizontal="right"/>
      <protection/>
    </xf>
    <xf numFmtId="169" fontId="10" fillId="0" borderId="14" xfId="50" applyNumberFormat="1" applyFont="1" applyFill="1" applyBorder="1">
      <alignment/>
      <protection/>
    </xf>
    <xf numFmtId="169" fontId="10" fillId="0" borderId="14" xfId="47" applyNumberFormat="1" applyFont="1" applyBorder="1">
      <alignment/>
      <protection/>
    </xf>
    <xf numFmtId="169" fontId="10" fillId="0" borderId="26" xfId="50" applyNumberFormat="1" applyFont="1" applyFill="1" applyBorder="1">
      <alignment/>
      <protection/>
    </xf>
    <xf numFmtId="169" fontId="8" fillId="0" borderId="14" xfId="50" applyNumberFormat="1" applyFont="1" applyFill="1" applyBorder="1">
      <alignment/>
      <protection/>
    </xf>
    <xf numFmtId="169" fontId="8" fillId="0" borderId="14" xfId="49" applyNumberFormat="1" applyFont="1" applyFill="1" applyBorder="1" applyAlignment="1">
      <alignment horizontal="right"/>
      <protection/>
    </xf>
    <xf numFmtId="169" fontId="8" fillId="0" borderId="26" xfId="50" applyNumberFormat="1" applyFont="1" applyFill="1" applyBorder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3 Podrobny_rozpis_rozpoctu_2010_Klíma" xfId="47"/>
    <cellStyle name="normální_2. Rozpočet 2007 - tabulky" xfId="48"/>
    <cellStyle name="normální_Rozpis výdajů 03 bez PO" xfId="49"/>
    <cellStyle name="normální_Rozpis výdajů 03 bez PO_03. Ekonomický" xfId="50"/>
    <cellStyle name="normální_Rozpis výdajů 03 bez PO_UR 2008 1-168 tisk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F180">
            <v>24000</v>
          </cell>
          <cell r="I180">
            <v>856.56</v>
          </cell>
          <cell r="J180">
            <v>182553.52</v>
          </cell>
          <cell r="K180">
            <v>0</v>
          </cell>
          <cell r="L180">
            <v>0</v>
          </cell>
          <cell r="N180">
            <v>40.48</v>
          </cell>
          <cell r="O180">
            <v>79520.92</v>
          </cell>
          <cell r="P180">
            <v>253299.98</v>
          </cell>
        </row>
        <row r="225">
          <cell r="C225">
            <v>2108256.29</v>
          </cell>
          <cell r="D225">
            <v>216471.527</v>
          </cell>
          <cell r="E225">
            <v>1315.3200000000002</v>
          </cell>
          <cell r="G225">
            <v>607.19</v>
          </cell>
          <cell r="H225">
            <v>3462117.280469999</v>
          </cell>
          <cell r="Q225">
            <v>668693.9339999999</v>
          </cell>
          <cell r="S225">
            <v>254989.98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B225">
            <v>31805.08</v>
          </cell>
          <cell r="C225">
            <v>210455</v>
          </cell>
          <cell r="D225">
            <v>878057.29</v>
          </cell>
          <cell r="E225">
            <v>737172.029</v>
          </cell>
          <cell r="F225">
            <v>152320</v>
          </cell>
          <cell r="G225">
            <v>3406775.86799</v>
          </cell>
          <cell r="H225">
            <v>77390.90999999999</v>
          </cell>
          <cell r="I225">
            <v>512401.15699999995</v>
          </cell>
          <cell r="K225">
            <v>827099.2399999999</v>
          </cell>
          <cell r="L225">
            <v>301584.98</v>
          </cell>
          <cell r="M225">
            <v>5445.58863</v>
          </cell>
          <cell r="N225">
            <v>45550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J14" sqref="J14"/>
    </sheetView>
  </sheetViews>
  <sheetFormatPr defaultColWidth="9.140625" defaultRowHeight="12.75"/>
  <cols>
    <col min="1" max="1" width="36.7109375" style="0" customWidth="1"/>
    <col min="2" max="2" width="7.28125" style="0" customWidth="1"/>
    <col min="3" max="3" width="15.8515625" style="0" customWidth="1"/>
    <col min="4" max="4" width="10.421875" style="0" customWidth="1"/>
    <col min="5" max="5" width="15.8515625" style="0" customWidth="1"/>
    <col min="10" max="10" width="11.7109375" style="0" bestFit="1" customWidth="1"/>
  </cols>
  <sheetData>
    <row r="1" spans="1:5" ht="13.5" thickBot="1">
      <c r="A1" s="86" t="s">
        <v>58</v>
      </c>
      <c r="B1" s="86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2326043.1369999996</v>
      </c>
      <c r="D3" s="26">
        <f>D4+D5+D6</f>
        <v>0</v>
      </c>
      <c r="E3" s="27">
        <f aca="true" t="shared" si="0" ref="E3:E24">C3+D3</f>
        <v>2326043.1369999996</v>
      </c>
    </row>
    <row r="4" spans="1:10" ht="15" customHeight="1">
      <c r="A4" s="6" t="s">
        <v>4</v>
      </c>
      <c r="B4" s="7" t="s">
        <v>5</v>
      </c>
      <c r="C4" s="8">
        <f>'[3]příjmy'!$C$225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'[3]příjmy'!$D$225</f>
        <v>216471.527</v>
      </c>
      <c r="D5" s="4">
        <v>0</v>
      </c>
      <c r="E5" s="10">
        <f t="shared" si="0"/>
        <v>216471.527</v>
      </c>
    </row>
    <row r="6" spans="1:5" ht="15" customHeight="1">
      <c r="A6" s="6" t="s">
        <v>8</v>
      </c>
      <c r="B6" s="7" t="s">
        <v>9</v>
      </c>
      <c r="C6" s="8">
        <f>'[3]příjmy'!$E$225</f>
        <v>1315.3200000000002</v>
      </c>
      <c r="D6" s="8">
        <f>'[1]příjmy'!$E$31</f>
        <v>0</v>
      </c>
      <c r="E6" s="10">
        <f t="shared" si="0"/>
        <v>1315.3200000000002</v>
      </c>
    </row>
    <row r="7" spans="1:5" ht="15" customHeight="1">
      <c r="A7" s="12" t="s">
        <v>44</v>
      </c>
      <c r="B7" s="7" t="s">
        <v>10</v>
      </c>
      <c r="C7" s="13">
        <f>C8+C13</f>
        <v>3731062.030469999</v>
      </c>
      <c r="D7" s="13">
        <f>D8+D13</f>
        <v>3399.629</v>
      </c>
      <c r="E7" s="14">
        <f t="shared" si="0"/>
        <v>3734461.6594699994</v>
      </c>
    </row>
    <row r="8" spans="1:5" ht="15" customHeight="1">
      <c r="A8" s="6" t="s">
        <v>50</v>
      </c>
      <c r="B8" s="7" t="s">
        <v>11</v>
      </c>
      <c r="C8" s="8">
        <f>C9+C10+C11+C12</f>
        <v>3548468.030469999</v>
      </c>
      <c r="D8" s="8">
        <f>D9+D10+D11+D12</f>
        <v>3399.629</v>
      </c>
      <c r="E8" s="11">
        <f t="shared" si="0"/>
        <v>3551867.6594699994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'[3]příjmy'!$G$225+'[3]příjmy'!$H$225</f>
        <v>3462724.470469999</v>
      </c>
      <c r="D10" s="8">
        <v>3399.629</v>
      </c>
      <c r="E10" s="11">
        <f t="shared" si="0"/>
        <v>3466124.0994699993</v>
      </c>
    </row>
    <row r="11" spans="1:5" ht="15" customHeight="1">
      <c r="A11" s="6" t="s">
        <v>46</v>
      </c>
      <c r="B11" s="7" t="s">
        <v>49</v>
      </c>
      <c r="C11" s="8">
        <f>'[3]příjmy'!$I$180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'[3]příjmy'!$F$180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182594</v>
      </c>
      <c r="D13" s="8">
        <f>D14+D15+D16</f>
        <v>0</v>
      </c>
      <c r="E13" s="11">
        <f t="shared" si="0"/>
        <v>182594</v>
      </c>
    </row>
    <row r="14" spans="1:5" ht="15" customHeight="1">
      <c r="A14" s="6" t="s">
        <v>47</v>
      </c>
      <c r="B14" s="7" t="s">
        <v>13</v>
      </c>
      <c r="C14" s="8">
        <f>'[3]příjmy'!$N$180+'[3]příjmy'!$J$180</f>
        <v>182594</v>
      </c>
      <c r="D14" s="8">
        <f>'[1]příjmy'!$H$16</f>
        <v>0</v>
      </c>
      <c r="E14" s="11">
        <f t="shared" si="0"/>
        <v>182594</v>
      </c>
    </row>
    <row r="15" spans="1:5" ht="15" customHeight="1">
      <c r="A15" s="6" t="s">
        <v>53</v>
      </c>
      <c r="B15" s="7">
        <v>4221</v>
      </c>
      <c r="C15" s="8">
        <f>'[3]příjmy'!$L$180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'[3]příjmy'!$K$180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6057105.167469999</v>
      </c>
      <c r="D17" s="13">
        <f>D3+D7</f>
        <v>3399.629</v>
      </c>
      <c r="E17" s="14">
        <f t="shared" si="0"/>
        <v>6060504.796469999</v>
      </c>
    </row>
    <row r="18" spans="1:5" ht="15" customHeight="1">
      <c r="A18" s="12" t="s">
        <v>15</v>
      </c>
      <c r="B18" s="15" t="s">
        <v>16</v>
      </c>
      <c r="C18" s="13">
        <f>SUM(C19:C23)</f>
        <v>1209629.814</v>
      </c>
      <c r="D18" s="13">
        <f>SUM(D19:D23)</f>
        <v>0</v>
      </c>
      <c r="E18" s="14">
        <f t="shared" si="0"/>
        <v>1209629.814</v>
      </c>
    </row>
    <row r="19" spans="1:5" ht="15" customHeight="1">
      <c r="A19" s="6" t="s">
        <v>62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'[3]příjmy'!$Q$225</f>
        <v>668693.9339999999</v>
      </c>
      <c r="D21" s="8">
        <v>0</v>
      </c>
      <c r="E21" s="11">
        <f t="shared" si="0"/>
        <v>668693.9339999999</v>
      </c>
    </row>
    <row r="22" spans="1:5" ht="15" customHeight="1">
      <c r="A22" s="6" t="s">
        <v>55</v>
      </c>
      <c r="B22" s="7">
        <v>8123</v>
      </c>
      <c r="C22" s="8">
        <f>'[3]příjmy'!$S$225</f>
        <v>254989.98</v>
      </c>
      <c r="D22" s="8">
        <f>'[1]příjmy'!$T$31</f>
        <v>0</v>
      </c>
      <c r="E22" s="11">
        <f>C22+D22</f>
        <v>254989.98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7266734.981469999</v>
      </c>
      <c r="D24" s="22">
        <f>D17+D18</f>
        <v>3399.629</v>
      </c>
      <c r="E24" s="23">
        <f t="shared" si="0"/>
        <v>7270134.610469999</v>
      </c>
    </row>
    <row r="25" spans="1:5" ht="13.5" thickBot="1">
      <c r="A25" s="86" t="s">
        <v>59</v>
      </c>
      <c r="B25" s="86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'[3]výdaje'!$B$225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'[3]výdaje'!$C$225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29</v>
      </c>
      <c r="B29" s="7" t="s">
        <v>20</v>
      </c>
      <c r="C29" s="8">
        <f>'[3]výdaje'!$D$225</f>
        <v>878057.29</v>
      </c>
      <c r="D29" s="4">
        <v>0</v>
      </c>
      <c r="E29" s="5">
        <f t="shared" si="1"/>
        <v>878057.29</v>
      </c>
    </row>
    <row r="30" spans="1:5" ht="15" customHeight="1">
      <c r="A30" s="25" t="s">
        <v>22</v>
      </c>
      <c r="B30" s="7" t="s">
        <v>20</v>
      </c>
      <c r="C30" s="8">
        <f>'[3]výdaje'!$E$225</f>
        <v>737172.029</v>
      </c>
      <c r="D30" s="4">
        <v>3339.629</v>
      </c>
      <c r="E30" s="5">
        <f t="shared" si="1"/>
        <v>740511.6579999999</v>
      </c>
    </row>
    <row r="31" spans="1:5" ht="15" customHeight="1">
      <c r="A31" s="25" t="s">
        <v>48</v>
      </c>
      <c r="B31" s="7" t="s">
        <v>20</v>
      </c>
      <c r="C31" s="8">
        <f>'[3]výdaje'!$F$225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'[3]výdaje'!$G$225</f>
        <v>3406775.86799</v>
      </c>
      <c r="D32" s="4">
        <v>0</v>
      </c>
      <c r="E32" s="5">
        <f t="shared" si="1"/>
        <v>3406775.86799</v>
      </c>
    </row>
    <row r="33" spans="1:5" ht="15" customHeight="1">
      <c r="A33" s="25" t="s">
        <v>23</v>
      </c>
      <c r="B33" s="7" t="s">
        <v>20</v>
      </c>
      <c r="C33" s="8">
        <f>'[3]výdaje'!$H$225</f>
        <v>77390.90999999999</v>
      </c>
      <c r="D33" s="4">
        <f>'[1]výdaje'!$G$16</f>
        <v>0</v>
      </c>
      <c r="E33" s="5">
        <f t="shared" si="1"/>
        <v>77390.90999999999</v>
      </c>
    </row>
    <row r="34" spans="1:5" ht="15" customHeight="1">
      <c r="A34" s="25" t="s">
        <v>30</v>
      </c>
      <c r="B34" s="7" t="s">
        <v>24</v>
      </c>
      <c r="C34" s="8">
        <f>'[3]výdaje'!$I$225</f>
        <v>512401.15699999995</v>
      </c>
      <c r="D34" s="4">
        <v>0</v>
      </c>
      <c r="E34" s="5">
        <f t="shared" si="1"/>
        <v>512401.15699999995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'[3]výdaje'!$K$225</f>
        <v>827099.2399999999</v>
      </c>
      <c r="D36" s="4">
        <f>'[1]výdaje'!$J$16</f>
        <v>0</v>
      </c>
      <c r="E36" s="5">
        <f t="shared" si="1"/>
        <v>827099.2399999999</v>
      </c>
    </row>
    <row r="37" spans="1:5" ht="15" customHeight="1">
      <c r="A37" s="25" t="s">
        <v>34</v>
      </c>
      <c r="B37" s="7" t="s">
        <v>25</v>
      </c>
      <c r="C37" s="8">
        <f>'[3]výdaje'!$L$225</f>
        <v>301584.98</v>
      </c>
      <c r="D37" s="4">
        <v>0</v>
      </c>
      <c r="E37" s="5">
        <f t="shared" si="1"/>
        <v>301584.98</v>
      </c>
    </row>
    <row r="38" spans="1:5" ht="15" customHeight="1">
      <c r="A38" s="25" t="s">
        <v>33</v>
      </c>
      <c r="B38" s="7" t="s">
        <v>20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'[3]výdaje'!$N$225</f>
        <v>45550</v>
      </c>
      <c r="D39" s="4">
        <v>0</v>
      </c>
      <c r="E39" s="5">
        <f>C39+D39</f>
        <v>45550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7266734.980140001</v>
      </c>
      <c r="D46" s="22">
        <f>SUM(D27:D45)</f>
        <v>3339.629</v>
      </c>
      <c r="E46" s="23">
        <f>SUM(E27:E45)</f>
        <v>7270074.609139999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3.140625" style="40" customWidth="1"/>
    <col min="2" max="2" width="7.140625" style="40" customWidth="1"/>
    <col min="3" max="4" width="4.7109375" style="40" customWidth="1"/>
    <col min="5" max="5" width="5.28125" style="40" customWidth="1"/>
    <col min="6" max="6" width="5.7109375" style="40" customWidth="1"/>
    <col min="7" max="7" width="38.57421875" style="40" customWidth="1"/>
    <col min="8" max="9" width="9.140625" style="40" customWidth="1"/>
    <col min="10" max="10" width="9.140625" style="49" customWidth="1"/>
    <col min="11" max="16384" width="9.140625" style="40" customWidth="1"/>
  </cols>
  <sheetData>
    <row r="1" spans="1:10" ht="32.25" customHeight="1">
      <c r="A1" s="88" t="s">
        <v>133</v>
      </c>
      <c r="B1" s="89"/>
      <c r="C1" s="89"/>
      <c r="D1" s="89"/>
      <c r="E1" s="89"/>
      <c r="F1" s="89"/>
      <c r="G1" s="89"/>
      <c r="H1" s="89"/>
      <c r="I1" s="89"/>
      <c r="J1" s="89"/>
    </row>
    <row r="2" spans="1:8" ht="13.5" customHeight="1">
      <c r="A2" s="45"/>
      <c r="B2" s="45"/>
      <c r="C2" s="45"/>
      <c r="D2" s="45"/>
      <c r="E2" s="45"/>
      <c r="F2" s="45"/>
      <c r="G2" s="45"/>
      <c r="H2" s="45"/>
    </row>
    <row r="3" spans="8:10" ht="13.5" thickBot="1">
      <c r="H3" s="50"/>
      <c r="J3" s="83" t="s">
        <v>72</v>
      </c>
    </row>
    <row r="4" spans="1:10" ht="13.5" thickBot="1">
      <c r="A4" s="51" t="s">
        <v>67</v>
      </c>
      <c r="B4" s="87" t="s">
        <v>68</v>
      </c>
      <c r="C4" s="87"/>
      <c r="D4" s="52" t="s">
        <v>69</v>
      </c>
      <c r="E4" s="52" t="s">
        <v>19</v>
      </c>
      <c r="F4" s="52" t="s">
        <v>96</v>
      </c>
      <c r="G4" s="53" t="s">
        <v>73</v>
      </c>
      <c r="H4" s="54" t="s">
        <v>75</v>
      </c>
      <c r="I4" s="54" t="s">
        <v>74</v>
      </c>
      <c r="J4" s="84" t="s">
        <v>75</v>
      </c>
    </row>
    <row r="5" spans="1:10" ht="13.5" thickBot="1">
      <c r="A5" s="55" t="s">
        <v>76</v>
      </c>
      <c r="B5" s="56" t="s">
        <v>70</v>
      </c>
      <c r="C5" s="56" t="s">
        <v>70</v>
      </c>
      <c r="D5" s="57" t="s">
        <v>70</v>
      </c>
      <c r="E5" s="57" t="s">
        <v>70</v>
      </c>
      <c r="F5" s="57" t="s">
        <v>70</v>
      </c>
      <c r="G5" s="58" t="s">
        <v>77</v>
      </c>
      <c r="H5" s="90">
        <f>H6+H7+H8+H9+H10+H11+H12+H13+H14+H15+H45+H46+H47</f>
        <v>3279</v>
      </c>
      <c r="I5" s="91"/>
      <c r="J5" s="92">
        <f>H5+I5</f>
        <v>3279</v>
      </c>
    </row>
    <row r="6" spans="1:10" ht="12.75">
      <c r="A6" s="59" t="s">
        <v>78</v>
      </c>
      <c r="B6" s="60" t="s">
        <v>79</v>
      </c>
      <c r="C6" s="60" t="s">
        <v>80</v>
      </c>
      <c r="D6" s="61" t="s">
        <v>70</v>
      </c>
      <c r="E6" s="62" t="s">
        <v>70</v>
      </c>
      <c r="F6" s="62"/>
      <c r="G6" s="63" t="s">
        <v>81</v>
      </c>
      <c r="H6" s="93">
        <v>115</v>
      </c>
      <c r="I6" s="94"/>
      <c r="J6" s="95">
        <f aca="true" t="shared" si="0" ref="J6:J47">H6+I6</f>
        <v>115</v>
      </c>
    </row>
    <row r="7" spans="1:10" ht="12.75">
      <c r="A7" s="41" t="s">
        <v>78</v>
      </c>
      <c r="B7" s="42" t="s">
        <v>82</v>
      </c>
      <c r="C7" s="42" t="s">
        <v>80</v>
      </c>
      <c r="D7" s="43" t="s">
        <v>70</v>
      </c>
      <c r="E7" s="43" t="s">
        <v>70</v>
      </c>
      <c r="F7" s="43"/>
      <c r="G7" s="64" t="s">
        <v>83</v>
      </c>
      <c r="H7" s="96">
        <v>150</v>
      </c>
      <c r="I7" s="97"/>
      <c r="J7" s="98">
        <f t="shared" si="0"/>
        <v>150</v>
      </c>
    </row>
    <row r="8" spans="1:10" ht="12.75">
      <c r="A8" s="41" t="s">
        <v>78</v>
      </c>
      <c r="B8" s="42" t="s">
        <v>84</v>
      </c>
      <c r="C8" s="42" t="s">
        <v>80</v>
      </c>
      <c r="D8" s="43" t="s">
        <v>70</v>
      </c>
      <c r="E8" s="43" t="s">
        <v>70</v>
      </c>
      <c r="F8" s="43"/>
      <c r="G8" s="64" t="s">
        <v>85</v>
      </c>
      <c r="H8" s="96">
        <v>120</v>
      </c>
      <c r="I8" s="97"/>
      <c r="J8" s="98">
        <f t="shared" si="0"/>
        <v>120</v>
      </c>
    </row>
    <row r="9" spans="1:10" ht="12.75">
      <c r="A9" s="41" t="s">
        <v>78</v>
      </c>
      <c r="B9" s="42" t="s">
        <v>86</v>
      </c>
      <c r="C9" s="42" t="s">
        <v>80</v>
      </c>
      <c r="D9" s="43" t="s">
        <v>70</v>
      </c>
      <c r="E9" s="43" t="s">
        <v>70</v>
      </c>
      <c r="F9" s="43"/>
      <c r="G9" s="64" t="s">
        <v>136</v>
      </c>
      <c r="H9" s="96">
        <v>120</v>
      </c>
      <c r="I9" s="97"/>
      <c r="J9" s="98">
        <f t="shared" si="0"/>
        <v>120</v>
      </c>
    </row>
    <row r="10" spans="1:10" ht="12.75">
      <c r="A10" s="41" t="s">
        <v>78</v>
      </c>
      <c r="B10" s="42" t="s">
        <v>87</v>
      </c>
      <c r="C10" s="42" t="s">
        <v>80</v>
      </c>
      <c r="D10" s="43" t="s">
        <v>70</v>
      </c>
      <c r="E10" s="43" t="s">
        <v>70</v>
      </c>
      <c r="F10" s="43"/>
      <c r="G10" s="64" t="s">
        <v>88</v>
      </c>
      <c r="H10" s="96">
        <v>20</v>
      </c>
      <c r="I10" s="97"/>
      <c r="J10" s="98">
        <f t="shared" si="0"/>
        <v>20</v>
      </c>
    </row>
    <row r="11" spans="1:10" ht="12.75">
      <c r="A11" s="41" t="s">
        <v>78</v>
      </c>
      <c r="B11" s="42" t="s">
        <v>89</v>
      </c>
      <c r="C11" s="42" t="s">
        <v>80</v>
      </c>
      <c r="D11" s="43" t="s">
        <v>70</v>
      </c>
      <c r="E11" s="43" t="s">
        <v>70</v>
      </c>
      <c r="F11" s="43"/>
      <c r="G11" s="44" t="s">
        <v>90</v>
      </c>
      <c r="H11" s="99">
        <v>500</v>
      </c>
      <c r="I11" s="100"/>
      <c r="J11" s="98">
        <f t="shared" si="0"/>
        <v>500</v>
      </c>
    </row>
    <row r="12" spans="1:10" ht="12.75">
      <c r="A12" s="41" t="s">
        <v>78</v>
      </c>
      <c r="B12" s="42" t="s">
        <v>97</v>
      </c>
      <c r="C12" s="42" t="s">
        <v>80</v>
      </c>
      <c r="D12" s="43" t="s">
        <v>70</v>
      </c>
      <c r="E12" s="43" t="s">
        <v>70</v>
      </c>
      <c r="F12" s="43"/>
      <c r="G12" s="44" t="s">
        <v>98</v>
      </c>
      <c r="H12" s="99">
        <v>300</v>
      </c>
      <c r="I12" s="100"/>
      <c r="J12" s="98">
        <f t="shared" si="0"/>
        <v>300</v>
      </c>
    </row>
    <row r="13" spans="1:10" ht="12.75">
      <c r="A13" s="41" t="s">
        <v>78</v>
      </c>
      <c r="B13" s="42" t="s">
        <v>99</v>
      </c>
      <c r="C13" s="42" t="s">
        <v>80</v>
      </c>
      <c r="D13" s="43" t="s">
        <v>70</v>
      </c>
      <c r="E13" s="43" t="s">
        <v>70</v>
      </c>
      <c r="F13" s="43"/>
      <c r="G13" s="44" t="s">
        <v>100</v>
      </c>
      <c r="H13" s="99">
        <v>240</v>
      </c>
      <c r="I13" s="100"/>
      <c r="J13" s="98">
        <f t="shared" si="0"/>
        <v>240</v>
      </c>
    </row>
    <row r="14" spans="1:10" ht="12.75">
      <c r="A14" s="41" t="s">
        <v>78</v>
      </c>
      <c r="B14" s="42" t="s">
        <v>101</v>
      </c>
      <c r="C14" s="42" t="s">
        <v>80</v>
      </c>
      <c r="D14" s="43" t="s">
        <v>70</v>
      </c>
      <c r="E14" s="43" t="s">
        <v>70</v>
      </c>
      <c r="F14" s="43"/>
      <c r="G14" s="44" t="s">
        <v>134</v>
      </c>
      <c r="H14" s="99">
        <v>400</v>
      </c>
      <c r="I14" s="100"/>
      <c r="J14" s="98">
        <f t="shared" si="0"/>
        <v>400</v>
      </c>
    </row>
    <row r="15" spans="1:10" ht="12.75">
      <c r="A15" s="41" t="s">
        <v>76</v>
      </c>
      <c r="B15" s="42" t="s">
        <v>102</v>
      </c>
      <c r="C15" s="42" t="s">
        <v>80</v>
      </c>
      <c r="D15" s="43" t="s">
        <v>70</v>
      </c>
      <c r="E15" s="43" t="s">
        <v>70</v>
      </c>
      <c r="F15" s="43"/>
      <c r="G15" s="44" t="s">
        <v>132</v>
      </c>
      <c r="H15" s="99">
        <f>H17+H19+H21+H23+H25+H27+H29+H31+H33+H35+H37+H39+H41+H43</f>
        <v>0</v>
      </c>
      <c r="I15" s="99">
        <f>I16+I17+I19+I21+I23+I25+I27+I29+I31+I33+I35+I37+I39+I41+I43</f>
        <v>3399.629</v>
      </c>
      <c r="J15" s="98">
        <f t="shared" si="0"/>
        <v>3399.629</v>
      </c>
    </row>
    <row r="16" spans="1:10" ht="12.75">
      <c r="A16" s="41"/>
      <c r="B16" s="42"/>
      <c r="C16" s="42"/>
      <c r="D16" s="76">
        <v>5269</v>
      </c>
      <c r="E16" s="78">
        <v>5901</v>
      </c>
      <c r="F16" s="82">
        <v>98011</v>
      </c>
      <c r="G16" s="79" t="s">
        <v>131</v>
      </c>
      <c r="H16" s="101">
        <v>0</v>
      </c>
      <c r="I16" s="102">
        <v>250.329</v>
      </c>
      <c r="J16" s="103">
        <f t="shared" si="0"/>
        <v>250.329</v>
      </c>
    </row>
    <row r="17" spans="1:10" s="80" customFormat="1" ht="12.75">
      <c r="A17" s="41" t="s">
        <v>76</v>
      </c>
      <c r="B17" s="42" t="s">
        <v>102</v>
      </c>
      <c r="C17" s="42" t="s">
        <v>103</v>
      </c>
      <c r="D17" s="43" t="s">
        <v>70</v>
      </c>
      <c r="E17" s="43" t="s">
        <v>70</v>
      </c>
      <c r="F17" s="81"/>
      <c r="G17" s="75" t="s">
        <v>117</v>
      </c>
      <c r="H17" s="99">
        <v>0</v>
      </c>
      <c r="I17" s="99">
        <v>69.9</v>
      </c>
      <c r="J17" s="98">
        <f t="shared" si="0"/>
        <v>69.9</v>
      </c>
    </row>
    <row r="18" spans="1:10" ht="12.75">
      <c r="A18" s="41"/>
      <c r="B18" s="42"/>
      <c r="C18" s="42"/>
      <c r="D18" s="70">
        <v>5269</v>
      </c>
      <c r="E18" s="72">
        <v>5321</v>
      </c>
      <c r="F18" s="82">
        <v>98011</v>
      </c>
      <c r="G18" s="73" t="s">
        <v>71</v>
      </c>
      <c r="H18" s="102">
        <v>0</v>
      </c>
      <c r="I18" s="102">
        <v>69.9</v>
      </c>
      <c r="J18" s="103">
        <f>H18+I18</f>
        <v>69.9</v>
      </c>
    </row>
    <row r="19" spans="1:10" s="80" customFormat="1" ht="12.75">
      <c r="A19" s="41" t="s">
        <v>76</v>
      </c>
      <c r="B19" s="42" t="s">
        <v>102</v>
      </c>
      <c r="C19" s="42" t="s">
        <v>116</v>
      </c>
      <c r="D19" s="43" t="s">
        <v>70</v>
      </c>
      <c r="E19" s="43" t="s">
        <v>70</v>
      </c>
      <c r="F19" s="43"/>
      <c r="G19" s="77" t="s">
        <v>118</v>
      </c>
      <c r="H19" s="101">
        <v>0</v>
      </c>
      <c r="I19" s="101">
        <v>43.4</v>
      </c>
      <c r="J19" s="98">
        <f t="shared" si="0"/>
        <v>43.4</v>
      </c>
    </row>
    <row r="20" spans="1:10" ht="12.75">
      <c r="A20" s="41"/>
      <c r="B20" s="42"/>
      <c r="C20" s="42"/>
      <c r="D20" s="70">
        <v>5269</v>
      </c>
      <c r="E20" s="72">
        <v>5321</v>
      </c>
      <c r="F20" s="82">
        <v>98011</v>
      </c>
      <c r="G20" s="73" t="s">
        <v>71</v>
      </c>
      <c r="H20" s="104">
        <v>0</v>
      </c>
      <c r="I20" s="104">
        <v>43.4</v>
      </c>
      <c r="J20" s="103">
        <f>H20+I20</f>
        <v>43.4</v>
      </c>
    </row>
    <row r="21" spans="1:10" s="80" customFormat="1" ht="12.75">
      <c r="A21" s="41" t="s">
        <v>76</v>
      </c>
      <c r="B21" s="42" t="s">
        <v>102</v>
      </c>
      <c r="C21" s="42" t="s">
        <v>108</v>
      </c>
      <c r="D21" s="43" t="s">
        <v>70</v>
      </c>
      <c r="E21" s="43" t="s">
        <v>70</v>
      </c>
      <c r="F21" s="43"/>
      <c r="G21" s="77" t="s">
        <v>119</v>
      </c>
      <c r="H21" s="101">
        <v>0</v>
      </c>
      <c r="I21" s="101">
        <v>30</v>
      </c>
      <c r="J21" s="98">
        <f t="shared" si="0"/>
        <v>30</v>
      </c>
    </row>
    <row r="22" spans="1:10" ht="12.75">
      <c r="A22" s="41"/>
      <c r="B22" s="42"/>
      <c r="C22" s="42"/>
      <c r="D22" s="70">
        <v>5269</v>
      </c>
      <c r="E22" s="72">
        <v>5321</v>
      </c>
      <c r="F22" s="82">
        <v>98011</v>
      </c>
      <c r="G22" s="73" t="s">
        <v>71</v>
      </c>
      <c r="H22" s="104">
        <v>0</v>
      </c>
      <c r="I22" s="104">
        <v>30</v>
      </c>
      <c r="J22" s="103">
        <f>H22+I22</f>
        <v>30</v>
      </c>
    </row>
    <row r="23" spans="1:10" s="80" customFormat="1" ht="12.75">
      <c r="A23" s="41" t="s">
        <v>76</v>
      </c>
      <c r="B23" s="42" t="s">
        <v>102</v>
      </c>
      <c r="C23" s="42" t="s">
        <v>109</v>
      </c>
      <c r="D23" s="43" t="s">
        <v>70</v>
      </c>
      <c r="E23" s="43" t="s">
        <v>70</v>
      </c>
      <c r="F23" s="43"/>
      <c r="G23" s="77" t="s">
        <v>120</v>
      </c>
      <c r="H23" s="101">
        <v>0</v>
      </c>
      <c r="I23" s="101">
        <v>13</v>
      </c>
      <c r="J23" s="98">
        <f t="shared" si="0"/>
        <v>13</v>
      </c>
    </row>
    <row r="24" spans="1:10" ht="12.75">
      <c r="A24" s="41"/>
      <c r="B24" s="42"/>
      <c r="C24" s="42"/>
      <c r="D24" s="70">
        <v>5269</v>
      </c>
      <c r="E24" s="72">
        <v>5321</v>
      </c>
      <c r="F24" s="82">
        <v>98011</v>
      </c>
      <c r="G24" s="73" t="s">
        <v>71</v>
      </c>
      <c r="H24" s="104">
        <v>0</v>
      </c>
      <c r="I24" s="104">
        <v>13</v>
      </c>
      <c r="J24" s="103">
        <f>H24+I24</f>
        <v>13</v>
      </c>
    </row>
    <row r="25" spans="1:10" s="80" customFormat="1" ht="12.75">
      <c r="A25" s="41" t="s">
        <v>76</v>
      </c>
      <c r="B25" s="42" t="s">
        <v>102</v>
      </c>
      <c r="C25" s="42" t="s">
        <v>104</v>
      </c>
      <c r="D25" s="43" t="s">
        <v>70</v>
      </c>
      <c r="E25" s="43" t="s">
        <v>70</v>
      </c>
      <c r="F25" s="43"/>
      <c r="G25" s="77" t="s">
        <v>121</v>
      </c>
      <c r="H25" s="101">
        <v>0</v>
      </c>
      <c r="I25" s="101">
        <v>108</v>
      </c>
      <c r="J25" s="98">
        <f t="shared" si="0"/>
        <v>108</v>
      </c>
    </row>
    <row r="26" spans="1:10" ht="12.75">
      <c r="A26" s="41"/>
      <c r="B26" s="42"/>
      <c r="C26" s="42"/>
      <c r="D26" s="70">
        <v>5269</v>
      </c>
      <c r="E26" s="72">
        <v>5321</v>
      </c>
      <c r="F26" s="82">
        <v>98011</v>
      </c>
      <c r="G26" s="73" t="s">
        <v>71</v>
      </c>
      <c r="H26" s="104">
        <v>0</v>
      </c>
      <c r="I26" s="104">
        <v>108</v>
      </c>
      <c r="J26" s="103">
        <f>H26+I26</f>
        <v>108</v>
      </c>
    </row>
    <row r="27" spans="1:10" s="80" customFormat="1" ht="12.75">
      <c r="A27" s="41" t="s">
        <v>76</v>
      </c>
      <c r="B27" s="42" t="s">
        <v>102</v>
      </c>
      <c r="C27" s="42" t="s">
        <v>110</v>
      </c>
      <c r="D27" s="43" t="s">
        <v>70</v>
      </c>
      <c r="E27" s="43" t="s">
        <v>70</v>
      </c>
      <c r="F27" s="43"/>
      <c r="G27" s="77" t="s">
        <v>122</v>
      </c>
      <c r="H27" s="101">
        <v>0</v>
      </c>
      <c r="I27" s="101">
        <v>57</v>
      </c>
      <c r="J27" s="98">
        <f t="shared" si="0"/>
        <v>57</v>
      </c>
    </row>
    <row r="28" spans="1:10" ht="12.75">
      <c r="A28" s="41"/>
      <c r="B28" s="42"/>
      <c r="C28" s="42"/>
      <c r="D28" s="70">
        <v>5269</v>
      </c>
      <c r="E28" s="72">
        <v>5321</v>
      </c>
      <c r="F28" s="82">
        <v>98011</v>
      </c>
      <c r="G28" s="73" t="s">
        <v>71</v>
      </c>
      <c r="H28" s="104">
        <v>0</v>
      </c>
      <c r="I28" s="104">
        <v>57</v>
      </c>
      <c r="J28" s="103">
        <f>H28+I28</f>
        <v>57</v>
      </c>
    </row>
    <row r="29" spans="1:10" s="80" customFormat="1" ht="12.75">
      <c r="A29" s="41" t="s">
        <v>76</v>
      </c>
      <c r="B29" s="42" t="s">
        <v>102</v>
      </c>
      <c r="C29" s="42" t="s">
        <v>107</v>
      </c>
      <c r="D29" s="43" t="s">
        <v>70</v>
      </c>
      <c r="E29" s="43" t="s">
        <v>70</v>
      </c>
      <c r="F29" s="43"/>
      <c r="G29" s="77" t="s">
        <v>123</v>
      </c>
      <c r="H29" s="101">
        <v>0</v>
      </c>
      <c r="I29" s="101">
        <v>267</v>
      </c>
      <c r="J29" s="98">
        <f t="shared" si="0"/>
        <v>267</v>
      </c>
    </row>
    <row r="30" spans="1:10" ht="12.75">
      <c r="A30" s="41"/>
      <c r="B30" s="42"/>
      <c r="C30" s="42"/>
      <c r="D30" s="70">
        <v>5269</v>
      </c>
      <c r="E30" s="72">
        <v>5321</v>
      </c>
      <c r="F30" s="82">
        <v>98011</v>
      </c>
      <c r="G30" s="73" t="s">
        <v>71</v>
      </c>
      <c r="H30" s="104">
        <v>0</v>
      </c>
      <c r="I30" s="104">
        <v>267</v>
      </c>
      <c r="J30" s="103">
        <f>H30+I30</f>
        <v>267</v>
      </c>
    </row>
    <row r="31" spans="1:10" s="80" customFormat="1" ht="12.75">
      <c r="A31" s="41" t="s">
        <v>76</v>
      </c>
      <c r="B31" s="42" t="s">
        <v>102</v>
      </c>
      <c r="C31" s="42" t="s">
        <v>111</v>
      </c>
      <c r="D31" s="43" t="s">
        <v>70</v>
      </c>
      <c r="E31" s="43" t="s">
        <v>70</v>
      </c>
      <c r="F31" s="43"/>
      <c r="G31" s="77" t="s">
        <v>124</v>
      </c>
      <c r="H31" s="101">
        <v>0</v>
      </c>
      <c r="I31" s="101">
        <v>645</v>
      </c>
      <c r="J31" s="98">
        <f t="shared" si="0"/>
        <v>645</v>
      </c>
    </row>
    <row r="32" spans="1:10" ht="12.75">
      <c r="A32" s="41"/>
      <c r="B32" s="42"/>
      <c r="C32" s="42"/>
      <c r="D32" s="70">
        <v>5269</v>
      </c>
      <c r="E32" s="72">
        <v>5321</v>
      </c>
      <c r="F32" s="82">
        <v>98011</v>
      </c>
      <c r="G32" s="73" t="s">
        <v>71</v>
      </c>
      <c r="H32" s="104">
        <v>0</v>
      </c>
      <c r="I32" s="104">
        <v>645</v>
      </c>
      <c r="J32" s="103">
        <f>H32+I32</f>
        <v>645</v>
      </c>
    </row>
    <row r="33" spans="1:10" s="80" customFormat="1" ht="12.75">
      <c r="A33" s="41" t="s">
        <v>76</v>
      </c>
      <c r="B33" s="42" t="s">
        <v>102</v>
      </c>
      <c r="C33" s="42" t="s">
        <v>112</v>
      </c>
      <c r="D33" s="43" t="s">
        <v>70</v>
      </c>
      <c r="E33" s="43" t="s">
        <v>70</v>
      </c>
      <c r="F33" s="43"/>
      <c r="G33" s="77" t="s">
        <v>125</v>
      </c>
      <c r="H33" s="101">
        <v>0</v>
      </c>
      <c r="I33" s="101">
        <v>391</v>
      </c>
      <c r="J33" s="98">
        <f t="shared" si="0"/>
        <v>391</v>
      </c>
    </row>
    <row r="34" spans="1:10" ht="12.75">
      <c r="A34" s="41"/>
      <c r="B34" s="42"/>
      <c r="C34" s="42"/>
      <c r="D34" s="70">
        <v>5269</v>
      </c>
      <c r="E34" s="72">
        <v>5321</v>
      </c>
      <c r="F34" s="82">
        <v>98011</v>
      </c>
      <c r="G34" s="73" t="s">
        <v>71</v>
      </c>
      <c r="H34" s="104">
        <v>0</v>
      </c>
      <c r="I34" s="104">
        <v>391</v>
      </c>
      <c r="J34" s="103">
        <f>H34+I34</f>
        <v>391</v>
      </c>
    </row>
    <row r="35" spans="1:10" s="80" customFormat="1" ht="12.75">
      <c r="A35" s="41" t="s">
        <v>76</v>
      </c>
      <c r="B35" s="42" t="s">
        <v>102</v>
      </c>
      <c r="C35" s="42" t="s">
        <v>105</v>
      </c>
      <c r="D35" s="43" t="s">
        <v>70</v>
      </c>
      <c r="E35" s="43" t="s">
        <v>70</v>
      </c>
      <c r="F35" s="43"/>
      <c r="G35" s="77" t="s">
        <v>126</v>
      </c>
      <c r="H35" s="101">
        <v>0</v>
      </c>
      <c r="I35" s="101">
        <v>11</v>
      </c>
      <c r="J35" s="98">
        <f t="shared" si="0"/>
        <v>11</v>
      </c>
    </row>
    <row r="36" spans="1:10" ht="12.75">
      <c r="A36" s="41"/>
      <c r="B36" s="42"/>
      <c r="C36" s="42"/>
      <c r="D36" s="70">
        <v>5269</v>
      </c>
      <c r="E36" s="72">
        <v>5321</v>
      </c>
      <c r="F36" s="82">
        <v>98011</v>
      </c>
      <c r="G36" s="73" t="s">
        <v>71</v>
      </c>
      <c r="H36" s="104">
        <v>0</v>
      </c>
      <c r="I36" s="104">
        <v>11</v>
      </c>
      <c r="J36" s="103">
        <f>H36+I36</f>
        <v>11</v>
      </c>
    </row>
    <row r="37" spans="1:10" s="80" customFormat="1" ht="12.75">
      <c r="A37" s="41" t="s">
        <v>76</v>
      </c>
      <c r="B37" s="42" t="s">
        <v>102</v>
      </c>
      <c r="C37" s="42" t="s">
        <v>113</v>
      </c>
      <c r="D37" s="43" t="s">
        <v>70</v>
      </c>
      <c r="E37" s="43" t="s">
        <v>70</v>
      </c>
      <c r="F37" s="43"/>
      <c r="G37" s="77" t="s">
        <v>127</v>
      </c>
      <c r="H37" s="101">
        <v>0</v>
      </c>
      <c r="I37" s="101">
        <v>70</v>
      </c>
      <c r="J37" s="98">
        <f t="shared" si="0"/>
        <v>70</v>
      </c>
    </row>
    <row r="38" spans="1:10" ht="12.75">
      <c r="A38" s="41"/>
      <c r="B38" s="42"/>
      <c r="C38" s="42"/>
      <c r="D38" s="70">
        <v>5269</v>
      </c>
      <c r="E38" s="72">
        <v>5321</v>
      </c>
      <c r="F38" s="82">
        <v>98011</v>
      </c>
      <c r="G38" s="73" t="s">
        <v>71</v>
      </c>
      <c r="H38" s="104">
        <v>0</v>
      </c>
      <c r="I38" s="104">
        <v>70</v>
      </c>
      <c r="J38" s="103">
        <f>H38+I38</f>
        <v>70</v>
      </c>
    </row>
    <row r="39" spans="1:10" s="80" customFormat="1" ht="12.75">
      <c r="A39" s="41" t="s">
        <v>76</v>
      </c>
      <c r="B39" s="42" t="s">
        <v>102</v>
      </c>
      <c r="C39" s="42" t="s">
        <v>114</v>
      </c>
      <c r="D39" s="43" t="s">
        <v>70</v>
      </c>
      <c r="E39" s="43" t="s">
        <v>70</v>
      </c>
      <c r="F39" s="43"/>
      <c r="G39" s="77" t="s">
        <v>128</v>
      </c>
      <c r="H39" s="101">
        <v>0</v>
      </c>
      <c r="I39" s="101">
        <v>20</v>
      </c>
      <c r="J39" s="98">
        <f t="shared" si="0"/>
        <v>20</v>
      </c>
    </row>
    <row r="40" spans="1:10" ht="12.75">
      <c r="A40" s="41"/>
      <c r="B40" s="42"/>
      <c r="C40" s="42"/>
      <c r="D40" s="70">
        <v>5269</v>
      </c>
      <c r="E40" s="72">
        <v>5321</v>
      </c>
      <c r="F40" s="82">
        <v>98011</v>
      </c>
      <c r="G40" s="73" t="s">
        <v>71</v>
      </c>
      <c r="H40" s="104">
        <v>0</v>
      </c>
      <c r="I40" s="104">
        <v>20</v>
      </c>
      <c r="J40" s="103">
        <f>H40+I40</f>
        <v>20</v>
      </c>
    </row>
    <row r="41" spans="1:10" s="80" customFormat="1" ht="12.75">
      <c r="A41" s="41" t="s">
        <v>76</v>
      </c>
      <c r="B41" s="42" t="s">
        <v>102</v>
      </c>
      <c r="C41" s="42" t="s">
        <v>106</v>
      </c>
      <c r="D41" s="43" t="s">
        <v>70</v>
      </c>
      <c r="E41" s="43" t="s">
        <v>70</v>
      </c>
      <c r="F41" s="43"/>
      <c r="G41" s="77" t="s">
        <v>129</v>
      </c>
      <c r="H41" s="101">
        <v>0</v>
      </c>
      <c r="I41" s="101">
        <v>510</v>
      </c>
      <c r="J41" s="98">
        <f t="shared" si="0"/>
        <v>510</v>
      </c>
    </row>
    <row r="42" spans="1:10" ht="12.75">
      <c r="A42" s="41"/>
      <c r="B42" s="42"/>
      <c r="C42" s="42"/>
      <c r="D42" s="70">
        <v>5269</v>
      </c>
      <c r="E42" s="72">
        <v>5321</v>
      </c>
      <c r="F42" s="82">
        <v>98011</v>
      </c>
      <c r="G42" s="73" t="s">
        <v>71</v>
      </c>
      <c r="H42" s="104">
        <v>0</v>
      </c>
      <c r="I42" s="104">
        <v>510</v>
      </c>
      <c r="J42" s="103">
        <f>H42+I42</f>
        <v>510</v>
      </c>
    </row>
    <row r="43" spans="1:10" s="80" customFormat="1" ht="13.5" customHeight="1">
      <c r="A43" s="41" t="s">
        <v>76</v>
      </c>
      <c r="B43" s="42" t="s">
        <v>102</v>
      </c>
      <c r="C43" s="42" t="s">
        <v>115</v>
      </c>
      <c r="D43" s="43" t="s">
        <v>70</v>
      </c>
      <c r="E43" s="43" t="s">
        <v>70</v>
      </c>
      <c r="F43" s="43"/>
      <c r="G43" s="77" t="s">
        <v>130</v>
      </c>
      <c r="H43" s="101">
        <v>0</v>
      </c>
      <c r="I43" s="101">
        <v>914</v>
      </c>
      <c r="J43" s="98">
        <f t="shared" si="0"/>
        <v>914</v>
      </c>
    </row>
    <row r="44" spans="1:10" ht="13.5" customHeight="1">
      <c r="A44" s="41"/>
      <c r="B44" s="42"/>
      <c r="C44" s="69"/>
      <c r="D44" s="70">
        <v>5269</v>
      </c>
      <c r="E44" s="72">
        <v>5321</v>
      </c>
      <c r="F44" s="70">
        <v>98011</v>
      </c>
      <c r="G44" s="71" t="s">
        <v>71</v>
      </c>
      <c r="H44" s="104">
        <v>0</v>
      </c>
      <c r="I44" s="104">
        <v>914</v>
      </c>
      <c r="J44" s="103">
        <f>H44+I44</f>
        <v>914</v>
      </c>
    </row>
    <row r="45" spans="1:10" ht="12.75">
      <c r="A45" s="41" t="s">
        <v>78</v>
      </c>
      <c r="B45" s="42" t="s">
        <v>91</v>
      </c>
      <c r="C45" s="42" t="s">
        <v>80</v>
      </c>
      <c r="D45" s="43" t="s">
        <v>70</v>
      </c>
      <c r="E45" s="43" t="s">
        <v>70</v>
      </c>
      <c r="F45" s="61"/>
      <c r="G45" s="74" t="s">
        <v>92</v>
      </c>
      <c r="H45" s="99">
        <v>110</v>
      </c>
      <c r="I45" s="100"/>
      <c r="J45" s="98">
        <f t="shared" si="0"/>
        <v>110</v>
      </c>
    </row>
    <row r="46" spans="1:10" ht="12.75">
      <c r="A46" s="41" t="s">
        <v>78</v>
      </c>
      <c r="B46" s="42" t="s">
        <v>93</v>
      </c>
      <c r="C46" s="42" t="s">
        <v>80</v>
      </c>
      <c r="D46" s="43" t="s">
        <v>70</v>
      </c>
      <c r="E46" s="43" t="s">
        <v>70</v>
      </c>
      <c r="F46" s="43"/>
      <c r="G46" s="64" t="s">
        <v>135</v>
      </c>
      <c r="H46" s="96">
        <v>450</v>
      </c>
      <c r="I46" s="97"/>
      <c r="J46" s="98">
        <f t="shared" si="0"/>
        <v>450</v>
      </c>
    </row>
    <row r="47" spans="1:10" ht="12.75">
      <c r="A47" s="41" t="s">
        <v>78</v>
      </c>
      <c r="B47" s="42" t="s">
        <v>94</v>
      </c>
      <c r="C47" s="42" t="s">
        <v>80</v>
      </c>
      <c r="D47" s="43" t="s">
        <v>70</v>
      </c>
      <c r="E47" s="43" t="s">
        <v>70</v>
      </c>
      <c r="F47" s="43"/>
      <c r="G47" s="64" t="s">
        <v>95</v>
      </c>
      <c r="H47" s="96">
        <v>754</v>
      </c>
      <c r="I47" s="97"/>
      <c r="J47" s="98">
        <f t="shared" si="0"/>
        <v>754</v>
      </c>
    </row>
    <row r="48" spans="1:10" ht="12.75">
      <c r="A48" s="65"/>
      <c r="B48" s="66"/>
      <c r="C48" s="66"/>
      <c r="D48" s="65"/>
      <c r="E48" s="65"/>
      <c r="F48" s="65"/>
      <c r="G48" s="67"/>
      <c r="H48" s="68"/>
      <c r="I48" s="46"/>
      <c r="J48" s="85"/>
    </row>
    <row r="49" spans="1:10" ht="12.75">
      <c r="A49" s="65"/>
      <c r="B49" s="66"/>
      <c r="C49" s="66"/>
      <c r="D49" s="65"/>
      <c r="E49" s="65"/>
      <c r="F49" s="65"/>
      <c r="G49" s="67"/>
      <c r="H49" s="68"/>
      <c r="I49" s="46"/>
      <c r="J49" s="85"/>
    </row>
    <row r="50" spans="1:10" ht="12.75">
      <c r="A50" s="65"/>
      <c r="B50" s="66"/>
      <c r="C50" s="66"/>
      <c r="D50" s="65"/>
      <c r="E50" s="65"/>
      <c r="F50" s="65"/>
      <c r="G50" s="67"/>
      <c r="H50" s="68"/>
      <c r="I50" s="46"/>
      <c r="J50" s="85"/>
    </row>
    <row r="51" spans="1:10" ht="12.75">
      <c r="A51" s="65"/>
      <c r="B51" s="66"/>
      <c r="C51" s="66"/>
      <c r="D51" s="65"/>
      <c r="E51" s="65"/>
      <c r="F51" s="65"/>
      <c r="G51" s="67"/>
      <c r="H51" s="68"/>
      <c r="I51" s="46"/>
      <c r="J51" s="85"/>
    </row>
    <row r="52" spans="3:6" ht="12.75">
      <c r="C52" s="47"/>
      <c r="D52" s="48"/>
      <c r="E52" s="48"/>
      <c r="F52" s="48"/>
    </row>
    <row r="53" spans="1:8" ht="12.75">
      <c r="A53" s="45"/>
      <c r="B53" s="45"/>
      <c r="C53" s="45"/>
      <c r="D53" s="45"/>
      <c r="E53" s="45"/>
      <c r="F53" s="45"/>
      <c r="G53" s="45"/>
      <c r="H53" s="45"/>
    </row>
    <row r="54" spans="3:6" ht="12.75">
      <c r="C54" s="47"/>
      <c r="D54" s="48"/>
      <c r="E54" s="48"/>
      <c r="F54" s="48"/>
    </row>
    <row r="55" spans="1:8" ht="12.75">
      <c r="A55" s="45"/>
      <c r="B55" s="45"/>
      <c r="C55" s="45"/>
      <c r="D55" s="45"/>
      <c r="E55" s="45"/>
      <c r="F55" s="45"/>
      <c r="G55" s="45"/>
      <c r="H55" s="45"/>
    </row>
    <row r="56" spans="3:6" ht="12.75">
      <c r="C56" s="47"/>
      <c r="D56" s="48"/>
      <c r="E56" s="48"/>
      <c r="F56" s="48"/>
    </row>
    <row r="57" spans="1:8" ht="12.75">
      <c r="A57" s="45"/>
      <c r="B57" s="45"/>
      <c r="C57" s="45"/>
      <c r="D57" s="45"/>
      <c r="E57" s="45"/>
      <c r="F57" s="45"/>
      <c r="G57" s="45"/>
      <c r="H57" s="45"/>
    </row>
    <row r="58" spans="1:8" ht="12.75">
      <c r="A58" s="45"/>
      <c r="B58" s="45"/>
      <c r="C58" s="45"/>
      <c r="D58" s="45"/>
      <c r="E58" s="45"/>
      <c r="F58" s="45"/>
      <c r="G58" s="45"/>
      <c r="H58" s="45"/>
    </row>
  </sheetData>
  <sheetProtection/>
  <mergeCells count="2">
    <mergeCell ref="B4:C4"/>
    <mergeCell ref="A1:J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headerFooter>
    <oddHeader>&amp;R&amp;"Times New Roman,Obyčejné"ZR-RO č. 171/13 - 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Molnar Frantisek</cp:lastModifiedBy>
  <cp:lastPrinted>2013-06-24T05:45:09Z</cp:lastPrinted>
  <dcterms:created xsi:type="dcterms:W3CDTF">2007-12-18T12:40:54Z</dcterms:created>
  <dcterms:modified xsi:type="dcterms:W3CDTF">2013-06-24T05:47:43Z</dcterms:modified>
  <cp:category/>
  <cp:version/>
  <cp:contentType/>
  <cp:contentStatus/>
</cp:coreProperties>
</file>