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2607" sheetId="2" r:id="rId2"/>
    <sheet name="List1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<sst xmlns="http://schemas.openxmlformats.org/spreadsheetml/2006/main" count="513" uniqueCount="254">
  <si>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</si>
  <si>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</si>
  <si>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</si>
  <si>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</si>
  <si>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</si>
  <si>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</si>
  <si>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</si>
  <si>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</si>
  <si>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</si>
  <si>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</si>
  <si>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</si>
  <si>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</si>
  <si>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</si>
  <si>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</si>
  <si>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</si>
  <si>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</si>
  <si>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</si>
  <si>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</si>
  <si>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</si>
  <si>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</si>
  <si>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</si>
  <si>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</si>
  <si>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</si>
  <si>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</si>
  <si>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</si>
  <si>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</si>
  <si>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</si>
  <si>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</si>
  <si>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</si>
  <si>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</si>
  <si>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</si>
  <si>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</si>
  <si>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</si>
  <si>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</si>
  <si>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</si>
  <si>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</si>
  <si>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</si>
  <si>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</si>
  <si>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</si>
  <si>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</si>
  <si>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</si>
  <si>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</si>
  <si>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</si>
  <si>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</si>
  <si>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</si>
  <si>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</si>
  <si>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</si>
  <si>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</si>
  <si>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</si>
  <si>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</si>
  <si>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</si>
  <si>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</si>
  <si>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</si>
  <si>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</si>
  <si>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</si>
  <si>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</si>
  <si>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</si>
  <si>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</si>
  <si>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</si>
  <si>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</si>
  <si>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</si>
  <si>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</si>
  <si>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</si>
  <si>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</si>
  <si>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</si>
  <si>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</si>
  <si>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ZR-RO č. 201/13</t>
  </si>
  <si>
    <t>tis.Kč</t>
  </si>
  <si>
    <t>uk.</t>
  </si>
  <si>
    <t>§</t>
  </si>
  <si>
    <t>SR 2013</t>
  </si>
  <si>
    <t>SU</t>
  </si>
  <si>
    <t>x</t>
  </si>
  <si>
    <t>1702</t>
  </si>
  <si>
    <t>1703</t>
  </si>
  <si>
    <t>1704</t>
  </si>
  <si>
    <t>1705</t>
  </si>
  <si>
    <t>č.a.</t>
  </si>
  <si>
    <t>0000</t>
  </si>
  <si>
    <t>nespecifikované rezervy</t>
  </si>
  <si>
    <t>Běžné a kapitálové výdaje resortu celkem</t>
  </si>
  <si>
    <t>2031</t>
  </si>
  <si>
    <t>2004</t>
  </si>
  <si>
    <t>2005</t>
  </si>
  <si>
    <t>5001</t>
  </si>
  <si>
    <t>5005</t>
  </si>
  <si>
    <t>5007</t>
  </si>
  <si>
    <t>4006</t>
  </si>
  <si>
    <t>4050</t>
  </si>
  <si>
    <t>2011</t>
  </si>
  <si>
    <t>4052</t>
  </si>
  <si>
    <t>5008</t>
  </si>
  <si>
    <t>4039</t>
  </si>
  <si>
    <t>4044</t>
  </si>
  <si>
    <t>2003</t>
  </si>
  <si>
    <t>4004</t>
  </si>
  <si>
    <t>odbor kultury, památkové péče a cestovního ruchu</t>
  </si>
  <si>
    <t>926 07 - Dotační fond LK</t>
  </si>
  <si>
    <t>D O T A Č N Í  F O N D   L K</t>
  </si>
  <si>
    <t>UR I 2013</t>
  </si>
  <si>
    <t>UR II 2013</t>
  </si>
  <si>
    <t>7010000</t>
  </si>
  <si>
    <t>Podprogram 7.1 - Kulturní aktivity v LK</t>
  </si>
  <si>
    <t>701000</t>
  </si>
  <si>
    <t>nespecifikované rezervy fondu</t>
  </si>
  <si>
    <t>7010001</t>
  </si>
  <si>
    <t>Putování do francouzské minulosti</t>
  </si>
  <si>
    <t>5222</t>
  </si>
  <si>
    <t>neinvestiční transf. os.-Sdružení pro obnovu Grabštejn</t>
  </si>
  <si>
    <t>7010002</t>
  </si>
  <si>
    <t>Zámecké hudební soboty-12.ročník</t>
  </si>
  <si>
    <t>neinvestiční transf. os.-Lokacer</t>
  </si>
  <si>
    <t>7010003</t>
  </si>
  <si>
    <t>Semilský paroháč 2013</t>
  </si>
  <si>
    <t>neinvestiční trans.os.-Klub přátel divadla Semily</t>
  </si>
  <si>
    <t>7010004</t>
  </si>
  <si>
    <t>Dixieland v Křižanech</t>
  </si>
  <si>
    <t>5321</t>
  </si>
  <si>
    <t>neinvestiční transfery obcím - Křižany</t>
  </si>
  <si>
    <t>7010005</t>
  </si>
  <si>
    <t>Lomnické hudební jaro</t>
  </si>
  <si>
    <t>neinvestiční transf.os.,-Klub přátel DDM</t>
  </si>
  <si>
    <t>7010006</t>
  </si>
  <si>
    <t>16.ročník festivalu Patříme k sobě</t>
  </si>
  <si>
    <t>neinvestiční transf.os-Pokdkrkonošská spol.zdr.post.</t>
  </si>
  <si>
    <t>7010007</t>
  </si>
  <si>
    <t>Festival Jazz pod Kozákovem-27.ročník</t>
  </si>
  <si>
    <t>neinvestiční transf.os.-Klub přátel festivalu</t>
  </si>
  <si>
    <t>7010008</t>
  </si>
  <si>
    <t>Tématický workshop v rámci Oslav</t>
  </si>
  <si>
    <t>neinvestiční transf.os.-Active art</t>
  </si>
  <si>
    <t>7010009</t>
  </si>
  <si>
    <t>Propagace obnoveného salónku na Ještědu</t>
  </si>
  <si>
    <t>neinvestiční transf.os.-Jestěd 73</t>
  </si>
  <si>
    <t>7010010</t>
  </si>
  <si>
    <t>Svatopankrácká pouť</t>
  </si>
  <si>
    <t>neinvestiční transf.os.-Jitrava</t>
  </si>
  <si>
    <t>7010011</t>
  </si>
  <si>
    <t>30.Letní jazzová dílna Karla Velebného</t>
  </si>
  <si>
    <t>neinvestiční transf.os.-AB studio</t>
  </si>
  <si>
    <t>7010012</t>
  </si>
  <si>
    <t>Hejnické slavnosti 2013</t>
  </si>
  <si>
    <t>neinvestiční transfery obcím - Hejnice</t>
  </si>
  <si>
    <t>7010013</t>
  </si>
  <si>
    <t>XIX. Staročeské řemeslnické trhy Turnov 2013</t>
  </si>
  <si>
    <t>neinvestiční trans.os.-Spolek přátel MČR Turnov</t>
  </si>
  <si>
    <t>7010014</t>
  </si>
  <si>
    <t>Hodkovické slavnosti</t>
  </si>
  <si>
    <t>neinvestiční transfery obcím - Hodkovice n.M.</t>
  </si>
  <si>
    <t>7010015</t>
  </si>
  <si>
    <t>Realizace katalogu výstavy Mladí lvi v kleci</t>
  </si>
  <si>
    <t>5331</t>
  </si>
  <si>
    <t>neinvestiční transfery zřízeným PO - OGL Liberec</t>
  </si>
  <si>
    <t>7010016</t>
  </si>
  <si>
    <t>Franc. rozmanitosti a řezbářské sympozium</t>
  </si>
  <si>
    <t>neinvestiční transfery zřízeným PO - VMG Česká Lípa</t>
  </si>
  <si>
    <t>7010017</t>
  </si>
  <si>
    <t>Westernový den</t>
  </si>
  <si>
    <t>neinvestiční transfery obcím- Semily</t>
  </si>
  <si>
    <t>7010018</t>
  </si>
  <si>
    <t>Den koně 2013</t>
  </si>
  <si>
    <t>neinvestiční transfery obcím- Lomnice n.P.</t>
  </si>
  <si>
    <t>7010019</t>
  </si>
  <si>
    <t>Oslavy ANTIMONY 70</t>
  </si>
  <si>
    <t>neinvestiční transfery obcím- Rovensko p.T.</t>
  </si>
  <si>
    <t>7010020</t>
  </si>
  <si>
    <t>Výstava Ještěd</t>
  </si>
  <si>
    <t>neinvestiční transfery zřízeným PO - Svč.muzeum Lbc</t>
  </si>
  <si>
    <t>7010021</t>
  </si>
  <si>
    <t>Oslavy 90. výročí založení Sklářského muzea</t>
  </si>
  <si>
    <t>neinvestiční transfery obcím- Kamenický Šenov</t>
  </si>
  <si>
    <t>7020000</t>
  </si>
  <si>
    <t>Podprogram 7.2 -Záchrana a obnova památek v LK</t>
  </si>
  <si>
    <t>7020001</t>
  </si>
  <si>
    <t>Restaurování gotických maleb hradu Houska</t>
  </si>
  <si>
    <t>5212</t>
  </si>
  <si>
    <t>neinvestiční transfery podnik. FO - J.Šimonek</t>
  </si>
  <si>
    <t>7020002</t>
  </si>
  <si>
    <t>Záchrana varhan z kostela Navštívení P.Marie</t>
  </si>
  <si>
    <t>5223</t>
  </si>
  <si>
    <t>neinvestiční transfery církvím - ŘKF Bozkov</t>
  </si>
  <si>
    <t>7020003</t>
  </si>
  <si>
    <t>Rest. nástěnných maleb kostela sv. Havla</t>
  </si>
  <si>
    <t>neinvestiční transfery církvím - ŘKF Kuřivody</t>
  </si>
  <si>
    <t>7020004</t>
  </si>
  <si>
    <t>Výměna střešní krytiny zámku ve Stvolínkách</t>
  </si>
  <si>
    <t>neinvestiční transfery obcím - Stvolínky</t>
  </si>
  <si>
    <t>7020005</t>
  </si>
  <si>
    <t>Oprava střechy kostela 14-ti svatých pomocníků</t>
  </si>
  <si>
    <t>neinvestiční trans.os.-Jánské kameny-Johannisstein</t>
  </si>
  <si>
    <t>7020006</t>
  </si>
  <si>
    <t>Rekontrukce střechy kostela sv. Mikuláše</t>
  </si>
  <si>
    <t>neinvestiční transfery obcím - Bílý Kostel nad Nisou</t>
  </si>
  <si>
    <t>7020007</t>
  </si>
  <si>
    <t>Restaurování portálu kaple Nejsvětější Trojice</t>
  </si>
  <si>
    <t>neinvestiční transfery obcím - Svor</t>
  </si>
  <si>
    <t>7020008</t>
  </si>
  <si>
    <t>Oprava Alainovy věže</t>
  </si>
  <si>
    <t>neinvestiční transfery obcím - Lomnice n.P.</t>
  </si>
  <si>
    <t>7020009</t>
  </si>
  <si>
    <t>Restaurování vitr.oken v kostele sv. Josefa</t>
  </si>
  <si>
    <t>neinvestiční transfery církvím - ŘKF Krásná</t>
  </si>
  <si>
    <t>7020010</t>
  </si>
  <si>
    <t>Výměna střešního pláště kostela sv.Alžběty Uh.</t>
  </si>
  <si>
    <t>neinvestiční transfery církvím - ŘKF Cvikov</t>
  </si>
  <si>
    <t>7020011</t>
  </si>
  <si>
    <t>Obnova střešního pláště kosetla sv. Zikmunda</t>
  </si>
  <si>
    <t>neinvestiční transfery církvím - ŘKF Stráž p. Ralskem</t>
  </si>
  <si>
    <t>7020012</t>
  </si>
  <si>
    <t>Oprava krovu kostela sv. Anny</t>
  </si>
  <si>
    <t>neinvestiční transfery církvím - ŘKF Ves u Frýdlantu</t>
  </si>
  <si>
    <t>7020013</t>
  </si>
  <si>
    <t>Zajistění a stabilizace sk. bloku hradu Valdštejn</t>
  </si>
  <si>
    <t>neinvestiční transfery obcím - Turnov</t>
  </si>
  <si>
    <t>7020014</t>
  </si>
  <si>
    <t>Statické zajištění opěrné zdi</t>
  </si>
  <si>
    <t>neinvestiční transfery obcím - Polevsko</t>
  </si>
  <si>
    <t>7020015</t>
  </si>
  <si>
    <t>Obnova nátěrů a oprava roubení Janatova mlýna</t>
  </si>
  <si>
    <t>5493</t>
  </si>
  <si>
    <t>neinvestiční transfery nepodnik.FO - J.Krch</t>
  </si>
  <si>
    <t>7020016</t>
  </si>
  <si>
    <t>Výměna elektroinstalace v bazilice se. Vavřince</t>
  </si>
  <si>
    <t>neinvestiční transfery církvím - klášter dominikánů Jablo.</t>
  </si>
  <si>
    <t>7020017</t>
  </si>
  <si>
    <t>Boží muka  s reliéfy v nikách-rest.zásah</t>
  </si>
  <si>
    <t>neinvestiční transfery obcím - Skalice u České Lípy</t>
  </si>
  <si>
    <t>7030000</t>
  </si>
  <si>
    <t>Podprogram 7.3 -Stavebně historický průzkum</t>
  </si>
  <si>
    <t>7030001</t>
  </si>
  <si>
    <t>SHP zámku ve Stvolínkách</t>
  </si>
  <si>
    <t>7030002</t>
  </si>
  <si>
    <t>SPH domu čp. 74 ve Frýdlantu</t>
  </si>
  <si>
    <t>neinvestiční transfery obcím - Frýdlant</t>
  </si>
  <si>
    <t>7030003</t>
  </si>
  <si>
    <t>SHP Hotel Slávie v Dubé</t>
  </si>
  <si>
    <t>neinvestiční transfery obcím - Dubá</t>
  </si>
  <si>
    <t>7030004</t>
  </si>
  <si>
    <t>SHP objektu mlýna č.p.41 v Bradlecké Lhotě</t>
  </si>
  <si>
    <t>neinvestiční transfery nepodnik.FO - J.Bartoníček</t>
  </si>
  <si>
    <t>70300005</t>
  </si>
  <si>
    <t>SHP kostela sv. Jana Křtitele v Brenné</t>
  </si>
  <si>
    <t>neinvestiční transfery církvím - ŘKF Brenná</t>
  </si>
  <si>
    <t>7040000</t>
  </si>
  <si>
    <t>Podprogram 7.4 -Archeologie</t>
  </si>
  <si>
    <t>7040001</t>
  </si>
  <si>
    <t>Konz. a rest.artefaktů z hradu Valdštejn</t>
  </si>
  <si>
    <t>neinvestiční transfery zřízeným PO - MČR v Turnově</t>
  </si>
  <si>
    <t>Změna rozpočtu - rozpočtové opatření č. 201/13</t>
  </si>
  <si>
    <t>7040002</t>
  </si>
  <si>
    <t>7040003</t>
  </si>
  <si>
    <t>Zachr.arch.výzk. v k.ú.vRozstání pod Ještědem</t>
  </si>
  <si>
    <t>Rest. a konzer. arch. nálezů z k.ú. Svijany</t>
  </si>
  <si>
    <t>neinvestiční transfery zřízeným PO - SvčM v Liberci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</si>
</sst>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8" fillId="5" borderId="0" applyNumberFormat="0" applyBorder="0" applyAlignment="0" applyProtection="0"/>
    <xf numFmtId="0" fontId="34" fillId="6" borderId="0" applyNumberFormat="0" applyBorder="0" applyAlignment="0" applyProtection="0"/>
    <xf numFmtId="0" fontId="8" fillId="7" borderId="0" applyNumberFormat="0" applyBorder="0" applyAlignment="0" applyProtection="0"/>
    <xf numFmtId="0" fontId="34" fillId="8" borderId="0" applyNumberFormat="0" applyBorder="0" applyAlignment="0" applyProtection="0"/>
    <xf numFmtId="0" fontId="8" fillId="9" borderId="0" applyNumberFormat="0" applyBorder="0" applyAlignment="0" applyProtection="0"/>
    <xf numFmtId="0" fontId="34" fillId="10" borderId="0" applyNumberFormat="0" applyBorder="0" applyAlignment="0" applyProtection="0"/>
    <xf numFmtId="0" fontId="8" fillId="11" borderId="0" applyNumberFormat="0" applyBorder="0" applyAlignment="0" applyProtection="0"/>
    <xf numFmtId="0" fontId="34" fillId="12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8" fillId="15" borderId="0" applyNumberFormat="0" applyBorder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9" borderId="0" applyNumberFormat="0" applyBorder="0" applyAlignment="0" applyProtection="0"/>
    <xf numFmtId="0" fontId="34" fillId="21" borderId="0" applyNumberFormat="0" applyBorder="0" applyAlignment="0" applyProtection="0"/>
    <xf numFmtId="0" fontId="8" fillId="15" borderId="0" applyNumberFormat="0" applyBorder="0" applyAlignment="0" applyProtection="0"/>
    <xf numFmtId="0" fontId="34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0" borderId="1" applyNumberFormat="0" applyFill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11" fillId="5" borderId="0" applyNumberFormat="0" applyBorder="0" applyAlignment="0" applyProtection="0"/>
    <xf numFmtId="0" fontId="38" fillId="35" borderId="3" applyNumberFormat="0" applyAlignment="0" applyProtection="0"/>
    <xf numFmtId="0" fontId="12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0" borderId="7" applyNumberFormat="0" applyFill="0" applyAlignment="0" applyProtection="0"/>
    <xf numFmtId="0" fontId="14" fillId="0" borderId="8" applyNumberFormat="0" applyFill="0" applyAlignment="0" applyProtection="0"/>
    <xf numFmtId="0" fontId="41" fillId="0" borderId="9" applyNumberFormat="0" applyFill="0" applyAlignment="0" applyProtection="0"/>
    <xf numFmtId="0" fontId="15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8" fillId="40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18" fillId="0" borderId="14" applyNumberFormat="0" applyFill="0" applyAlignment="0" applyProtection="0"/>
    <xf numFmtId="0" fontId="33" fillId="41" borderId="0">
      <alignment horizontal="left" vertical="center"/>
      <protection/>
    </xf>
    <xf numFmtId="0" fontId="45" fillId="42" borderId="0" applyNumberFormat="0" applyBorder="0" applyAlignment="0" applyProtection="0"/>
    <xf numFmtId="0" fontId="19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43" borderId="15" applyNumberFormat="0" applyAlignment="0" applyProtection="0"/>
    <xf numFmtId="0" fontId="21" fillId="13" borderId="16" applyNumberFormat="0" applyAlignment="0" applyProtection="0"/>
    <xf numFmtId="0" fontId="48" fillId="44" borderId="15" applyNumberFormat="0" applyAlignment="0" applyProtection="0"/>
    <xf numFmtId="0" fontId="22" fillId="45" borderId="16" applyNumberFormat="0" applyAlignment="0" applyProtection="0"/>
    <xf numFmtId="0" fontId="49" fillId="44" borderId="17" applyNumberFormat="0" applyAlignment="0" applyProtection="0"/>
    <xf numFmtId="0" fontId="23" fillId="45" borderId="18" applyNumberFormat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9" fillId="47" borderId="0" applyNumberFormat="0" applyBorder="0" applyAlignment="0" applyProtection="0"/>
    <xf numFmtId="0" fontId="35" fillId="48" borderId="0" applyNumberFormat="0" applyBorder="0" applyAlignment="0" applyProtection="0"/>
    <xf numFmtId="0" fontId="9" fillId="49" borderId="0" applyNumberFormat="0" applyBorder="0" applyAlignment="0" applyProtection="0"/>
    <xf numFmtId="0" fontId="35" fillId="50" borderId="0" applyNumberFormat="0" applyBorder="0" applyAlignment="0" applyProtection="0"/>
    <xf numFmtId="0" fontId="9" fillId="51" borderId="0" applyNumberFormat="0" applyBorder="0" applyAlignment="0" applyProtection="0"/>
    <xf numFmtId="0" fontId="35" fillId="52" borderId="0" applyNumberFormat="0" applyBorder="0" applyAlignment="0" applyProtection="0"/>
    <xf numFmtId="0" fontId="9" fillId="29" borderId="0" applyNumberFormat="0" applyBorder="0" applyAlignment="0" applyProtection="0"/>
    <xf numFmtId="0" fontId="35" fillId="53" borderId="0" applyNumberFormat="0" applyBorder="0" applyAlignment="0" applyProtection="0"/>
    <xf numFmtId="0" fontId="9" fillId="31" borderId="0" applyNumberFormat="0" applyBorder="0" applyAlignment="0" applyProtection="0"/>
    <xf numFmtId="0" fontId="35" fillId="54" borderId="0" applyNumberFormat="0" applyBorder="0" applyAlignment="0" applyProtection="0"/>
    <xf numFmtId="0" fontId="9" fillId="55" borderId="0" applyNumberFormat="0" applyBorder="0" applyAlignment="0" applyProtection="0"/>
  </cellStyleXfs>
  <cellXfs count="1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5" fillId="45" borderId="28" xfId="0" applyFont="1" applyFill="1" applyBorder="1" applyAlignment="1">
      <alignment horizontal="center" vertical="center" wrapText="1"/>
    </xf>
    <xf numFmtId="0" fontId="5" fillId="45" borderId="2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33" xfId="0" applyNumberFormat="1" applyFont="1" applyFill="1" applyBorder="1" applyAlignment="1">
      <alignment horizontal="right"/>
    </xf>
    <xf numFmtId="0" fontId="25" fillId="0" borderId="0" xfId="99">
      <alignment/>
      <protection/>
    </xf>
    <xf numFmtId="0" fontId="0" fillId="0" borderId="0" xfId="101">
      <alignment/>
      <protection/>
    </xf>
    <xf numFmtId="0" fontId="0" fillId="0" borderId="0" xfId="87" applyAlignment="1">
      <alignment/>
      <protection/>
    </xf>
    <xf numFmtId="0" fontId="31" fillId="0" borderId="0" xfId="87" applyFont="1" applyAlignment="1">
      <alignment/>
      <protection/>
    </xf>
    <xf numFmtId="0" fontId="0" fillId="0" borderId="0" xfId="87">
      <alignment/>
      <protection/>
    </xf>
    <xf numFmtId="0" fontId="0" fillId="0" borderId="0" xfId="85">
      <alignment/>
      <protection/>
    </xf>
    <xf numFmtId="0" fontId="0" fillId="0" borderId="0" xfId="100">
      <alignment/>
      <protection/>
    </xf>
    <xf numFmtId="0" fontId="29" fillId="0" borderId="0" xfId="85" applyFont="1" applyAlignment="1">
      <alignment horizontal="center"/>
      <protection/>
    </xf>
    <xf numFmtId="0" fontId="30" fillId="0" borderId="0" xfId="100" applyFont="1" applyFill="1" applyAlignment="1">
      <alignment horizontal="center"/>
      <protection/>
    </xf>
    <xf numFmtId="4" fontId="30" fillId="0" borderId="0" xfId="100" applyNumberFormat="1" applyFont="1" applyFill="1" applyAlignment="1">
      <alignment horizontal="center"/>
      <protection/>
    </xf>
    <xf numFmtId="0" fontId="29" fillId="0" borderId="0" xfId="100" applyFont="1" applyFill="1" applyAlignment="1">
      <alignment horizontal="center"/>
      <protection/>
    </xf>
    <xf numFmtId="0" fontId="0" fillId="0" borderId="0" xfId="100" applyFill="1">
      <alignment/>
      <protection/>
    </xf>
    <xf numFmtId="0" fontId="29" fillId="0" borderId="34" xfId="100" applyFont="1" applyFill="1" applyBorder="1" applyAlignment="1">
      <alignment horizontal="center" vertical="center" wrapText="1"/>
      <protection/>
    </xf>
    <xf numFmtId="0" fontId="29" fillId="0" borderId="35" xfId="100" applyFont="1" applyFill="1" applyBorder="1" applyAlignment="1">
      <alignment horizontal="center" vertical="center" wrapText="1"/>
      <protection/>
    </xf>
    <xf numFmtId="0" fontId="29" fillId="0" borderId="36" xfId="100" applyFont="1" applyFill="1" applyBorder="1" applyAlignment="1">
      <alignment horizontal="center" vertical="center" wrapText="1"/>
      <protection/>
    </xf>
    <xf numFmtId="0" fontId="29" fillId="0" borderId="29" xfId="81" applyFont="1" applyFill="1" applyBorder="1" applyAlignment="1">
      <alignment horizontal="center" vertical="center" wrapText="1"/>
      <protection/>
    </xf>
    <xf numFmtId="0" fontId="29" fillId="0" borderId="29" xfId="97" applyFont="1" applyBorder="1" applyAlignment="1">
      <alignment horizontal="center" vertical="center" wrapText="1"/>
      <protection/>
    </xf>
    <xf numFmtId="0" fontId="29" fillId="0" borderId="37" xfId="81" applyFont="1" applyFill="1" applyBorder="1" applyAlignment="1">
      <alignment horizontal="center" vertical="center" wrapText="1"/>
      <protection/>
    </xf>
    <xf numFmtId="0" fontId="0" fillId="0" borderId="0" xfId="100" applyFill="1" applyAlignment="1">
      <alignment vertical="center" wrapText="1"/>
      <protection/>
    </xf>
    <xf numFmtId="0" fontId="29" fillId="0" borderId="28" xfId="100" applyFont="1" applyFill="1" applyBorder="1" applyAlignment="1">
      <alignment horizontal="center"/>
      <protection/>
    </xf>
    <xf numFmtId="0" fontId="29" fillId="0" borderId="38" xfId="100" applyFont="1" applyFill="1" applyBorder="1" applyAlignment="1">
      <alignment horizontal="center"/>
      <protection/>
    </xf>
    <xf numFmtId="0" fontId="29" fillId="0" borderId="29" xfId="100" applyFont="1" applyFill="1" applyBorder="1" applyAlignment="1">
      <alignment horizontal="center"/>
      <protection/>
    </xf>
    <xf numFmtId="0" fontId="29" fillId="0" borderId="29" xfId="100" applyFont="1" applyFill="1" applyBorder="1" applyAlignment="1">
      <alignment horizontal="left"/>
      <protection/>
    </xf>
    <xf numFmtId="4" fontId="29" fillId="0" borderId="39" xfId="100" applyNumberFormat="1" applyFont="1" applyFill="1" applyBorder="1">
      <alignment/>
      <protection/>
    </xf>
    <xf numFmtId="4" fontId="29" fillId="0" borderId="37" xfId="100" applyNumberFormat="1" applyFont="1" applyFill="1" applyBorder="1">
      <alignment/>
      <protection/>
    </xf>
    <xf numFmtId="0" fontId="32" fillId="0" borderId="28" xfId="100" applyFont="1" applyFill="1" applyBorder="1" applyAlignment="1">
      <alignment horizontal="center" vertical="center"/>
      <protection/>
    </xf>
    <xf numFmtId="49" fontId="32" fillId="0" borderId="38" xfId="100" applyNumberFormat="1" applyFont="1" applyFill="1" applyBorder="1" applyAlignment="1">
      <alignment horizontal="center" vertical="center"/>
      <protection/>
    </xf>
    <xf numFmtId="49" fontId="32" fillId="0" borderId="39" xfId="100" applyNumberFormat="1" applyFont="1" applyFill="1" applyBorder="1" applyAlignment="1">
      <alignment horizontal="center" vertical="center"/>
      <protection/>
    </xf>
    <xf numFmtId="0" fontId="32" fillId="0" borderId="29" xfId="100" applyFont="1" applyFill="1" applyBorder="1" applyAlignment="1">
      <alignment horizontal="center" vertical="center"/>
      <protection/>
    </xf>
    <xf numFmtId="0" fontId="32" fillId="0" borderId="38" xfId="100" applyFont="1" applyFill="1" applyBorder="1" applyAlignment="1">
      <alignment horizontal="center" vertical="center"/>
      <protection/>
    </xf>
    <xf numFmtId="0" fontId="32" fillId="0" borderId="29" xfId="100" applyFont="1" applyFill="1" applyBorder="1" applyAlignment="1">
      <alignment vertical="center" wrapText="1"/>
      <protection/>
    </xf>
    <xf numFmtId="4" fontId="32" fillId="0" borderId="39" xfId="55" applyNumberFormat="1" applyFont="1" applyFill="1" applyBorder="1" applyAlignment="1">
      <alignment horizontal="right" vertical="center"/>
    </xf>
    <xf numFmtId="4" fontId="32" fillId="0" borderId="37" xfId="55" applyNumberFormat="1" applyFont="1" applyFill="1" applyBorder="1" applyAlignment="1">
      <alignment horizontal="right" vertical="center"/>
    </xf>
    <xf numFmtId="4" fontId="0" fillId="0" borderId="0" xfId="100" applyNumberFormat="1" applyFill="1">
      <alignment/>
      <protection/>
    </xf>
    <xf numFmtId="0" fontId="29" fillId="0" borderId="40" xfId="100" applyFont="1" applyFill="1" applyBorder="1" applyAlignment="1">
      <alignment horizontal="center" vertical="center"/>
      <protection/>
    </xf>
    <xf numFmtId="49" fontId="29" fillId="0" borderId="41" xfId="100" applyNumberFormat="1" applyFont="1" applyFill="1" applyBorder="1" applyAlignment="1">
      <alignment horizontal="center" vertical="center"/>
      <protection/>
    </xf>
    <xf numFmtId="49" fontId="29" fillId="0" borderId="42" xfId="100" applyNumberFormat="1" applyFont="1" applyFill="1" applyBorder="1" applyAlignment="1">
      <alignment horizontal="center" vertical="center"/>
      <protection/>
    </xf>
    <xf numFmtId="0" fontId="29" fillId="0" borderId="43" xfId="100" applyFont="1" applyFill="1" applyBorder="1" applyAlignment="1">
      <alignment horizontal="center" vertical="center"/>
      <protection/>
    </xf>
    <xf numFmtId="0" fontId="29" fillId="0" borderId="41" xfId="100" applyFont="1" applyFill="1" applyBorder="1" applyAlignment="1">
      <alignment horizontal="center" vertical="center"/>
      <protection/>
    </xf>
    <xf numFmtId="0" fontId="29" fillId="0" borderId="43" xfId="100" applyFont="1" applyFill="1" applyBorder="1" applyAlignment="1">
      <alignment vertical="center" wrapText="1"/>
      <protection/>
    </xf>
    <xf numFmtId="4" fontId="29" fillId="0" borderId="42" xfId="55" applyNumberFormat="1" applyFont="1" applyFill="1" applyBorder="1" applyAlignment="1">
      <alignment horizontal="right" vertical="center"/>
    </xf>
    <xf numFmtId="0" fontId="29" fillId="0" borderId="44" xfId="100" applyFont="1" applyFill="1" applyBorder="1" applyAlignment="1">
      <alignment horizontal="center" vertical="center"/>
      <protection/>
    </xf>
    <xf numFmtId="49" fontId="29" fillId="0" borderId="45" xfId="100" applyNumberFormat="1" applyFont="1" applyFill="1" applyBorder="1" applyAlignment="1">
      <alignment horizontal="center" vertical="center"/>
      <protection/>
    </xf>
    <xf numFmtId="49" fontId="29" fillId="0" borderId="46" xfId="100" applyNumberFormat="1" applyFont="1" applyFill="1" applyBorder="1" applyAlignment="1">
      <alignment horizontal="center" vertical="center"/>
      <protection/>
    </xf>
    <xf numFmtId="0" fontId="31" fillId="0" borderId="47" xfId="100" applyFont="1" applyFill="1" applyBorder="1" applyAlignment="1">
      <alignment horizontal="center" vertical="center"/>
      <protection/>
    </xf>
    <xf numFmtId="0" fontId="31" fillId="0" borderId="45" xfId="100" applyFont="1" applyFill="1" applyBorder="1" applyAlignment="1">
      <alignment horizontal="center" vertical="center"/>
      <protection/>
    </xf>
    <xf numFmtId="0" fontId="31" fillId="0" borderId="47" xfId="100" applyFont="1" applyFill="1" applyBorder="1" applyAlignment="1">
      <alignment vertical="center" wrapText="1"/>
      <protection/>
    </xf>
    <xf numFmtId="4" fontId="31" fillId="0" borderId="46" xfId="55" applyNumberFormat="1" applyFont="1" applyFill="1" applyBorder="1" applyAlignment="1">
      <alignment horizontal="right" vertical="center"/>
    </xf>
    <xf numFmtId="4" fontId="31" fillId="0" borderId="48" xfId="55" applyNumberFormat="1" applyFont="1" applyFill="1" applyBorder="1" applyAlignment="1">
      <alignment horizontal="right" vertical="center"/>
    </xf>
    <xf numFmtId="0" fontId="29" fillId="0" borderId="19" xfId="100" applyFont="1" applyFill="1" applyBorder="1" applyAlignment="1">
      <alignment horizontal="center" vertical="center"/>
      <protection/>
    </xf>
    <xf numFmtId="49" fontId="29" fillId="0" borderId="49" xfId="100" applyNumberFormat="1" applyFont="1" applyFill="1" applyBorder="1" applyAlignment="1">
      <alignment horizontal="center" vertical="center"/>
      <protection/>
    </xf>
    <xf numFmtId="49" fontId="29" fillId="0" borderId="50" xfId="100" applyNumberFormat="1" applyFont="1" applyFill="1" applyBorder="1" applyAlignment="1">
      <alignment horizontal="center" vertical="center"/>
      <protection/>
    </xf>
    <xf numFmtId="0" fontId="29" fillId="0" borderId="31" xfId="100" applyFont="1" applyFill="1" applyBorder="1" applyAlignment="1">
      <alignment horizontal="center" vertical="center"/>
      <protection/>
    </xf>
    <xf numFmtId="0" fontId="29" fillId="0" borderId="51" xfId="100" applyFont="1" applyFill="1" applyBorder="1" applyAlignment="1">
      <alignment horizontal="center" vertical="center"/>
      <protection/>
    </xf>
    <xf numFmtId="0" fontId="29" fillId="0" borderId="31" xfId="100" applyFont="1" applyFill="1" applyBorder="1" applyAlignment="1">
      <alignment vertical="center" wrapText="1"/>
      <protection/>
    </xf>
    <xf numFmtId="4" fontId="29" fillId="0" borderId="52" xfId="55" applyNumberFormat="1" applyFont="1" applyFill="1" applyBorder="1" applyAlignment="1">
      <alignment horizontal="right" vertical="center"/>
    </xf>
    <xf numFmtId="4" fontId="29" fillId="0" borderId="53" xfId="55" applyNumberFormat="1" applyFont="1" applyFill="1" applyBorder="1" applyAlignment="1">
      <alignment horizontal="right" vertical="center"/>
    </xf>
    <xf numFmtId="0" fontId="30" fillId="0" borderId="0" xfId="100" applyFont="1" applyFill="1">
      <alignment/>
      <protection/>
    </xf>
    <xf numFmtId="4" fontId="30" fillId="0" borderId="0" xfId="100" applyNumberFormat="1" applyFont="1" applyFill="1">
      <alignment/>
      <protection/>
    </xf>
    <xf numFmtId="0" fontId="31" fillId="0" borderId="54" xfId="100" applyFont="1" applyFill="1" applyBorder="1" applyAlignment="1">
      <alignment horizontal="center" vertical="center"/>
      <protection/>
    </xf>
    <xf numFmtId="49" fontId="31" fillId="0" borderId="55" xfId="100" applyNumberFormat="1" applyFont="1" applyFill="1" applyBorder="1" applyAlignment="1">
      <alignment horizontal="center" vertical="center"/>
      <protection/>
    </xf>
    <xf numFmtId="49" fontId="31" fillId="0" borderId="56" xfId="100" applyNumberFormat="1" applyFont="1" applyFill="1" applyBorder="1" applyAlignment="1">
      <alignment horizontal="center" vertical="center"/>
      <protection/>
    </xf>
    <xf numFmtId="49" fontId="26" fillId="0" borderId="45" xfId="85" applyNumberFormat="1" applyFont="1" applyFill="1" applyBorder="1" applyAlignment="1">
      <alignment horizontal="center" vertical="center"/>
      <protection/>
    </xf>
    <xf numFmtId="0" fontId="26" fillId="0" borderId="47" xfId="98" applyFont="1" applyFill="1" applyBorder="1" applyAlignment="1">
      <alignment vertical="center"/>
      <protection/>
    </xf>
    <xf numFmtId="4" fontId="31" fillId="0" borderId="47" xfId="100" applyNumberFormat="1" applyFont="1" applyFill="1" applyBorder="1" applyAlignment="1">
      <alignment vertical="center"/>
      <protection/>
    </xf>
    <xf numFmtId="2" fontId="0" fillId="0" borderId="0" xfId="100" applyNumberFormat="1" applyFill="1">
      <alignment/>
      <protection/>
    </xf>
    <xf numFmtId="165" fontId="29" fillId="0" borderId="52" xfId="55" applyNumberFormat="1" applyFont="1" applyFill="1" applyBorder="1" applyAlignment="1">
      <alignment horizontal="right" vertical="center"/>
    </xf>
    <xf numFmtId="165" fontId="31" fillId="0" borderId="47" xfId="100" applyNumberFormat="1" applyFont="1" applyFill="1" applyBorder="1" applyAlignment="1">
      <alignment vertical="center"/>
      <protection/>
    </xf>
    <xf numFmtId="4" fontId="0" fillId="0" borderId="0" xfId="100" applyNumberFormat="1">
      <alignment/>
      <protection/>
    </xf>
    <xf numFmtId="165" fontId="31" fillId="0" borderId="46" xfId="55" applyNumberFormat="1" applyFont="1" applyFill="1" applyBorder="1" applyAlignment="1">
      <alignment horizontal="right" vertical="center"/>
    </xf>
    <xf numFmtId="0" fontId="6" fillId="45" borderId="33" xfId="0" applyFont="1" applyFill="1" applyBorder="1" applyAlignment="1">
      <alignment horizontal="center"/>
    </xf>
    <xf numFmtId="0" fontId="27" fillId="0" borderId="0" xfId="99" applyFont="1" applyAlignment="1">
      <alignment horizontal="center"/>
      <protection/>
    </xf>
    <xf numFmtId="0" fontId="28" fillId="0" borderId="0" xfId="85" applyFont="1" applyFill="1" applyAlignment="1">
      <alignment horizontal="center"/>
      <protection/>
    </xf>
    <xf numFmtId="0" fontId="28" fillId="0" borderId="0" xfId="81" applyFont="1" applyAlignment="1">
      <alignment horizontal="center"/>
      <protection/>
    </xf>
    <xf numFmtId="0" fontId="29" fillId="0" borderId="38" xfId="100" applyFont="1" applyFill="1" applyBorder="1" applyAlignment="1">
      <alignment horizontal="center" vertical="center" wrapText="1"/>
      <protection/>
    </xf>
    <xf numFmtId="0" fontId="29" fillId="0" borderId="39" xfId="100" applyFont="1" applyFill="1" applyBorder="1" applyAlignment="1">
      <alignment horizontal="center" vertical="center" wrapText="1"/>
      <protection/>
    </xf>
    <xf numFmtId="0" fontId="29" fillId="0" borderId="38" xfId="100" applyFont="1" applyFill="1" applyBorder="1" applyAlignment="1">
      <alignment horizontal="center"/>
      <protection/>
    </xf>
    <xf numFmtId="0" fontId="29" fillId="0" borderId="39" xfId="100" applyFont="1" applyFill="1" applyBorder="1" applyAlignment="1">
      <alignment horizontal="center"/>
      <protection/>
    </xf>
    <xf numFmtId="0" fontId="5" fillId="45" borderId="37" xfId="0" applyFont="1" applyFill="1" applyBorder="1" applyAlignment="1">
      <alignment horizontal="center" vertical="center" wrapText="1"/>
    </xf>
    <xf numFmtId="0" fontId="5" fillId="45" borderId="39" xfId="0" applyFont="1" applyFill="1" applyBorder="1" applyAlignment="1">
      <alignment horizontal="center" vertical="center" wrapText="1"/>
    </xf>
  </cellXfs>
  <cellStyles count="11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a 2" xfId="54"/>
    <cellStyle name="čárky 2" xfId="55"/>
    <cellStyle name="čárky 2 2" xfId="56"/>
    <cellStyle name="čárky 3" xfId="57"/>
    <cellStyle name="čárky 3 2" xfId="58"/>
    <cellStyle name="Comma [0]" xfId="59"/>
    <cellStyle name="Hyperlink" xfId="60"/>
    <cellStyle name="Chybně" xfId="61"/>
    <cellStyle name="Chybně 2" xfId="62"/>
    <cellStyle name="Kontrolní buňka" xfId="63"/>
    <cellStyle name="Kontrolní buňka 2" xfId="64"/>
    <cellStyle name="Currency" xfId="65"/>
    <cellStyle name="Currency [0]" xfId="66"/>
    <cellStyle name="Nadpis 1" xfId="67"/>
    <cellStyle name="Nadpis 1 2" xfId="68"/>
    <cellStyle name="Nadpis 2" xfId="69"/>
    <cellStyle name="Nadpis 2 2" xfId="70"/>
    <cellStyle name="Nadpis 3" xfId="71"/>
    <cellStyle name="Nadpis 3 2" xfId="72"/>
    <cellStyle name="Nadpis 4" xfId="73"/>
    <cellStyle name="Nadpis 4 2" xfId="74"/>
    <cellStyle name="Název" xfId="75"/>
    <cellStyle name="Název 2" xfId="76"/>
    <cellStyle name="Neutrální" xfId="77"/>
    <cellStyle name="Neutrální 2" xfId="78"/>
    <cellStyle name="Normální 10" xfId="79"/>
    <cellStyle name="Normální 10 2" xfId="80"/>
    <cellStyle name="Normální 11" xfId="81"/>
    <cellStyle name="Normální 11 2" xfId="82"/>
    <cellStyle name="Normální 12" xfId="83"/>
    <cellStyle name="Normální 2" xfId="84"/>
    <cellStyle name="normální 2 2" xfId="85"/>
    <cellStyle name="Normální 3" xfId="86"/>
    <cellStyle name="Normální 3 2" xfId="87"/>
    <cellStyle name="Normální 4" xfId="88"/>
    <cellStyle name="Normální 4 2" xfId="89"/>
    <cellStyle name="Normální 4 2 2" xfId="90"/>
    <cellStyle name="Normální 5" xfId="91"/>
    <cellStyle name="Normální 6" xfId="92"/>
    <cellStyle name="Normální 7" xfId="93"/>
    <cellStyle name="Normální 8" xfId="94"/>
    <cellStyle name="Normální 9" xfId="95"/>
    <cellStyle name="Normální 9 2" xfId="96"/>
    <cellStyle name="normální_04 - OSMTVS" xfId="97"/>
    <cellStyle name="normální_2. čtení rozpočtu 2006 - příjmy 2" xfId="98"/>
    <cellStyle name="normální_2. Rozpočet 2007 - tabulky" xfId="99"/>
    <cellStyle name="normální_Rozpis výdajů 03 bez PO 2" xfId="100"/>
    <cellStyle name="normální_Rozpis výdajů 03 bez PO 3" xfId="101"/>
    <cellStyle name="Followed Hyperlink" xfId="102"/>
    <cellStyle name="Poznámka" xfId="103"/>
    <cellStyle name="Poznámka 2" xfId="104"/>
    <cellStyle name="Percent" xfId="105"/>
    <cellStyle name="Propojená buňka" xfId="106"/>
    <cellStyle name="Propojená buňka 2" xfId="107"/>
    <cellStyle name="S8M1" xfId="108"/>
    <cellStyle name="Správně" xfId="109"/>
    <cellStyle name="Správně 2" xfId="110"/>
    <cellStyle name="Text upozornění" xfId="111"/>
    <cellStyle name="Text upozornění 2" xfId="112"/>
    <cellStyle name="Vstup" xfId="113"/>
    <cellStyle name="Vstup 2" xfId="114"/>
    <cellStyle name="Výpočet" xfId="115"/>
    <cellStyle name="Výpočet 2" xfId="116"/>
    <cellStyle name="Výstup" xfId="117"/>
    <cellStyle name="Výstup 2" xfId="118"/>
    <cellStyle name="Vysvětlující text" xfId="119"/>
    <cellStyle name="Vysvětlující text 2" xfId="120"/>
    <cellStyle name="Zvýraznění 1" xfId="121"/>
    <cellStyle name="Zvýraznění 1 2" xfId="122"/>
    <cellStyle name="Zvýraznění 2" xfId="123"/>
    <cellStyle name="Zvýraznění 2 2" xfId="124"/>
    <cellStyle name="Zvýraznění 3" xfId="125"/>
    <cellStyle name="Zvýraznění 3 2" xfId="126"/>
    <cellStyle name="Zvýraznění 4" xfId="127"/>
    <cellStyle name="Zvýraznění 4 2" xfId="128"/>
    <cellStyle name="Zvýraznění 5" xfId="129"/>
    <cellStyle name="Zvýraznění 5 2" xfId="130"/>
    <cellStyle name="Zvýraznění 6" xfId="131"/>
    <cellStyle name="Zvýraznění 6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krbkovai\AppData\Local\Microsoft\Windows\Temporary%20Internet%20Files\Content.Outlook\DPQC6BQ3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krbkovai\AppData\Local\Microsoft\Windows\Temporary%20Internet%20Files\Content.Outlook\DPQC6BQ3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krbkovai\AppData\Local\Microsoft\Windows\Temporary%20Internet%20Files\Content.Outlook\DPQC6BQ3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5">
          <cell r="T135">
            <v>-46875</v>
          </cell>
        </row>
        <row r="180">
          <cell r="F180">
            <v>24000</v>
          </cell>
          <cell r="I180">
            <v>856.56</v>
          </cell>
          <cell r="J180">
            <v>182553.52</v>
          </cell>
          <cell r="K180">
            <v>0</v>
          </cell>
          <cell r="L180">
            <v>0</v>
          </cell>
          <cell r="N180">
            <v>40.48</v>
          </cell>
          <cell r="O180">
            <v>79520.92</v>
          </cell>
          <cell r="P180">
            <v>253299.98</v>
          </cell>
        </row>
        <row r="225">
          <cell r="C225">
            <v>2108256.29</v>
          </cell>
          <cell r="D225">
            <v>216656.527</v>
          </cell>
          <cell r="E225">
            <v>1315.3200000000002</v>
          </cell>
          <cell r="G225">
            <v>607.19</v>
          </cell>
          <cell r="H225">
            <v>3514223.3004699997</v>
          </cell>
          <cell r="Q225">
            <v>699006.9339999999</v>
          </cell>
          <cell r="S225">
            <v>254989.98</v>
          </cell>
        </row>
      </sheetData>
      <sheetData sheetId="2">
        <row r="134">
          <cell r="Q134">
            <v>3</v>
          </cell>
          <cell r="R134">
            <v>3</v>
          </cell>
          <cell r="T134">
            <v>41</v>
          </cell>
        </row>
        <row r="135">
          <cell r="O135">
            <v>3</v>
          </cell>
          <cell r="S135">
            <v>12042.17</v>
          </cell>
        </row>
        <row r="180">
          <cell r="P180">
            <v>68585.66752</v>
          </cell>
        </row>
        <row r="225">
          <cell r="B225">
            <v>31805.08</v>
          </cell>
          <cell r="C225">
            <v>210455</v>
          </cell>
          <cell r="D225">
            <v>891494.29</v>
          </cell>
          <cell r="E225">
            <v>765062.579</v>
          </cell>
          <cell r="F225">
            <v>152320</v>
          </cell>
          <cell r="G225">
            <v>3446885.547990001</v>
          </cell>
          <cell r="H225">
            <v>63953.90999999999</v>
          </cell>
          <cell r="I225">
            <v>518768.15699999995</v>
          </cell>
          <cell r="K225">
            <v>835336.0299999998</v>
          </cell>
          <cell r="L225">
            <v>301584.98</v>
          </cell>
          <cell r="M225">
            <v>5445.58863</v>
          </cell>
          <cell r="N225">
            <v>45550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09" t="s">
        <v>58</v>
      </c>
      <c r="B1" s="109"/>
      <c r="C1" s="35"/>
      <c r="D1" s="35"/>
      <c r="E1" s="36" t="s">
        <v>0</v>
      </c>
    </row>
    <row r="2" spans="1:5" ht="24.75" thickBot="1">
      <c r="A2" s="33" t="s">
        <v>1</v>
      </c>
      <c r="B2" s="34" t="s">
        <v>2</v>
      </c>
      <c r="C2" s="34" t="s">
        <v>60</v>
      </c>
      <c r="D2" s="118" t="s">
        <v>66</v>
      </c>
      <c r="E2" s="117" t="s">
        <v>61</v>
      </c>
    </row>
    <row r="3" spans="1:5" ht="15" customHeight="1">
      <c r="A3" s="2" t="s">
        <v>3</v>
      </c>
      <c r="B3" s="32" t="s">
        <v>41</v>
      </c>
      <c r="C3" s="26">
        <f>C4+C5+C6</f>
        <v>2326228.1369999996</v>
      </c>
      <c r="D3" s="26">
        <f>D4+D5+D6</f>
        <v>113</v>
      </c>
      <c r="E3" s="27">
        <f aca="true" t="shared" si="0" ref="E3:E24">C3+D3</f>
        <v>2326341.1369999996</v>
      </c>
    </row>
    <row r="4" spans="1:10" ht="15" customHeight="1">
      <c r="A4" s="6" t="s">
        <v>4</v>
      </c>
      <c r="B4" s="7" t="s">
        <v>5</v>
      </c>
      <c r="C4" s="8">
        <f>'[3]příjmy'!$C$225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'[3]příjmy'!$D$225</f>
        <v>216656.527</v>
      </c>
      <c r="D5" s="4">
        <v>113</v>
      </c>
      <c r="E5" s="10">
        <f t="shared" si="0"/>
        <v>216769.527</v>
      </c>
    </row>
    <row r="6" spans="1:5" ht="15" customHeight="1">
      <c r="A6" s="6" t="s">
        <v>8</v>
      </c>
      <c r="B6" s="7" t="s">
        <v>9</v>
      </c>
      <c r="C6" s="8">
        <f>'[3]příjmy'!$E$225</f>
        <v>1315.3200000000002</v>
      </c>
      <c r="D6" s="8">
        <f>'[1]příjmy'!$E$31</f>
        <v>0</v>
      </c>
      <c r="E6" s="10">
        <f t="shared" si="0"/>
        <v>1315.3200000000002</v>
      </c>
    </row>
    <row r="7" spans="1:5" ht="15" customHeight="1">
      <c r="A7" s="12" t="s">
        <v>44</v>
      </c>
      <c r="B7" s="7" t="s">
        <v>10</v>
      </c>
      <c r="C7" s="13">
        <f>C8+C13</f>
        <v>3783168.0504699997</v>
      </c>
      <c r="D7" s="13">
        <f>D8+D13</f>
        <v>0</v>
      </c>
      <c r="E7" s="14">
        <f t="shared" si="0"/>
        <v>3783168.0504699997</v>
      </c>
    </row>
    <row r="8" spans="1:5" ht="15" customHeight="1">
      <c r="A8" s="6" t="s">
        <v>50</v>
      </c>
      <c r="B8" s="7" t="s">
        <v>11</v>
      </c>
      <c r="C8" s="8">
        <f>C9+C10+C11+C12</f>
        <v>3600574.0504699997</v>
      </c>
      <c r="D8" s="8">
        <f>D9+D10+D11+D12</f>
        <v>0</v>
      </c>
      <c r="E8" s="11">
        <f t="shared" si="0"/>
        <v>3600574.0504699997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'[3]příjmy'!$G$225+'[3]příjmy'!$H$225</f>
        <v>3514830.4904699996</v>
      </c>
      <c r="D10" s="8">
        <v>0</v>
      </c>
      <c r="E10" s="11">
        <f t="shared" si="0"/>
        <v>3514830.4904699996</v>
      </c>
    </row>
    <row r="11" spans="1:5" ht="15" customHeight="1">
      <c r="A11" s="6" t="s">
        <v>46</v>
      </c>
      <c r="B11" s="7" t="s">
        <v>49</v>
      </c>
      <c r="C11" s="8">
        <f>'[3]příjmy'!$I$180</f>
        <v>856.56</v>
      </c>
      <c r="D11" s="8">
        <v>0</v>
      </c>
      <c r="E11" s="11">
        <f>SUM(C11:D11)</f>
        <v>856.56</v>
      </c>
    </row>
    <row r="12" spans="1:5" ht="15" customHeight="1">
      <c r="A12" s="6" t="s">
        <v>51</v>
      </c>
      <c r="B12" s="7">
        <v>4121</v>
      </c>
      <c r="C12" s="8">
        <f>'[3]příjmy'!$F$180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182594</v>
      </c>
      <c r="D13" s="8">
        <f>D14+D15+D16</f>
        <v>0</v>
      </c>
      <c r="E13" s="11">
        <f t="shared" si="0"/>
        <v>182594</v>
      </c>
    </row>
    <row r="14" spans="1:5" ht="15" customHeight="1">
      <c r="A14" s="6" t="s">
        <v>47</v>
      </c>
      <c r="B14" s="7" t="s">
        <v>13</v>
      </c>
      <c r="C14" s="8">
        <f>'[3]příjmy'!$N$180+'[3]příjmy'!$J$180</f>
        <v>182594</v>
      </c>
      <c r="D14" s="8">
        <f>'[1]příjmy'!$H$16</f>
        <v>0</v>
      </c>
      <c r="E14" s="11">
        <f t="shared" si="0"/>
        <v>182594</v>
      </c>
    </row>
    <row r="15" spans="1:5" ht="15" customHeight="1">
      <c r="A15" s="6" t="s">
        <v>53</v>
      </c>
      <c r="B15" s="7">
        <v>4221</v>
      </c>
      <c r="C15" s="8">
        <f>'[3]příjmy'!$L$180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'[3]příjmy'!$K$180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6109396.187469999</v>
      </c>
      <c r="D17" s="13">
        <f>D3+D7</f>
        <v>113</v>
      </c>
      <c r="E17" s="14">
        <f t="shared" si="0"/>
        <v>6109509.187469999</v>
      </c>
    </row>
    <row r="18" spans="1:5" ht="15" customHeight="1">
      <c r="A18" s="12" t="s">
        <v>15</v>
      </c>
      <c r="B18" s="15" t="s">
        <v>16</v>
      </c>
      <c r="C18" s="13">
        <f>SUM(C19:C23)</f>
        <v>1239942.814</v>
      </c>
      <c r="D18" s="13">
        <f>SUM(D19:D23)</f>
        <v>0</v>
      </c>
      <c r="E18" s="14">
        <f t="shared" si="0"/>
        <v>1239942.814</v>
      </c>
    </row>
    <row r="19" spans="1:5" ht="15" customHeight="1">
      <c r="A19" s="6" t="s">
        <v>62</v>
      </c>
      <c r="B19" s="7" t="s">
        <v>17</v>
      </c>
      <c r="C19" s="8">
        <f>'[3]příjmy'!$O$180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'[3]příjmy'!$P$180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'[3]příjmy'!$Q$225</f>
        <v>699006.9339999999</v>
      </c>
      <c r="D21" s="8">
        <v>0</v>
      </c>
      <c r="E21" s="11">
        <f t="shared" si="0"/>
        <v>699006.9339999999</v>
      </c>
    </row>
    <row r="22" spans="1:5" ht="15" customHeight="1">
      <c r="A22" s="6" t="s">
        <v>55</v>
      </c>
      <c r="B22" s="7">
        <v>8123</v>
      </c>
      <c r="C22" s="8">
        <f>'[3]příjmy'!$S$225</f>
        <v>254989.98</v>
      </c>
      <c r="D22" s="8">
        <f>'[1]příjmy'!$T$31</f>
        <v>0</v>
      </c>
      <c r="E22" s="11">
        <f>C22+D22</f>
        <v>254989.98</v>
      </c>
    </row>
    <row r="23" spans="1:5" ht="15" customHeight="1" thickBot="1">
      <c r="A23" s="16" t="s">
        <v>56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7349339.00147</v>
      </c>
      <c r="D24" s="22">
        <f>D17+D18</f>
        <v>113</v>
      </c>
      <c r="E24" s="23">
        <f t="shared" si="0"/>
        <v>7349452.00147</v>
      </c>
    </row>
    <row r="25" spans="1:5" ht="13.5" thickBot="1">
      <c r="A25" s="109" t="s">
        <v>59</v>
      </c>
      <c r="B25" s="109"/>
      <c r="C25" s="37"/>
      <c r="D25" s="37"/>
      <c r="E25" s="38" t="s">
        <v>0</v>
      </c>
    </row>
    <row r="26" spans="1:5" ht="24.75" thickBot="1">
      <c r="A26" s="33" t="s">
        <v>18</v>
      </c>
      <c r="B26" s="34" t="s">
        <v>19</v>
      </c>
      <c r="C26" s="34" t="s">
        <v>60</v>
      </c>
      <c r="D26" s="118" t="s">
        <v>66</v>
      </c>
      <c r="E26" s="117" t="s">
        <v>61</v>
      </c>
    </row>
    <row r="27" spans="1:5" ht="15" customHeight="1">
      <c r="A27" s="24" t="s">
        <v>27</v>
      </c>
      <c r="B27" s="3" t="s">
        <v>20</v>
      </c>
      <c r="C27" s="4">
        <f>'[3]výdaje'!$B$225</f>
        <v>31805.08</v>
      </c>
      <c r="D27" s="4">
        <v>0</v>
      </c>
      <c r="E27" s="5">
        <f>C27+D27</f>
        <v>31805.08</v>
      </c>
    </row>
    <row r="28" spans="1:5" ht="15" customHeight="1">
      <c r="A28" s="25" t="s">
        <v>21</v>
      </c>
      <c r="B28" s="7" t="s">
        <v>20</v>
      </c>
      <c r="C28" s="8">
        <f>'[3]výdaje'!$C$225</f>
        <v>210455</v>
      </c>
      <c r="D28" s="4">
        <v>0</v>
      </c>
      <c r="E28" s="5">
        <f aca="true" t="shared" si="1" ref="E28:E45">C28+D28</f>
        <v>210455</v>
      </c>
    </row>
    <row r="29" spans="1:5" ht="15" customHeight="1">
      <c r="A29" s="25" t="s">
        <v>29</v>
      </c>
      <c r="B29" s="7" t="s">
        <v>20</v>
      </c>
      <c r="C29" s="8">
        <f>'[3]výdaje'!$D$225</f>
        <v>891494.29</v>
      </c>
      <c r="D29" s="4">
        <v>0</v>
      </c>
      <c r="E29" s="5">
        <f t="shared" si="1"/>
        <v>891494.29</v>
      </c>
    </row>
    <row r="30" spans="1:5" ht="15" customHeight="1">
      <c r="A30" s="25" t="s">
        <v>22</v>
      </c>
      <c r="B30" s="7" t="s">
        <v>20</v>
      </c>
      <c r="C30" s="8">
        <f>'[3]výdaje'!$E$225</f>
        <v>765062.579</v>
      </c>
      <c r="D30" s="4">
        <v>0</v>
      </c>
      <c r="E30" s="5">
        <f t="shared" si="1"/>
        <v>765062.579</v>
      </c>
    </row>
    <row r="31" spans="1:5" ht="15" customHeight="1">
      <c r="A31" s="25" t="s">
        <v>48</v>
      </c>
      <c r="B31" s="7" t="s">
        <v>20</v>
      </c>
      <c r="C31" s="8">
        <f>'[3]výdaje'!$F$225</f>
        <v>152320</v>
      </c>
      <c r="D31" s="4">
        <v>0</v>
      </c>
      <c r="E31" s="5">
        <f>C31+D31</f>
        <v>152320</v>
      </c>
    </row>
    <row r="32" spans="1:5" ht="15" customHeight="1">
      <c r="A32" s="25" t="s">
        <v>43</v>
      </c>
      <c r="B32" s="7" t="s">
        <v>20</v>
      </c>
      <c r="C32" s="8">
        <f>'[3]výdaje'!$G$225</f>
        <v>3446885.547990001</v>
      </c>
      <c r="D32" s="4">
        <v>0</v>
      </c>
      <c r="E32" s="5">
        <f t="shared" si="1"/>
        <v>3446885.547990001</v>
      </c>
    </row>
    <row r="33" spans="1:5" ht="15" customHeight="1">
      <c r="A33" s="25" t="s">
        <v>23</v>
      </c>
      <c r="B33" s="7" t="s">
        <v>20</v>
      </c>
      <c r="C33" s="8">
        <f>'[3]výdaje'!$H$225</f>
        <v>63953.90999999999</v>
      </c>
      <c r="D33" s="4">
        <f>'[1]výdaje'!$G$16</f>
        <v>0</v>
      </c>
      <c r="E33" s="5">
        <f t="shared" si="1"/>
        <v>63953.90999999999</v>
      </c>
    </row>
    <row r="34" spans="1:5" ht="15" customHeight="1">
      <c r="A34" s="25" t="s">
        <v>30</v>
      </c>
      <c r="B34" s="7" t="s">
        <v>24</v>
      </c>
      <c r="C34" s="8">
        <f>'[3]výdaje'!$I$225</f>
        <v>518768.15699999995</v>
      </c>
      <c r="D34" s="4">
        <v>0</v>
      </c>
      <c r="E34" s="5">
        <f t="shared" si="1"/>
        <v>518768.15699999995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'[3]výdaje'!$K$225</f>
        <v>835336.0299999998</v>
      </c>
      <c r="D36" s="4">
        <f>'[1]výdaje'!$J$16</f>
        <v>0</v>
      </c>
      <c r="E36" s="5">
        <f t="shared" si="1"/>
        <v>835336.0299999998</v>
      </c>
    </row>
    <row r="37" spans="1:5" ht="15" customHeight="1">
      <c r="A37" s="25" t="s">
        <v>34</v>
      </c>
      <c r="B37" s="7" t="s">
        <v>25</v>
      </c>
      <c r="C37" s="8">
        <f>'[3]výdaje'!$L$225</f>
        <v>301584.98</v>
      </c>
      <c r="D37" s="4">
        <v>0</v>
      </c>
      <c r="E37" s="5">
        <f t="shared" si="1"/>
        <v>301584.98</v>
      </c>
    </row>
    <row r="38" spans="1:5" ht="15" customHeight="1">
      <c r="A38" s="25" t="s">
        <v>33</v>
      </c>
      <c r="B38" s="7" t="s">
        <v>20</v>
      </c>
      <c r="C38" s="8">
        <f>'[3]výdaje'!$M$225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'[3]výdaje'!$N$225</f>
        <v>45550</v>
      </c>
      <c r="D39" s="4">
        <v>113</v>
      </c>
      <c r="E39" s="5">
        <f>C39+D39</f>
        <v>45663</v>
      </c>
    </row>
    <row r="40" spans="1:5" ht="15" customHeight="1">
      <c r="A40" s="25" t="s">
        <v>35</v>
      </c>
      <c r="B40" s="7" t="s">
        <v>25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'[3]výdaje'!$P$180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'[3]výdaje'!$R$134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7349339.00014</v>
      </c>
      <c r="D46" s="22">
        <f>SUM(D27:D45)</f>
        <v>113</v>
      </c>
      <c r="E46" s="23">
        <f>SUM(E27:E45)</f>
        <v>7349452.00014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113"/>
  <sheetViews>
    <sheetView zoomScalePageLayoutView="0" workbookViewId="0" topLeftCell="A1">
      <selection activeCell="J60" sqref="J60"/>
    </sheetView>
  </sheetViews>
  <sheetFormatPr defaultColWidth="9.140625" defaultRowHeight="12.75"/>
  <cols>
    <col min="1" max="1" width="3.140625" style="45" customWidth="1"/>
    <col min="2" max="2" width="6.140625" style="45" bestFit="1" customWidth="1"/>
    <col min="3" max="4" width="4.7109375" style="45" customWidth="1"/>
    <col min="5" max="5" width="4.421875" style="45" bestFit="1" customWidth="1"/>
    <col min="6" max="6" width="38.8515625" style="45" customWidth="1"/>
    <col min="7" max="7" width="9.28125" style="107" customWidth="1"/>
    <col min="8" max="8" width="8.7109375" style="107" bestFit="1" customWidth="1"/>
    <col min="9" max="9" width="9.28125" style="45" bestFit="1" customWidth="1"/>
    <col min="10" max="10" width="8.8515625" style="45" customWidth="1"/>
    <col min="11" max="16384" width="9.140625" style="45" customWidth="1"/>
  </cols>
  <sheetData>
    <row r="1" spans="6:9" s="40" customFormat="1" ht="12.75">
      <c r="F1" s="41"/>
      <c r="H1" s="42"/>
      <c r="I1" s="41"/>
    </row>
    <row r="2" s="40" customFormat="1" ht="12.75">
      <c r="F2" s="43"/>
    </row>
    <row r="3" spans="1:10" s="40" customFormat="1" ht="18">
      <c r="A3" s="110" t="s">
        <v>248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2.75">
      <c r="A4" s="39"/>
      <c r="B4" s="39"/>
      <c r="C4" s="39"/>
      <c r="D4" s="39"/>
      <c r="E4" s="39"/>
      <c r="F4" s="39"/>
      <c r="G4" s="39"/>
      <c r="H4" s="39"/>
      <c r="I4" s="44"/>
      <c r="J4" s="44"/>
    </row>
    <row r="5" spans="1:10" ht="15.75">
      <c r="A5" s="111" t="s">
        <v>96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2.75">
      <c r="A6" s="39"/>
      <c r="B6" s="39"/>
      <c r="C6" s="39"/>
      <c r="D6" s="39"/>
      <c r="E6" s="39"/>
      <c r="F6" s="39"/>
      <c r="G6" s="39"/>
      <c r="H6" s="39"/>
      <c r="I6" s="44"/>
      <c r="J6" s="44"/>
    </row>
    <row r="7" spans="1:10" ht="15.75">
      <c r="A7" s="112" t="s">
        <v>97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2.75" customHeight="1">
      <c r="A8" s="39"/>
      <c r="B8" s="39"/>
      <c r="C8" s="39"/>
      <c r="D8" s="39"/>
      <c r="G8" s="44"/>
      <c r="H8" s="44"/>
      <c r="I8" s="44"/>
      <c r="J8" s="46"/>
    </row>
    <row r="9" spans="1:10" s="50" customFormat="1" ht="13.5" thickBot="1">
      <c r="A9" s="47"/>
      <c r="B9" s="47"/>
      <c r="C9" s="47"/>
      <c r="D9" s="47"/>
      <c r="E9" s="47"/>
      <c r="F9" s="47"/>
      <c r="G9" s="48"/>
      <c r="H9" s="48"/>
      <c r="I9" s="49"/>
      <c r="J9" s="49" t="s">
        <v>67</v>
      </c>
    </row>
    <row r="10" spans="1:10" s="57" customFormat="1" ht="23.25" thickBot="1">
      <c r="A10" s="51" t="s">
        <v>68</v>
      </c>
      <c r="B10" s="113" t="s">
        <v>77</v>
      </c>
      <c r="C10" s="114"/>
      <c r="D10" s="52" t="s">
        <v>69</v>
      </c>
      <c r="E10" s="53" t="s">
        <v>19</v>
      </c>
      <c r="F10" s="52" t="s">
        <v>98</v>
      </c>
      <c r="G10" s="54" t="s">
        <v>70</v>
      </c>
      <c r="H10" s="54" t="s">
        <v>99</v>
      </c>
      <c r="I10" s="55" t="s">
        <v>66</v>
      </c>
      <c r="J10" s="56" t="s">
        <v>100</v>
      </c>
    </row>
    <row r="11" spans="1:10" s="50" customFormat="1" ht="13.5" thickBot="1">
      <c r="A11" s="58" t="s">
        <v>71</v>
      </c>
      <c r="B11" s="115" t="s">
        <v>72</v>
      </c>
      <c r="C11" s="116"/>
      <c r="D11" s="60" t="s">
        <v>72</v>
      </c>
      <c r="E11" s="59" t="s">
        <v>72</v>
      </c>
      <c r="F11" s="61" t="s">
        <v>80</v>
      </c>
      <c r="G11" s="62">
        <v>0</v>
      </c>
      <c r="H11" s="62">
        <f>H12+H57+H94+H105</f>
        <v>5000</v>
      </c>
      <c r="I11" s="62">
        <f>I12+I57+I94+I105</f>
        <v>113</v>
      </c>
      <c r="J11" s="63">
        <f>J12+J57+J94+J105</f>
        <v>5113</v>
      </c>
    </row>
    <row r="12" spans="1:12" s="50" customFormat="1" ht="22.5" customHeight="1" thickBot="1">
      <c r="A12" s="64"/>
      <c r="B12" s="65" t="s">
        <v>101</v>
      </c>
      <c r="C12" s="66"/>
      <c r="D12" s="67" t="s">
        <v>72</v>
      </c>
      <c r="E12" s="68" t="s">
        <v>72</v>
      </c>
      <c r="F12" s="69" t="s">
        <v>102</v>
      </c>
      <c r="G12" s="70">
        <f>G16</f>
        <v>0</v>
      </c>
      <c r="H12" s="70">
        <f>H13+H15+H17+H19+H21+H23+H25+H27+H29+H31+H33+H35+H37+H39+H41+H43+H45+H47+H49+H51+H53+H55</f>
        <v>800</v>
      </c>
      <c r="I12" s="70">
        <f>I13+I15+I17+I19+I21+I23+I25+I27+I29+I31+I33+I35+I37+I39+I41+I43+I45+I47+I49+I51+I53+I55</f>
        <v>0</v>
      </c>
      <c r="J12" s="71">
        <f>J13+J15+J17+J19+J21+J23+J25+J27+J29+J31+J33+J35+J37+J39+J41+J43+J45+J47+J49+J51+J53+J55</f>
        <v>800</v>
      </c>
      <c r="L12" s="72"/>
    </row>
    <row r="13" spans="1:12" s="50" customFormat="1" ht="12.75" customHeight="1">
      <c r="A13" s="73" t="s">
        <v>71</v>
      </c>
      <c r="B13" s="74" t="s">
        <v>103</v>
      </c>
      <c r="C13" s="75" t="s">
        <v>78</v>
      </c>
      <c r="D13" s="76" t="s">
        <v>72</v>
      </c>
      <c r="E13" s="77" t="s">
        <v>72</v>
      </c>
      <c r="F13" s="78" t="s">
        <v>104</v>
      </c>
      <c r="G13" s="79">
        <v>0</v>
      </c>
      <c r="H13" s="79">
        <v>60.5</v>
      </c>
      <c r="I13" s="79">
        <v>0</v>
      </c>
      <c r="J13" s="79">
        <v>60.5</v>
      </c>
      <c r="L13" s="72"/>
    </row>
    <row r="14" spans="1:10" s="50" customFormat="1" ht="12.75" customHeight="1" thickBot="1">
      <c r="A14" s="80"/>
      <c r="B14" s="81"/>
      <c r="C14" s="82"/>
      <c r="D14" s="83">
        <v>3319</v>
      </c>
      <c r="E14" s="84">
        <v>5901</v>
      </c>
      <c r="F14" s="85" t="s">
        <v>79</v>
      </c>
      <c r="G14" s="86">
        <v>0</v>
      </c>
      <c r="H14" s="86">
        <v>60.5</v>
      </c>
      <c r="I14" s="86">
        <v>0</v>
      </c>
      <c r="J14" s="86">
        <v>60.5</v>
      </c>
    </row>
    <row r="15" spans="1:12" s="96" customFormat="1" ht="12.75" customHeight="1">
      <c r="A15" s="88" t="s">
        <v>71</v>
      </c>
      <c r="B15" s="89" t="s">
        <v>105</v>
      </c>
      <c r="C15" s="90" t="s">
        <v>78</v>
      </c>
      <c r="D15" s="91" t="s">
        <v>72</v>
      </c>
      <c r="E15" s="92" t="s">
        <v>72</v>
      </c>
      <c r="F15" s="93" t="s">
        <v>106</v>
      </c>
      <c r="G15" s="94">
        <v>0</v>
      </c>
      <c r="H15" s="94">
        <v>40</v>
      </c>
      <c r="I15" s="94">
        <v>0</v>
      </c>
      <c r="J15" s="94">
        <v>40</v>
      </c>
      <c r="L15" s="97"/>
    </row>
    <row r="16" spans="1:12" s="50" customFormat="1" ht="12.75" customHeight="1" thickBot="1">
      <c r="A16" s="98"/>
      <c r="B16" s="99"/>
      <c r="C16" s="100"/>
      <c r="D16" s="83">
        <v>3319</v>
      </c>
      <c r="E16" s="101" t="s">
        <v>107</v>
      </c>
      <c r="F16" s="102" t="s">
        <v>108</v>
      </c>
      <c r="G16" s="86">
        <v>0</v>
      </c>
      <c r="H16" s="86">
        <v>40</v>
      </c>
      <c r="I16" s="103">
        <v>0</v>
      </c>
      <c r="J16" s="86">
        <v>40</v>
      </c>
      <c r="L16" s="72"/>
    </row>
    <row r="17" spans="1:12" s="50" customFormat="1" ht="12.75" customHeight="1">
      <c r="A17" s="88" t="s">
        <v>71</v>
      </c>
      <c r="B17" s="89" t="s">
        <v>109</v>
      </c>
      <c r="C17" s="90" t="s">
        <v>78</v>
      </c>
      <c r="D17" s="91" t="s">
        <v>72</v>
      </c>
      <c r="E17" s="92" t="s">
        <v>72</v>
      </c>
      <c r="F17" s="93" t="s">
        <v>110</v>
      </c>
      <c r="G17" s="94">
        <v>0</v>
      </c>
      <c r="H17" s="94">
        <v>15</v>
      </c>
      <c r="I17" s="94">
        <v>0</v>
      </c>
      <c r="J17" s="94">
        <v>15</v>
      </c>
      <c r="L17" s="72"/>
    </row>
    <row r="18" spans="1:12" s="50" customFormat="1" ht="12.75" customHeight="1" thickBot="1">
      <c r="A18" s="98"/>
      <c r="B18" s="99"/>
      <c r="C18" s="100"/>
      <c r="D18" s="83">
        <v>3312</v>
      </c>
      <c r="E18" s="101" t="s">
        <v>107</v>
      </c>
      <c r="F18" s="102" t="s">
        <v>111</v>
      </c>
      <c r="G18" s="86">
        <v>0</v>
      </c>
      <c r="H18" s="86">
        <v>15</v>
      </c>
      <c r="I18" s="103">
        <v>0</v>
      </c>
      <c r="J18" s="86">
        <v>15</v>
      </c>
      <c r="L18" s="72"/>
    </row>
    <row r="19" spans="1:12" s="50" customFormat="1" ht="12.75" customHeight="1">
      <c r="A19" s="88" t="s">
        <v>71</v>
      </c>
      <c r="B19" s="89" t="s">
        <v>112</v>
      </c>
      <c r="C19" s="90" t="s">
        <v>78</v>
      </c>
      <c r="D19" s="91" t="s">
        <v>72</v>
      </c>
      <c r="E19" s="92" t="s">
        <v>72</v>
      </c>
      <c r="F19" s="93" t="s">
        <v>113</v>
      </c>
      <c r="G19" s="94">
        <v>0</v>
      </c>
      <c r="H19" s="94">
        <v>25</v>
      </c>
      <c r="I19" s="94">
        <v>0</v>
      </c>
      <c r="J19" s="94">
        <v>25</v>
      </c>
      <c r="L19" s="72"/>
    </row>
    <row r="20" spans="1:12" s="50" customFormat="1" ht="12.75" customHeight="1" thickBot="1">
      <c r="A20" s="98"/>
      <c r="B20" s="99"/>
      <c r="C20" s="100"/>
      <c r="D20" s="83">
        <v>3312</v>
      </c>
      <c r="E20" s="101" t="s">
        <v>107</v>
      </c>
      <c r="F20" s="102" t="s">
        <v>114</v>
      </c>
      <c r="G20" s="86">
        <v>0</v>
      </c>
      <c r="H20" s="86">
        <v>25</v>
      </c>
      <c r="I20" s="103">
        <v>0</v>
      </c>
      <c r="J20" s="86">
        <v>25</v>
      </c>
      <c r="L20" s="72"/>
    </row>
    <row r="21" spans="1:12" s="50" customFormat="1" ht="12.75" customHeight="1">
      <c r="A21" s="88" t="s">
        <v>71</v>
      </c>
      <c r="B21" s="89" t="s">
        <v>115</v>
      </c>
      <c r="C21" s="90" t="s">
        <v>81</v>
      </c>
      <c r="D21" s="91" t="s">
        <v>72</v>
      </c>
      <c r="E21" s="92" t="s">
        <v>72</v>
      </c>
      <c r="F21" s="93" t="s">
        <v>116</v>
      </c>
      <c r="G21" s="94">
        <v>0</v>
      </c>
      <c r="H21" s="94">
        <v>40</v>
      </c>
      <c r="I21" s="94">
        <v>0</v>
      </c>
      <c r="J21" s="94">
        <v>40</v>
      </c>
      <c r="L21" s="72"/>
    </row>
    <row r="22" spans="1:12" s="50" customFormat="1" ht="12.75" customHeight="1" thickBot="1">
      <c r="A22" s="98"/>
      <c r="B22" s="99"/>
      <c r="C22" s="100"/>
      <c r="D22" s="83">
        <v>3312</v>
      </c>
      <c r="E22" s="101" t="s">
        <v>117</v>
      </c>
      <c r="F22" s="102" t="s">
        <v>118</v>
      </c>
      <c r="G22" s="86">
        <v>0</v>
      </c>
      <c r="H22" s="86">
        <v>40</v>
      </c>
      <c r="I22" s="103">
        <v>0</v>
      </c>
      <c r="J22" s="86">
        <v>40</v>
      </c>
      <c r="L22" s="72"/>
    </row>
    <row r="23" spans="1:12" s="50" customFormat="1" ht="12.75" customHeight="1">
      <c r="A23" s="88" t="s">
        <v>71</v>
      </c>
      <c r="B23" s="89" t="s">
        <v>119</v>
      </c>
      <c r="C23" s="90" t="s">
        <v>78</v>
      </c>
      <c r="D23" s="91" t="s">
        <v>72</v>
      </c>
      <c r="E23" s="92" t="s">
        <v>72</v>
      </c>
      <c r="F23" s="93" t="s">
        <v>120</v>
      </c>
      <c r="G23" s="94">
        <v>0</v>
      </c>
      <c r="H23" s="94">
        <v>25</v>
      </c>
      <c r="I23" s="94">
        <v>0</v>
      </c>
      <c r="J23" s="94">
        <v>25</v>
      </c>
      <c r="L23" s="72"/>
    </row>
    <row r="24" spans="1:12" s="50" customFormat="1" ht="12.75" customHeight="1" thickBot="1">
      <c r="A24" s="98"/>
      <c r="B24" s="99"/>
      <c r="C24" s="100"/>
      <c r="D24" s="83">
        <v>3312</v>
      </c>
      <c r="E24" s="101" t="s">
        <v>107</v>
      </c>
      <c r="F24" s="102" t="s">
        <v>121</v>
      </c>
      <c r="G24" s="86">
        <v>0</v>
      </c>
      <c r="H24" s="86">
        <v>25</v>
      </c>
      <c r="I24" s="103">
        <v>0</v>
      </c>
      <c r="J24" s="86">
        <v>25</v>
      </c>
      <c r="L24" s="72"/>
    </row>
    <row r="25" spans="1:12" s="50" customFormat="1" ht="12.75" customHeight="1">
      <c r="A25" s="88" t="s">
        <v>71</v>
      </c>
      <c r="B25" s="89" t="s">
        <v>122</v>
      </c>
      <c r="C25" s="90" t="s">
        <v>78</v>
      </c>
      <c r="D25" s="91" t="s">
        <v>72</v>
      </c>
      <c r="E25" s="92" t="s">
        <v>72</v>
      </c>
      <c r="F25" s="93" t="s">
        <v>123</v>
      </c>
      <c r="G25" s="94">
        <v>0</v>
      </c>
      <c r="H25" s="94">
        <v>40</v>
      </c>
      <c r="I25" s="94">
        <v>0</v>
      </c>
      <c r="J25" s="94">
        <v>40</v>
      </c>
      <c r="L25" s="72"/>
    </row>
    <row r="26" spans="1:12" s="50" customFormat="1" ht="12.75" customHeight="1" thickBot="1">
      <c r="A26" s="98"/>
      <c r="B26" s="99"/>
      <c r="C26" s="100"/>
      <c r="D26" s="83">
        <v>3319</v>
      </c>
      <c r="E26" s="101" t="s">
        <v>107</v>
      </c>
      <c r="F26" s="102" t="s">
        <v>124</v>
      </c>
      <c r="G26" s="86">
        <v>0</v>
      </c>
      <c r="H26" s="86">
        <v>40</v>
      </c>
      <c r="I26" s="103">
        <v>0</v>
      </c>
      <c r="J26" s="86">
        <v>40</v>
      </c>
      <c r="L26" s="72"/>
    </row>
    <row r="27" spans="1:12" s="50" customFormat="1" ht="12.75" customHeight="1">
      <c r="A27" s="88" t="s">
        <v>71</v>
      </c>
      <c r="B27" s="89" t="s">
        <v>125</v>
      </c>
      <c r="C27" s="90" t="s">
        <v>78</v>
      </c>
      <c r="D27" s="91" t="s">
        <v>72</v>
      </c>
      <c r="E27" s="92" t="s">
        <v>72</v>
      </c>
      <c r="F27" s="93" t="s">
        <v>126</v>
      </c>
      <c r="G27" s="94">
        <v>0</v>
      </c>
      <c r="H27" s="94">
        <v>37</v>
      </c>
      <c r="I27" s="94">
        <v>0</v>
      </c>
      <c r="J27" s="94">
        <v>37</v>
      </c>
      <c r="L27" s="72"/>
    </row>
    <row r="28" spans="1:12" s="50" customFormat="1" ht="12.75" customHeight="1" thickBot="1">
      <c r="A28" s="98"/>
      <c r="B28" s="99"/>
      <c r="C28" s="100"/>
      <c r="D28" s="83">
        <v>3312</v>
      </c>
      <c r="E28" s="101" t="s">
        <v>107</v>
      </c>
      <c r="F28" s="102" t="s">
        <v>127</v>
      </c>
      <c r="G28" s="86">
        <v>0</v>
      </c>
      <c r="H28" s="86">
        <v>37</v>
      </c>
      <c r="I28" s="103">
        <v>0</v>
      </c>
      <c r="J28" s="86">
        <v>37</v>
      </c>
      <c r="L28" s="72"/>
    </row>
    <row r="29" spans="1:12" s="50" customFormat="1" ht="12.75" customHeight="1">
      <c r="A29" s="88" t="s">
        <v>71</v>
      </c>
      <c r="B29" s="89" t="s">
        <v>128</v>
      </c>
      <c r="C29" s="90" t="s">
        <v>78</v>
      </c>
      <c r="D29" s="91" t="s">
        <v>72</v>
      </c>
      <c r="E29" s="92" t="s">
        <v>72</v>
      </c>
      <c r="F29" s="93" t="s">
        <v>129</v>
      </c>
      <c r="G29" s="94">
        <v>0</v>
      </c>
      <c r="H29" s="94">
        <v>40</v>
      </c>
      <c r="I29" s="94">
        <v>0</v>
      </c>
      <c r="J29" s="94">
        <v>40</v>
      </c>
      <c r="L29" s="72"/>
    </row>
    <row r="30" spans="1:12" s="50" customFormat="1" ht="12.75" customHeight="1" thickBot="1">
      <c r="A30" s="98"/>
      <c r="B30" s="99"/>
      <c r="C30" s="100"/>
      <c r="D30" s="83">
        <v>3319</v>
      </c>
      <c r="E30" s="101" t="s">
        <v>107</v>
      </c>
      <c r="F30" s="102" t="s">
        <v>130</v>
      </c>
      <c r="G30" s="86">
        <v>0</v>
      </c>
      <c r="H30" s="86">
        <v>40</v>
      </c>
      <c r="I30" s="103">
        <v>0</v>
      </c>
      <c r="J30" s="86">
        <v>40</v>
      </c>
      <c r="L30" s="72"/>
    </row>
    <row r="31" spans="1:12" s="50" customFormat="1" ht="12.75" customHeight="1">
      <c r="A31" s="88" t="s">
        <v>71</v>
      </c>
      <c r="B31" s="89" t="s">
        <v>131</v>
      </c>
      <c r="C31" s="90" t="s">
        <v>78</v>
      </c>
      <c r="D31" s="91" t="s">
        <v>72</v>
      </c>
      <c r="E31" s="92" t="s">
        <v>72</v>
      </c>
      <c r="F31" s="93" t="s">
        <v>132</v>
      </c>
      <c r="G31" s="94">
        <v>0</v>
      </c>
      <c r="H31" s="94">
        <v>40</v>
      </c>
      <c r="I31" s="94">
        <v>0</v>
      </c>
      <c r="J31" s="94">
        <v>40</v>
      </c>
      <c r="L31" s="72"/>
    </row>
    <row r="32" spans="1:12" s="50" customFormat="1" ht="12.75" customHeight="1" thickBot="1">
      <c r="A32" s="98"/>
      <c r="B32" s="99"/>
      <c r="C32" s="100"/>
      <c r="D32" s="83">
        <v>3319</v>
      </c>
      <c r="E32" s="101" t="s">
        <v>107</v>
      </c>
      <c r="F32" s="102" t="s">
        <v>133</v>
      </c>
      <c r="G32" s="86">
        <v>0</v>
      </c>
      <c r="H32" s="86">
        <v>40</v>
      </c>
      <c r="I32" s="103">
        <v>0</v>
      </c>
      <c r="J32" s="86">
        <v>40</v>
      </c>
      <c r="L32" s="72"/>
    </row>
    <row r="33" spans="1:12" s="50" customFormat="1" ht="12.75" customHeight="1">
      <c r="A33" s="88" t="s">
        <v>71</v>
      </c>
      <c r="B33" s="89" t="s">
        <v>134</v>
      </c>
      <c r="C33" s="90" t="s">
        <v>78</v>
      </c>
      <c r="D33" s="91" t="s">
        <v>72</v>
      </c>
      <c r="E33" s="92" t="s">
        <v>72</v>
      </c>
      <c r="F33" s="93" t="s">
        <v>135</v>
      </c>
      <c r="G33" s="94">
        <v>0</v>
      </c>
      <c r="H33" s="94">
        <v>40</v>
      </c>
      <c r="I33" s="94">
        <v>0</v>
      </c>
      <c r="J33" s="94">
        <v>40</v>
      </c>
      <c r="L33" s="72"/>
    </row>
    <row r="34" spans="1:12" s="50" customFormat="1" ht="12.75" customHeight="1" thickBot="1">
      <c r="A34" s="98"/>
      <c r="B34" s="99"/>
      <c r="C34" s="100"/>
      <c r="D34" s="83">
        <v>3319</v>
      </c>
      <c r="E34" s="101" t="s">
        <v>107</v>
      </c>
      <c r="F34" s="102" t="s">
        <v>136</v>
      </c>
      <c r="G34" s="86">
        <v>0</v>
      </c>
      <c r="H34" s="86">
        <v>40</v>
      </c>
      <c r="I34" s="103">
        <v>0</v>
      </c>
      <c r="J34" s="86">
        <v>40</v>
      </c>
      <c r="L34" s="72"/>
    </row>
    <row r="35" spans="1:12" s="50" customFormat="1" ht="12.75" customHeight="1">
      <c r="A35" s="88" t="s">
        <v>71</v>
      </c>
      <c r="B35" s="89" t="s">
        <v>137</v>
      </c>
      <c r="C35" s="90" t="s">
        <v>78</v>
      </c>
      <c r="D35" s="91" t="s">
        <v>72</v>
      </c>
      <c r="E35" s="92" t="s">
        <v>72</v>
      </c>
      <c r="F35" s="93" t="s">
        <v>138</v>
      </c>
      <c r="G35" s="94">
        <v>0</v>
      </c>
      <c r="H35" s="94">
        <v>40</v>
      </c>
      <c r="I35" s="94">
        <v>0</v>
      </c>
      <c r="J35" s="94">
        <v>40</v>
      </c>
      <c r="L35" s="72"/>
    </row>
    <row r="36" spans="1:12" s="50" customFormat="1" ht="12.75" customHeight="1" thickBot="1">
      <c r="A36" s="98"/>
      <c r="B36" s="99"/>
      <c r="C36" s="100"/>
      <c r="D36" s="83">
        <v>3312</v>
      </c>
      <c r="E36" s="101" t="s">
        <v>107</v>
      </c>
      <c r="F36" s="102" t="s">
        <v>139</v>
      </c>
      <c r="G36" s="86">
        <v>0</v>
      </c>
      <c r="H36" s="86">
        <v>40</v>
      </c>
      <c r="I36" s="103">
        <v>0</v>
      </c>
      <c r="J36" s="86">
        <v>40</v>
      </c>
      <c r="L36" s="72"/>
    </row>
    <row r="37" spans="1:12" s="50" customFormat="1" ht="12.75" customHeight="1">
      <c r="A37" s="88" t="s">
        <v>71</v>
      </c>
      <c r="B37" s="89" t="s">
        <v>140</v>
      </c>
      <c r="C37" s="90" t="s">
        <v>82</v>
      </c>
      <c r="D37" s="91" t="s">
        <v>72</v>
      </c>
      <c r="E37" s="92" t="s">
        <v>72</v>
      </c>
      <c r="F37" s="93" t="s">
        <v>141</v>
      </c>
      <c r="G37" s="94">
        <v>0</v>
      </c>
      <c r="H37" s="94">
        <v>40</v>
      </c>
      <c r="I37" s="94">
        <v>0</v>
      </c>
      <c r="J37" s="94">
        <v>40</v>
      </c>
      <c r="L37" s="72"/>
    </row>
    <row r="38" spans="1:12" s="50" customFormat="1" ht="12.75" customHeight="1" thickBot="1">
      <c r="A38" s="98"/>
      <c r="B38" s="99"/>
      <c r="C38" s="100"/>
      <c r="D38" s="83">
        <v>3319</v>
      </c>
      <c r="E38" s="101" t="s">
        <v>117</v>
      </c>
      <c r="F38" s="102" t="s">
        <v>142</v>
      </c>
      <c r="G38" s="86">
        <v>0</v>
      </c>
      <c r="H38" s="86">
        <v>40</v>
      </c>
      <c r="I38" s="103">
        <v>0</v>
      </c>
      <c r="J38" s="86">
        <v>40</v>
      </c>
      <c r="L38" s="72"/>
    </row>
    <row r="39" spans="1:12" s="50" customFormat="1" ht="12.75" customHeight="1">
      <c r="A39" s="88" t="s">
        <v>71</v>
      </c>
      <c r="B39" s="89" t="s">
        <v>143</v>
      </c>
      <c r="C39" s="90" t="s">
        <v>78</v>
      </c>
      <c r="D39" s="91" t="s">
        <v>72</v>
      </c>
      <c r="E39" s="92" t="s">
        <v>72</v>
      </c>
      <c r="F39" s="93" t="s">
        <v>144</v>
      </c>
      <c r="G39" s="94">
        <v>0</v>
      </c>
      <c r="H39" s="94">
        <v>40</v>
      </c>
      <c r="I39" s="94">
        <v>0</v>
      </c>
      <c r="J39" s="94">
        <v>40</v>
      </c>
      <c r="L39" s="72"/>
    </row>
    <row r="40" spans="1:12" s="50" customFormat="1" ht="12.75" customHeight="1" thickBot="1">
      <c r="A40" s="98"/>
      <c r="B40" s="99"/>
      <c r="C40" s="100"/>
      <c r="D40" s="83">
        <v>3319</v>
      </c>
      <c r="E40" s="101" t="s">
        <v>107</v>
      </c>
      <c r="F40" s="102" t="s">
        <v>145</v>
      </c>
      <c r="G40" s="86">
        <v>0</v>
      </c>
      <c r="H40" s="86">
        <v>40</v>
      </c>
      <c r="I40" s="103">
        <v>0</v>
      </c>
      <c r="J40" s="86">
        <v>40</v>
      </c>
      <c r="L40" s="72"/>
    </row>
    <row r="41" spans="1:12" s="50" customFormat="1" ht="12.75" customHeight="1">
      <c r="A41" s="88" t="s">
        <v>71</v>
      </c>
      <c r="B41" s="89" t="s">
        <v>146</v>
      </c>
      <c r="C41" s="90" t="s">
        <v>83</v>
      </c>
      <c r="D41" s="91" t="s">
        <v>72</v>
      </c>
      <c r="E41" s="92" t="s">
        <v>72</v>
      </c>
      <c r="F41" s="93" t="s">
        <v>147</v>
      </c>
      <c r="G41" s="94">
        <v>0</v>
      </c>
      <c r="H41" s="94">
        <v>40</v>
      </c>
      <c r="I41" s="94">
        <v>0</v>
      </c>
      <c r="J41" s="94">
        <v>40</v>
      </c>
      <c r="L41" s="72"/>
    </row>
    <row r="42" spans="1:12" s="50" customFormat="1" ht="12.75" customHeight="1" thickBot="1">
      <c r="A42" s="98"/>
      <c r="B42" s="99"/>
      <c r="C42" s="100"/>
      <c r="D42" s="83">
        <v>3319</v>
      </c>
      <c r="E42" s="101" t="s">
        <v>117</v>
      </c>
      <c r="F42" s="102" t="s">
        <v>148</v>
      </c>
      <c r="G42" s="86">
        <v>0</v>
      </c>
      <c r="H42" s="86">
        <v>40</v>
      </c>
      <c r="I42" s="103">
        <v>0</v>
      </c>
      <c r="J42" s="86">
        <v>40</v>
      </c>
      <c r="L42" s="72"/>
    </row>
    <row r="43" spans="1:12" s="50" customFormat="1" ht="12.75" customHeight="1">
      <c r="A43" s="88" t="s">
        <v>71</v>
      </c>
      <c r="B43" s="89" t="s">
        <v>149</v>
      </c>
      <c r="C43" s="90" t="s">
        <v>74</v>
      </c>
      <c r="D43" s="91" t="s">
        <v>72</v>
      </c>
      <c r="E43" s="92" t="s">
        <v>72</v>
      </c>
      <c r="F43" s="93" t="s">
        <v>150</v>
      </c>
      <c r="G43" s="94">
        <v>0</v>
      </c>
      <c r="H43" s="94">
        <v>40</v>
      </c>
      <c r="I43" s="94">
        <v>0</v>
      </c>
      <c r="J43" s="94">
        <v>40</v>
      </c>
      <c r="L43" s="72"/>
    </row>
    <row r="44" spans="1:12" s="50" customFormat="1" ht="12.75" customHeight="1" thickBot="1">
      <c r="A44" s="98"/>
      <c r="B44" s="99"/>
      <c r="C44" s="100"/>
      <c r="D44" s="83">
        <v>3315</v>
      </c>
      <c r="E44" s="101" t="s">
        <v>151</v>
      </c>
      <c r="F44" s="102" t="s">
        <v>152</v>
      </c>
      <c r="G44" s="86">
        <v>0</v>
      </c>
      <c r="H44" s="86">
        <v>40</v>
      </c>
      <c r="I44" s="103">
        <v>0</v>
      </c>
      <c r="J44" s="86">
        <v>40</v>
      </c>
      <c r="L44" s="72"/>
    </row>
    <row r="45" spans="1:12" s="50" customFormat="1" ht="12.75" customHeight="1">
      <c r="A45" s="88" t="s">
        <v>71</v>
      </c>
      <c r="B45" s="89" t="s">
        <v>153</v>
      </c>
      <c r="C45" s="90" t="s">
        <v>75</v>
      </c>
      <c r="D45" s="91" t="s">
        <v>72</v>
      </c>
      <c r="E45" s="92" t="s">
        <v>72</v>
      </c>
      <c r="F45" s="93" t="s">
        <v>154</v>
      </c>
      <c r="G45" s="94">
        <v>0</v>
      </c>
      <c r="H45" s="94">
        <v>34</v>
      </c>
      <c r="I45" s="94">
        <v>0</v>
      </c>
      <c r="J45" s="94">
        <v>34</v>
      </c>
      <c r="L45" s="72"/>
    </row>
    <row r="46" spans="1:12" s="50" customFormat="1" ht="12.75" customHeight="1" thickBot="1">
      <c r="A46" s="98"/>
      <c r="B46" s="99"/>
      <c r="C46" s="100"/>
      <c r="D46" s="83">
        <v>3315</v>
      </c>
      <c r="E46" s="101" t="s">
        <v>151</v>
      </c>
      <c r="F46" s="102" t="s">
        <v>155</v>
      </c>
      <c r="G46" s="86">
        <v>0</v>
      </c>
      <c r="H46" s="86">
        <v>34</v>
      </c>
      <c r="I46" s="103">
        <v>0</v>
      </c>
      <c r="J46" s="86">
        <v>34</v>
      </c>
      <c r="L46" s="72"/>
    </row>
    <row r="47" spans="1:12" s="50" customFormat="1" ht="12.75" customHeight="1">
      <c r="A47" s="88" t="s">
        <v>71</v>
      </c>
      <c r="B47" s="89" t="s">
        <v>156</v>
      </c>
      <c r="C47" s="90" t="s">
        <v>84</v>
      </c>
      <c r="D47" s="91" t="s">
        <v>72</v>
      </c>
      <c r="E47" s="92" t="s">
        <v>72</v>
      </c>
      <c r="F47" s="93" t="s">
        <v>157</v>
      </c>
      <c r="G47" s="94">
        <v>0</v>
      </c>
      <c r="H47" s="94">
        <v>40</v>
      </c>
      <c r="I47" s="94">
        <v>0</v>
      </c>
      <c r="J47" s="94">
        <v>40</v>
      </c>
      <c r="L47" s="72"/>
    </row>
    <row r="48" spans="1:12" s="50" customFormat="1" ht="12.75" customHeight="1" thickBot="1">
      <c r="A48" s="98"/>
      <c r="B48" s="99"/>
      <c r="C48" s="100"/>
      <c r="D48" s="83">
        <v>3319</v>
      </c>
      <c r="E48" s="101" t="s">
        <v>117</v>
      </c>
      <c r="F48" s="102" t="s">
        <v>158</v>
      </c>
      <c r="G48" s="86">
        <v>0</v>
      </c>
      <c r="H48" s="86">
        <v>40</v>
      </c>
      <c r="I48" s="103">
        <v>0</v>
      </c>
      <c r="J48" s="86">
        <v>40</v>
      </c>
      <c r="L48" s="72"/>
    </row>
    <row r="49" spans="1:12" s="50" customFormat="1" ht="12.75" customHeight="1">
      <c r="A49" s="88" t="s">
        <v>71</v>
      </c>
      <c r="B49" s="89" t="s">
        <v>159</v>
      </c>
      <c r="C49" s="90" t="s">
        <v>85</v>
      </c>
      <c r="D49" s="91" t="s">
        <v>72</v>
      </c>
      <c r="E49" s="92" t="s">
        <v>72</v>
      </c>
      <c r="F49" s="93" t="s">
        <v>160</v>
      </c>
      <c r="G49" s="94">
        <v>0</v>
      </c>
      <c r="H49" s="94">
        <v>20</v>
      </c>
      <c r="I49" s="94">
        <v>0</v>
      </c>
      <c r="J49" s="94">
        <v>20</v>
      </c>
      <c r="L49" s="72"/>
    </row>
    <row r="50" spans="1:12" s="50" customFormat="1" ht="12.75" customHeight="1" thickBot="1">
      <c r="A50" s="98"/>
      <c r="B50" s="99"/>
      <c r="C50" s="100"/>
      <c r="D50" s="83">
        <v>3319</v>
      </c>
      <c r="E50" s="101" t="s">
        <v>117</v>
      </c>
      <c r="F50" s="102" t="s">
        <v>161</v>
      </c>
      <c r="G50" s="86">
        <v>0</v>
      </c>
      <c r="H50" s="86">
        <v>20</v>
      </c>
      <c r="I50" s="103">
        <v>0</v>
      </c>
      <c r="J50" s="86">
        <v>20</v>
      </c>
      <c r="L50" s="72"/>
    </row>
    <row r="51" spans="1:12" s="50" customFormat="1" ht="12.75" customHeight="1">
      <c r="A51" s="88" t="s">
        <v>71</v>
      </c>
      <c r="B51" s="89" t="s">
        <v>162</v>
      </c>
      <c r="C51" s="90" t="s">
        <v>86</v>
      </c>
      <c r="D51" s="91" t="s">
        <v>72</v>
      </c>
      <c r="E51" s="92" t="s">
        <v>72</v>
      </c>
      <c r="F51" s="93" t="s">
        <v>163</v>
      </c>
      <c r="G51" s="94">
        <v>0</v>
      </c>
      <c r="H51" s="94">
        <v>40</v>
      </c>
      <c r="I51" s="94">
        <v>0</v>
      </c>
      <c r="J51" s="94">
        <v>40</v>
      </c>
      <c r="L51" s="72"/>
    </row>
    <row r="52" spans="1:12" s="50" customFormat="1" ht="12.75" customHeight="1" thickBot="1">
      <c r="A52" s="98"/>
      <c r="B52" s="99"/>
      <c r="C52" s="100"/>
      <c r="D52" s="83">
        <v>3319</v>
      </c>
      <c r="E52" s="101" t="s">
        <v>117</v>
      </c>
      <c r="F52" s="102" t="s">
        <v>164</v>
      </c>
      <c r="G52" s="86">
        <v>0</v>
      </c>
      <c r="H52" s="86">
        <v>40</v>
      </c>
      <c r="I52" s="103">
        <v>0</v>
      </c>
      <c r="J52" s="86">
        <v>40</v>
      </c>
      <c r="L52" s="72"/>
    </row>
    <row r="53" spans="1:12" s="50" customFormat="1" ht="12.75" customHeight="1">
      <c r="A53" s="88" t="s">
        <v>71</v>
      </c>
      <c r="B53" s="89" t="s">
        <v>165</v>
      </c>
      <c r="C53" s="90" t="s">
        <v>73</v>
      </c>
      <c r="D53" s="91" t="s">
        <v>72</v>
      </c>
      <c r="E53" s="92" t="s">
        <v>72</v>
      </c>
      <c r="F53" s="93" t="s">
        <v>166</v>
      </c>
      <c r="G53" s="94">
        <v>0</v>
      </c>
      <c r="H53" s="94">
        <v>40</v>
      </c>
      <c r="I53" s="94">
        <v>0</v>
      </c>
      <c r="J53" s="94">
        <v>40</v>
      </c>
      <c r="L53" s="72"/>
    </row>
    <row r="54" spans="1:12" s="50" customFormat="1" ht="12.75" customHeight="1" thickBot="1">
      <c r="A54" s="98"/>
      <c r="B54" s="99"/>
      <c r="C54" s="100"/>
      <c r="D54" s="83">
        <v>3315</v>
      </c>
      <c r="E54" s="101" t="s">
        <v>151</v>
      </c>
      <c r="F54" s="102" t="s">
        <v>167</v>
      </c>
      <c r="G54" s="86">
        <v>0</v>
      </c>
      <c r="H54" s="86">
        <v>40</v>
      </c>
      <c r="I54" s="103">
        <v>0</v>
      </c>
      <c r="J54" s="86">
        <v>40</v>
      </c>
      <c r="L54" s="72"/>
    </row>
    <row r="55" spans="1:12" s="50" customFormat="1" ht="12.75" customHeight="1">
      <c r="A55" s="88" t="s">
        <v>71</v>
      </c>
      <c r="B55" s="89" t="s">
        <v>168</v>
      </c>
      <c r="C55" s="90" t="s">
        <v>87</v>
      </c>
      <c r="D55" s="91" t="s">
        <v>72</v>
      </c>
      <c r="E55" s="92" t="s">
        <v>72</v>
      </c>
      <c r="F55" s="93" t="s">
        <v>169</v>
      </c>
      <c r="G55" s="94">
        <v>0</v>
      </c>
      <c r="H55" s="94">
        <v>23.5</v>
      </c>
      <c r="I55" s="94">
        <v>0</v>
      </c>
      <c r="J55" s="94">
        <v>23.5</v>
      </c>
      <c r="L55" s="72"/>
    </row>
    <row r="56" spans="1:12" s="50" customFormat="1" ht="12.75" customHeight="1" thickBot="1">
      <c r="A56" s="98"/>
      <c r="B56" s="99"/>
      <c r="C56" s="100"/>
      <c r="D56" s="83">
        <v>3315</v>
      </c>
      <c r="E56" s="101" t="s">
        <v>117</v>
      </c>
      <c r="F56" s="102" t="s">
        <v>170</v>
      </c>
      <c r="G56" s="86">
        <v>0</v>
      </c>
      <c r="H56" s="86">
        <v>23.5</v>
      </c>
      <c r="I56" s="103">
        <v>0</v>
      </c>
      <c r="J56" s="86">
        <v>23.5</v>
      </c>
      <c r="L56" s="72"/>
    </row>
    <row r="57" spans="1:12" s="50" customFormat="1" ht="22.5" customHeight="1" thickBot="1">
      <c r="A57" s="64"/>
      <c r="B57" s="65" t="s">
        <v>171</v>
      </c>
      <c r="C57" s="66"/>
      <c r="D57" s="67" t="s">
        <v>72</v>
      </c>
      <c r="E57" s="68" t="s">
        <v>72</v>
      </c>
      <c r="F57" s="69" t="s">
        <v>172</v>
      </c>
      <c r="G57" s="70">
        <f>G59</f>
        <v>0</v>
      </c>
      <c r="H57" s="70">
        <f>H58+H60+H62+H64+H66+H68+H70+H72+H74+H76+H78+H80+H82+H84+H86+H88+H90+H92</f>
        <v>3400</v>
      </c>
      <c r="I57" s="70">
        <f>I58+I60+I62+I64+I66+I68+I70+I72+I74+I76+I78+I80+I82+I84+I86+I88+I90+I92</f>
        <v>113</v>
      </c>
      <c r="J57" s="70">
        <f>J58+J60+J62+J64+J66+J68+J70+J72+J74+J76+J78+J80+J82+J84+J86+J88+J90+J92</f>
        <v>3513</v>
      </c>
      <c r="L57" s="104"/>
    </row>
    <row r="58" spans="1:12" s="50" customFormat="1" ht="12.75" customHeight="1">
      <c r="A58" s="88" t="s">
        <v>71</v>
      </c>
      <c r="B58" s="89" t="s">
        <v>171</v>
      </c>
      <c r="C58" s="90" t="s">
        <v>78</v>
      </c>
      <c r="D58" s="76" t="s">
        <v>72</v>
      </c>
      <c r="E58" s="77" t="s">
        <v>72</v>
      </c>
      <c r="F58" s="78" t="s">
        <v>104</v>
      </c>
      <c r="G58" s="94">
        <v>0</v>
      </c>
      <c r="H58" s="94">
        <v>0</v>
      </c>
      <c r="I58" s="94">
        <v>113</v>
      </c>
      <c r="J58" s="95">
        <f>H58+I58</f>
        <v>113</v>
      </c>
      <c r="L58" s="104"/>
    </row>
    <row r="59" spans="1:12" s="50" customFormat="1" ht="12.75" customHeight="1" thickBot="1">
      <c r="A59" s="98"/>
      <c r="B59" s="99"/>
      <c r="C59" s="100"/>
      <c r="D59" s="83">
        <v>3322</v>
      </c>
      <c r="E59" s="84">
        <v>5901</v>
      </c>
      <c r="F59" s="85" t="s">
        <v>79</v>
      </c>
      <c r="G59" s="86">
        <v>0</v>
      </c>
      <c r="H59" s="86">
        <v>0</v>
      </c>
      <c r="I59" s="103">
        <v>113</v>
      </c>
      <c r="J59" s="87">
        <v>113</v>
      </c>
      <c r="L59" s="104"/>
    </row>
    <row r="60" spans="1:12" s="50" customFormat="1" ht="12.75" customHeight="1">
      <c r="A60" s="88" t="s">
        <v>71</v>
      </c>
      <c r="B60" s="89" t="s">
        <v>173</v>
      </c>
      <c r="C60" s="90" t="s">
        <v>78</v>
      </c>
      <c r="D60" s="91" t="s">
        <v>72</v>
      </c>
      <c r="E60" s="92" t="s">
        <v>72</v>
      </c>
      <c r="F60" s="93" t="s">
        <v>174</v>
      </c>
      <c r="G60" s="94">
        <v>0</v>
      </c>
      <c r="H60" s="94">
        <v>210</v>
      </c>
      <c r="I60" s="94">
        <v>0</v>
      </c>
      <c r="J60" s="94">
        <v>210</v>
      </c>
      <c r="L60" s="104"/>
    </row>
    <row r="61" spans="1:12" s="50" customFormat="1" ht="12.75" customHeight="1" thickBot="1">
      <c r="A61" s="98"/>
      <c r="B61" s="99"/>
      <c r="C61" s="100"/>
      <c r="D61" s="83">
        <v>3322</v>
      </c>
      <c r="E61" s="101" t="s">
        <v>175</v>
      </c>
      <c r="F61" s="102" t="s">
        <v>176</v>
      </c>
      <c r="G61" s="86">
        <v>0</v>
      </c>
      <c r="H61" s="86">
        <v>210</v>
      </c>
      <c r="I61" s="103">
        <v>0</v>
      </c>
      <c r="J61" s="86">
        <v>210</v>
      </c>
      <c r="L61" s="104"/>
    </row>
    <row r="62" spans="1:12" s="50" customFormat="1" ht="12.75" customHeight="1">
      <c r="A62" s="88" t="s">
        <v>71</v>
      </c>
      <c r="B62" s="89" t="s">
        <v>177</v>
      </c>
      <c r="C62" s="90" t="s">
        <v>78</v>
      </c>
      <c r="D62" s="91" t="s">
        <v>72</v>
      </c>
      <c r="E62" s="92" t="s">
        <v>72</v>
      </c>
      <c r="F62" s="93" t="s">
        <v>178</v>
      </c>
      <c r="G62" s="94">
        <v>0</v>
      </c>
      <c r="H62" s="94">
        <v>250</v>
      </c>
      <c r="I62" s="94">
        <v>0</v>
      </c>
      <c r="J62" s="94">
        <v>250</v>
      </c>
      <c r="L62" s="104"/>
    </row>
    <row r="63" spans="1:12" s="50" customFormat="1" ht="12.75" customHeight="1" thickBot="1">
      <c r="A63" s="98"/>
      <c r="B63" s="99"/>
      <c r="C63" s="100"/>
      <c r="D63" s="83">
        <v>3322</v>
      </c>
      <c r="E63" s="101" t="s">
        <v>179</v>
      </c>
      <c r="F63" s="102" t="s">
        <v>180</v>
      </c>
      <c r="G63" s="86">
        <v>0</v>
      </c>
      <c r="H63" s="86">
        <v>250</v>
      </c>
      <c r="I63" s="103">
        <v>0</v>
      </c>
      <c r="J63" s="86">
        <v>250</v>
      </c>
      <c r="L63" s="104"/>
    </row>
    <row r="64" spans="1:12" s="50" customFormat="1" ht="12.75" customHeight="1">
      <c r="A64" s="88" t="s">
        <v>71</v>
      </c>
      <c r="B64" s="89" t="s">
        <v>181</v>
      </c>
      <c r="C64" s="90" t="s">
        <v>78</v>
      </c>
      <c r="D64" s="91" t="s">
        <v>72</v>
      </c>
      <c r="E64" s="92" t="s">
        <v>72</v>
      </c>
      <c r="F64" s="93" t="s">
        <v>182</v>
      </c>
      <c r="G64" s="94">
        <v>0</v>
      </c>
      <c r="H64" s="94">
        <v>250</v>
      </c>
      <c r="I64" s="94">
        <v>0</v>
      </c>
      <c r="J64" s="94">
        <v>250</v>
      </c>
      <c r="L64" s="104"/>
    </row>
    <row r="65" spans="1:12" s="50" customFormat="1" ht="12.75" customHeight="1" thickBot="1">
      <c r="A65" s="98"/>
      <c r="B65" s="99"/>
      <c r="C65" s="100"/>
      <c r="D65" s="83">
        <v>3322</v>
      </c>
      <c r="E65" s="101" t="s">
        <v>179</v>
      </c>
      <c r="F65" s="102" t="s">
        <v>183</v>
      </c>
      <c r="G65" s="86">
        <v>0</v>
      </c>
      <c r="H65" s="86">
        <v>250</v>
      </c>
      <c r="I65" s="103">
        <v>0</v>
      </c>
      <c r="J65" s="86">
        <v>250</v>
      </c>
      <c r="L65" s="104"/>
    </row>
    <row r="66" spans="1:12" s="50" customFormat="1" ht="12.75" customHeight="1">
      <c r="A66" s="88" t="s">
        <v>71</v>
      </c>
      <c r="B66" s="89" t="s">
        <v>184</v>
      </c>
      <c r="C66" s="90" t="s">
        <v>88</v>
      </c>
      <c r="D66" s="91" t="s">
        <v>72</v>
      </c>
      <c r="E66" s="92" t="s">
        <v>72</v>
      </c>
      <c r="F66" s="93" t="s">
        <v>185</v>
      </c>
      <c r="G66" s="94">
        <v>0</v>
      </c>
      <c r="H66" s="94">
        <v>250</v>
      </c>
      <c r="I66" s="94">
        <v>0</v>
      </c>
      <c r="J66" s="94">
        <v>250</v>
      </c>
      <c r="L66" s="104"/>
    </row>
    <row r="67" spans="1:12" s="50" customFormat="1" ht="12.75" customHeight="1" thickBot="1">
      <c r="A67" s="98"/>
      <c r="B67" s="99"/>
      <c r="C67" s="100"/>
      <c r="D67" s="83">
        <v>3322</v>
      </c>
      <c r="E67" s="101" t="s">
        <v>117</v>
      </c>
      <c r="F67" s="102" t="s">
        <v>186</v>
      </c>
      <c r="G67" s="86">
        <v>0</v>
      </c>
      <c r="H67" s="86">
        <v>250</v>
      </c>
      <c r="I67" s="103">
        <v>0</v>
      </c>
      <c r="J67" s="86">
        <v>250</v>
      </c>
      <c r="L67" s="104"/>
    </row>
    <row r="68" spans="1:12" s="50" customFormat="1" ht="12.75" customHeight="1">
      <c r="A68" s="88" t="s">
        <v>71</v>
      </c>
      <c r="B68" s="89" t="s">
        <v>187</v>
      </c>
      <c r="C68" s="90" t="s">
        <v>78</v>
      </c>
      <c r="D68" s="91" t="s">
        <v>72</v>
      </c>
      <c r="E68" s="92" t="s">
        <v>72</v>
      </c>
      <c r="F68" s="93" t="s">
        <v>188</v>
      </c>
      <c r="G68" s="94">
        <v>0</v>
      </c>
      <c r="H68" s="94">
        <v>250</v>
      </c>
      <c r="I68" s="94">
        <v>0</v>
      </c>
      <c r="J68" s="94">
        <v>250</v>
      </c>
      <c r="L68" s="104"/>
    </row>
    <row r="69" spans="1:12" s="50" customFormat="1" ht="12.75" customHeight="1" thickBot="1">
      <c r="A69" s="98"/>
      <c r="B69" s="99"/>
      <c r="C69" s="100"/>
      <c r="D69" s="83">
        <v>3322</v>
      </c>
      <c r="E69" s="101" t="s">
        <v>107</v>
      </c>
      <c r="F69" s="102" t="s">
        <v>189</v>
      </c>
      <c r="G69" s="86">
        <v>0</v>
      </c>
      <c r="H69" s="86">
        <v>250</v>
      </c>
      <c r="I69" s="103">
        <v>0</v>
      </c>
      <c r="J69" s="86">
        <v>250</v>
      </c>
      <c r="L69" s="104"/>
    </row>
    <row r="70" spans="1:12" s="50" customFormat="1" ht="12.75" customHeight="1">
      <c r="A70" s="88" t="s">
        <v>71</v>
      </c>
      <c r="B70" s="89" t="s">
        <v>190</v>
      </c>
      <c r="C70" s="90" t="s">
        <v>89</v>
      </c>
      <c r="D70" s="91" t="s">
        <v>72</v>
      </c>
      <c r="E70" s="92" t="s">
        <v>72</v>
      </c>
      <c r="F70" s="93" t="s">
        <v>191</v>
      </c>
      <c r="G70" s="94">
        <v>0</v>
      </c>
      <c r="H70" s="94">
        <v>250</v>
      </c>
      <c r="I70" s="94">
        <v>0</v>
      </c>
      <c r="J70" s="94">
        <v>250</v>
      </c>
      <c r="L70" s="104"/>
    </row>
    <row r="71" spans="1:12" s="50" customFormat="1" ht="12.75" customHeight="1" thickBot="1">
      <c r="A71" s="98"/>
      <c r="B71" s="99"/>
      <c r="C71" s="100"/>
      <c r="D71" s="83">
        <v>3322</v>
      </c>
      <c r="E71" s="101" t="s">
        <v>117</v>
      </c>
      <c r="F71" s="102" t="s">
        <v>192</v>
      </c>
      <c r="G71" s="86">
        <v>0</v>
      </c>
      <c r="H71" s="86">
        <v>250</v>
      </c>
      <c r="I71" s="103">
        <v>0</v>
      </c>
      <c r="J71" s="86">
        <v>250</v>
      </c>
      <c r="L71" s="104"/>
    </row>
    <row r="72" spans="1:12" s="50" customFormat="1" ht="12.75" customHeight="1">
      <c r="A72" s="88" t="s">
        <v>71</v>
      </c>
      <c r="B72" s="89" t="s">
        <v>193</v>
      </c>
      <c r="C72" s="90" t="s">
        <v>90</v>
      </c>
      <c r="D72" s="91" t="s">
        <v>72</v>
      </c>
      <c r="E72" s="92" t="s">
        <v>72</v>
      </c>
      <c r="F72" s="93" t="s">
        <v>194</v>
      </c>
      <c r="G72" s="94">
        <v>0</v>
      </c>
      <c r="H72" s="94">
        <v>35</v>
      </c>
      <c r="I72" s="94">
        <v>0</v>
      </c>
      <c r="J72" s="94">
        <v>35</v>
      </c>
      <c r="L72" s="104"/>
    </row>
    <row r="73" spans="1:12" s="50" customFormat="1" ht="12.75" customHeight="1" thickBot="1">
      <c r="A73" s="98"/>
      <c r="B73" s="99"/>
      <c r="C73" s="100"/>
      <c r="D73" s="83">
        <v>3322</v>
      </c>
      <c r="E73" s="101" t="s">
        <v>117</v>
      </c>
      <c r="F73" s="102" t="s">
        <v>195</v>
      </c>
      <c r="G73" s="86">
        <v>0</v>
      </c>
      <c r="H73" s="86">
        <v>35</v>
      </c>
      <c r="I73" s="103">
        <v>0</v>
      </c>
      <c r="J73" s="86">
        <v>35</v>
      </c>
      <c r="L73" s="104"/>
    </row>
    <row r="74" spans="1:12" s="50" customFormat="1" ht="12.75" customHeight="1">
      <c r="A74" s="88" t="s">
        <v>71</v>
      </c>
      <c r="B74" s="89" t="s">
        <v>196</v>
      </c>
      <c r="C74" s="90" t="s">
        <v>85</v>
      </c>
      <c r="D74" s="91" t="s">
        <v>72</v>
      </c>
      <c r="E74" s="92" t="s">
        <v>72</v>
      </c>
      <c r="F74" s="93" t="s">
        <v>197</v>
      </c>
      <c r="G74" s="94">
        <v>0</v>
      </c>
      <c r="H74" s="94">
        <v>230</v>
      </c>
      <c r="I74" s="94">
        <v>0</v>
      </c>
      <c r="J74" s="94">
        <v>230</v>
      </c>
      <c r="L74" s="104"/>
    </row>
    <row r="75" spans="1:12" s="50" customFormat="1" ht="12.75" customHeight="1" thickBot="1">
      <c r="A75" s="98"/>
      <c r="B75" s="99"/>
      <c r="C75" s="100"/>
      <c r="D75" s="83">
        <v>3322</v>
      </c>
      <c r="E75" s="101" t="s">
        <v>117</v>
      </c>
      <c r="F75" s="102" t="s">
        <v>198</v>
      </c>
      <c r="G75" s="86">
        <v>0</v>
      </c>
      <c r="H75" s="86">
        <v>230</v>
      </c>
      <c r="I75" s="103">
        <v>0</v>
      </c>
      <c r="J75" s="86">
        <v>230</v>
      </c>
      <c r="L75" s="104"/>
    </row>
    <row r="76" spans="1:12" s="50" customFormat="1" ht="12.75" customHeight="1">
      <c r="A76" s="88" t="s">
        <v>71</v>
      </c>
      <c r="B76" s="89" t="s">
        <v>199</v>
      </c>
      <c r="C76" s="90" t="s">
        <v>78</v>
      </c>
      <c r="D76" s="91" t="s">
        <v>72</v>
      </c>
      <c r="E76" s="92" t="s">
        <v>72</v>
      </c>
      <c r="F76" s="93" t="s">
        <v>200</v>
      </c>
      <c r="G76" s="94">
        <v>0</v>
      </c>
      <c r="H76" s="94">
        <v>100</v>
      </c>
      <c r="I76" s="94">
        <v>0</v>
      </c>
      <c r="J76" s="94">
        <v>100</v>
      </c>
      <c r="L76" s="104"/>
    </row>
    <row r="77" spans="1:12" s="50" customFormat="1" ht="12.75" customHeight="1" thickBot="1">
      <c r="A77" s="98"/>
      <c r="B77" s="99"/>
      <c r="C77" s="100"/>
      <c r="D77" s="83">
        <v>3322</v>
      </c>
      <c r="E77" s="101" t="s">
        <v>179</v>
      </c>
      <c r="F77" s="102" t="s">
        <v>201</v>
      </c>
      <c r="G77" s="86">
        <v>0</v>
      </c>
      <c r="H77" s="86">
        <v>100</v>
      </c>
      <c r="I77" s="103">
        <v>0</v>
      </c>
      <c r="J77" s="86">
        <v>100</v>
      </c>
      <c r="L77" s="104"/>
    </row>
    <row r="78" spans="1:12" s="50" customFormat="1" ht="12.75" customHeight="1">
      <c r="A78" s="88" t="s">
        <v>71</v>
      </c>
      <c r="B78" s="89" t="s">
        <v>202</v>
      </c>
      <c r="C78" s="90" t="s">
        <v>78</v>
      </c>
      <c r="D78" s="91" t="s">
        <v>72</v>
      </c>
      <c r="E78" s="92" t="s">
        <v>72</v>
      </c>
      <c r="F78" s="93" t="s">
        <v>203</v>
      </c>
      <c r="G78" s="94">
        <v>0</v>
      </c>
      <c r="H78" s="94">
        <v>250</v>
      </c>
      <c r="I78" s="94">
        <v>0</v>
      </c>
      <c r="J78" s="94">
        <v>250</v>
      </c>
      <c r="L78" s="104"/>
    </row>
    <row r="79" spans="1:12" s="50" customFormat="1" ht="12.75" customHeight="1" thickBot="1">
      <c r="A79" s="98"/>
      <c r="B79" s="99"/>
      <c r="C79" s="100"/>
      <c r="D79" s="83">
        <v>3322</v>
      </c>
      <c r="E79" s="101" t="s">
        <v>179</v>
      </c>
      <c r="F79" s="102" t="s">
        <v>204</v>
      </c>
      <c r="G79" s="86">
        <v>0</v>
      </c>
      <c r="H79" s="86">
        <v>250</v>
      </c>
      <c r="I79" s="103">
        <v>0</v>
      </c>
      <c r="J79" s="86">
        <v>250</v>
      </c>
      <c r="L79" s="104"/>
    </row>
    <row r="80" spans="1:12" s="50" customFormat="1" ht="12.75" customHeight="1">
      <c r="A80" s="88" t="s">
        <v>71</v>
      </c>
      <c r="B80" s="89" t="s">
        <v>205</v>
      </c>
      <c r="C80" s="90" t="s">
        <v>78</v>
      </c>
      <c r="D80" s="91" t="s">
        <v>72</v>
      </c>
      <c r="E80" s="92" t="s">
        <v>72</v>
      </c>
      <c r="F80" s="93" t="s">
        <v>206</v>
      </c>
      <c r="G80" s="94">
        <v>0</v>
      </c>
      <c r="H80" s="94">
        <v>250</v>
      </c>
      <c r="I80" s="94">
        <v>0</v>
      </c>
      <c r="J80" s="94">
        <v>250</v>
      </c>
      <c r="L80" s="104"/>
    </row>
    <row r="81" spans="1:12" s="50" customFormat="1" ht="12.75" customHeight="1" thickBot="1">
      <c r="A81" s="98"/>
      <c r="B81" s="99"/>
      <c r="C81" s="100"/>
      <c r="D81" s="83">
        <v>3322</v>
      </c>
      <c r="E81" s="101" t="s">
        <v>179</v>
      </c>
      <c r="F81" s="102" t="s">
        <v>207</v>
      </c>
      <c r="G81" s="86">
        <v>0</v>
      </c>
      <c r="H81" s="86">
        <v>250</v>
      </c>
      <c r="I81" s="103">
        <v>0</v>
      </c>
      <c r="J81" s="86">
        <v>250</v>
      </c>
      <c r="L81" s="104"/>
    </row>
    <row r="82" spans="1:12" s="50" customFormat="1" ht="12.75" customHeight="1">
      <c r="A82" s="88" t="s">
        <v>71</v>
      </c>
      <c r="B82" s="89" t="s">
        <v>208</v>
      </c>
      <c r="C82" s="90" t="s">
        <v>78</v>
      </c>
      <c r="D82" s="91" t="s">
        <v>72</v>
      </c>
      <c r="E82" s="92" t="s">
        <v>72</v>
      </c>
      <c r="F82" s="93" t="s">
        <v>209</v>
      </c>
      <c r="G82" s="94">
        <v>0</v>
      </c>
      <c r="H82" s="94">
        <v>150</v>
      </c>
      <c r="I82" s="94">
        <v>0</v>
      </c>
      <c r="J82" s="94">
        <v>150</v>
      </c>
      <c r="L82" s="104"/>
    </row>
    <row r="83" spans="1:12" s="50" customFormat="1" ht="12.75" customHeight="1" thickBot="1">
      <c r="A83" s="98"/>
      <c r="B83" s="99"/>
      <c r="C83" s="100"/>
      <c r="D83" s="83">
        <v>3322</v>
      </c>
      <c r="E83" s="101" t="s">
        <v>179</v>
      </c>
      <c r="F83" s="102" t="s">
        <v>210</v>
      </c>
      <c r="G83" s="86">
        <v>0</v>
      </c>
      <c r="H83" s="86">
        <v>150</v>
      </c>
      <c r="I83" s="103">
        <v>0</v>
      </c>
      <c r="J83" s="86">
        <v>150</v>
      </c>
      <c r="L83" s="104"/>
    </row>
    <row r="84" spans="1:12" s="50" customFormat="1" ht="12.75" customHeight="1">
      <c r="A84" s="88" t="s">
        <v>71</v>
      </c>
      <c r="B84" s="89" t="s">
        <v>211</v>
      </c>
      <c r="C84" s="90" t="s">
        <v>91</v>
      </c>
      <c r="D84" s="91" t="s">
        <v>72</v>
      </c>
      <c r="E84" s="92" t="s">
        <v>72</v>
      </c>
      <c r="F84" s="93" t="s">
        <v>212</v>
      </c>
      <c r="G84" s="94">
        <v>0</v>
      </c>
      <c r="H84" s="94">
        <v>250</v>
      </c>
      <c r="I84" s="94">
        <v>0</v>
      </c>
      <c r="J84" s="94">
        <v>250</v>
      </c>
      <c r="L84" s="104"/>
    </row>
    <row r="85" spans="1:12" s="50" customFormat="1" ht="12.75" customHeight="1" thickBot="1">
      <c r="A85" s="98"/>
      <c r="B85" s="99"/>
      <c r="C85" s="100"/>
      <c r="D85" s="83">
        <v>3322</v>
      </c>
      <c r="E85" s="101" t="s">
        <v>117</v>
      </c>
      <c r="F85" s="102" t="s">
        <v>213</v>
      </c>
      <c r="G85" s="86">
        <v>0</v>
      </c>
      <c r="H85" s="86">
        <v>250</v>
      </c>
      <c r="I85" s="103">
        <v>0</v>
      </c>
      <c r="J85" s="86">
        <v>250</v>
      </c>
      <c r="L85" s="104"/>
    </row>
    <row r="86" spans="1:12" s="50" customFormat="1" ht="12.75" customHeight="1">
      <c r="A86" s="88" t="s">
        <v>71</v>
      </c>
      <c r="B86" s="89" t="s">
        <v>214</v>
      </c>
      <c r="C86" s="90" t="s">
        <v>92</v>
      </c>
      <c r="D86" s="91" t="s">
        <v>72</v>
      </c>
      <c r="E86" s="92" t="s">
        <v>72</v>
      </c>
      <c r="F86" s="93" t="s">
        <v>215</v>
      </c>
      <c r="G86" s="94">
        <v>0</v>
      </c>
      <c r="H86" s="94">
        <v>250</v>
      </c>
      <c r="I86" s="94">
        <v>0</v>
      </c>
      <c r="J86" s="94">
        <v>250</v>
      </c>
      <c r="L86" s="104"/>
    </row>
    <row r="87" spans="1:12" s="50" customFormat="1" ht="12.75" customHeight="1" thickBot="1">
      <c r="A87" s="98"/>
      <c r="B87" s="99"/>
      <c r="C87" s="100"/>
      <c r="D87" s="83">
        <v>3322</v>
      </c>
      <c r="E87" s="101" t="s">
        <v>117</v>
      </c>
      <c r="F87" s="102" t="s">
        <v>216</v>
      </c>
      <c r="G87" s="86">
        <v>0</v>
      </c>
      <c r="H87" s="86">
        <v>250</v>
      </c>
      <c r="I87" s="103">
        <v>0</v>
      </c>
      <c r="J87" s="86">
        <v>250</v>
      </c>
      <c r="L87" s="104"/>
    </row>
    <row r="88" spans="1:12" s="50" customFormat="1" ht="12.75" customHeight="1">
      <c r="A88" s="88" t="s">
        <v>71</v>
      </c>
      <c r="B88" s="89" t="s">
        <v>217</v>
      </c>
      <c r="C88" s="90" t="s">
        <v>78</v>
      </c>
      <c r="D88" s="91" t="s">
        <v>72</v>
      </c>
      <c r="E88" s="92" t="s">
        <v>72</v>
      </c>
      <c r="F88" s="93" t="s">
        <v>218</v>
      </c>
      <c r="G88" s="94">
        <v>0</v>
      </c>
      <c r="H88" s="94">
        <v>250</v>
      </c>
      <c r="I88" s="94">
        <v>0</v>
      </c>
      <c r="J88" s="94">
        <v>250</v>
      </c>
      <c r="L88" s="104"/>
    </row>
    <row r="89" spans="1:12" s="50" customFormat="1" ht="12.75" customHeight="1" thickBot="1">
      <c r="A89" s="98"/>
      <c r="B89" s="99"/>
      <c r="C89" s="100"/>
      <c r="D89" s="83">
        <v>3322</v>
      </c>
      <c r="E89" s="101" t="s">
        <v>219</v>
      </c>
      <c r="F89" s="102" t="s">
        <v>220</v>
      </c>
      <c r="G89" s="86">
        <v>0</v>
      </c>
      <c r="H89" s="86">
        <v>250</v>
      </c>
      <c r="I89" s="103">
        <v>0</v>
      </c>
      <c r="J89" s="86">
        <v>250</v>
      </c>
      <c r="L89" s="104"/>
    </row>
    <row r="90" spans="1:12" s="50" customFormat="1" ht="12.75" customHeight="1">
      <c r="A90" s="88" t="s">
        <v>71</v>
      </c>
      <c r="B90" s="89" t="s">
        <v>221</v>
      </c>
      <c r="C90" s="90" t="s">
        <v>78</v>
      </c>
      <c r="D90" s="91" t="s">
        <v>72</v>
      </c>
      <c r="E90" s="92" t="s">
        <v>72</v>
      </c>
      <c r="F90" s="93" t="s">
        <v>222</v>
      </c>
      <c r="G90" s="94">
        <v>0</v>
      </c>
      <c r="H90" s="94">
        <v>140</v>
      </c>
      <c r="I90" s="94">
        <v>0</v>
      </c>
      <c r="J90" s="94">
        <v>140</v>
      </c>
      <c r="L90" s="104"/>
    </row>
    <row r="91" spans="1:12" s="50" customFormat="1" ht="12.75" customHeight="1" thickBot="1">
      <c r="A91" s="98"/>
      <c r="B91" s="99"/>
      <c r="C91" s="100"/>
      <c r="D91" s="83">
        <v>3322</v>
      </c>
      <c r="E91" s="101" t="s">
        <v>179</v>
      </c>
      <c r="F91" s="102" t="s">
        <v>223</v>
      </c>
      <c r="G91" s="86">
        <v>0</v>
      </c>
      <c r="H91" s="86">
        <v>140</v>
      </c>
      <c r="I91" s="103">
        <v>0</v>
      </c>
      <c r="J91" s="86">
        <v>140</v>
      </c>
      <c r="L91" s="104"/>
    </row>
    <row r="92" spans="1:12" s="50" customFormat="1" ht="12.75" customHeight="1">
      <c r="A92" s="88" t="s">
        <v>71</v>
      </c>
      <c r="B92" s="89" t="s">
        <v>224</v>
      </c>
      <c r="C92" s="90" t="s">
        <v>93</v>
      </c>
      <c r="D92" s="91" t="s">
        <v>72</v>
      </c>
      <c r="E92" s="92" t="s">
        <v>72</v>
      </c>
      <c r="F92" s="93" t="s">
        <v>225</v>
      </c>
      <c r="G92" s="94">
        <v>0</v>
      </c>
      <c r="H92" s="94">
        <v>35</v>
      </c>
      <c r="I92" s="94">
        <v>0</v>
      </c>
      <c r="J92" s="94">
        <v>35</v>
      </c>
      <c r="L92" s="104"/>
    </row>
    <row r="93" spans="1:12" s="50" customFormat="1" ht="12.75" customHeight="1" thickBot="1">
      <c r="A93" s="98"/>
      <c r="B93" s="99"/>
      <c r="C93" s="100"/>
      <c r="D93" s="83">
        <v>3322</v>
      </c>
      <c r="E93" s="101" t="s">
        <v>117</v>
      </c>
      <c r="F93" s="102" t="s">
        <v>226</v>
      </c>
      <c r="G93" s="86">
        <v>0</v>
      </c>
      <c r="H93" s="86">
        <v>35</v>
      </c>
      <c r="I93" s="103">
        <v>0</v>
      </c>
      <c r="J93" s="86">
        <v>35</v>
      </c>
      <c r="L93" s="104"/>
    </row>
    <row r="94" spans="1:12" s="50" customFormat="1" ht="22.5" customHeight="1" thickBot="1">
      <c r="A94" s="64"/>
      <c r="B94" s="65" t="s">
        <v>227</v>
      </c>
      <c r="C94" s="66"/>
      <c r="D94" s="67" t="s">
        <v>72</v>
      </c>
      <c r="E94" s="68" t="s">
        <v>72</v>
      </c>
      <c r="F94" s="69" t="s">
        <v>228</v>
      </c>
      <c r="G94" s="70">
        <f>G96</f>
        <v>0</v>
      </c>
      <c r="H94" s="70">
        <f>H95+H97+H99+H101+H103</f>
        <v>300</v>
      </c>
      <c r="I94" s="70">
        <f>I95+I97+I99+I101+I103</f>
        <v>0</v>
      </c>
      <c r="J94" s="71">
        <f>J95+J97+J99+J101+J103</f>
        <v>300</v>
      </c>
      <c r="L94" s="72"/>
    </row>
    <row r="95" spans="1:12" s="50" customFormat="1" ht="12.75" customHeight="1">
      <c r="A95" s="88" t="s">
        <v>71</v>
      </c>
      <c r="B95" s="89" t="s">
        <v>229</v>
      </c>
      <c r="C95" s="90" t="s">
        <v>88</v>
      </c>
      <c r="D95" s="91" t="s">
        <v>72</v>
      </c>
      <c r="E95" s="92" t="s">
        <v>72</v>
      </c>
      <c r="F95" s="93" t="s">
        <v>230</v>
      </c>
      <c r="G95" s="94">
        <v>0</v>
      </c>
      <c r="H95" s="94">
        <v>80</v>
      </c>
      <c r="I95" s="105">
        <v>0</v>
      </c>
      <c r="J95" s="94">
        <v>80</v>
      </c>
      <c r="L95" s="72"/>
    </row>
    <row r="96" spans="1:12" s="50" customFormat="1" ht="12.75" customHeight="1" thickBot="1">
      <c r="A96" s="98"/>
      <c r="B96" s="99"/>
      <c r="C96" s="100"/>
      <c r="D96" s="83">
        <v>3322</v>
      </c>
      <c r="E96" s="101" t="s">
        <v>117</v>
      </c>
      <c r="F96" s="102" t="s">
        <v>186</v>
      </c>
      <c r="G96" s="86">
        <v>0</v>
      </c>
      <c r="H96" s="86">
        <v>80</v>
      </c>
      <c r="I96" s="106">
        <v>0</v>
      </c>
      <c r="J96" s="86">
        <v>80</v>
      </c>
      <c r="L96" s="72"/>
    </row>
    <row r="97" spans="1:12" s="50" customFormat="1" ht="12.75" customHeight="1">
      <c r="A97" s="88" t="s">
        <v>71</v>
      </c>
      <c r="B97" s="89" t="s">
        <v>231</v>
      </c>
      <c r="C97" s="90" t="s">
        <v>94</v>
      </c>
      <c r="D97" s="91" t="s">
        <v>72</v>
      </c>
      <c r="E97" s="92" t="s">
        <v>72</v>
      </c>
      <c r="F97" s="93" t="s">
        <v>232</v>
      </c>
      <c r="G97" s="94">
        <v>0</v>
      </c>
      <c r="H97" s="94">
        <v>34</v>
      </c>
      <c r="I97" s="105">
        <v>0</v>
      </c>
      <c r="J97" s="94">
        <v>34</v>
      </c>
      <c r="L97" s="72"/>
    </row>
    <row r="98" spans="1:12" s="50" customFormat="1" ht="12.75" customHeight="1" thickBot="1">
      <c r="A98" s="98"/>
      <c r="B98" s="99"/>
      <c r="C98" s="100"/>
      <c r="D98" s="83">
        <v>3322</v>
      </c>
      <c r="E98" s="101" t="s">
        <v>117</v>
      </c>
      <c r="F98" s="102" t="s">
        <v>233</v>
      </c>
      <c r="G98" s="86">
        <v>0</v>
      </c>
      <c r="H98" s="86">
        <v>34</v>
      </c>
      <c r="I98" s="106">
        <v>0</v>
      </c>
      <c r="J98" s="86">
        <v>34</v>
      </c>
      <c r="L98" s="72"/>
    </row>
    <row r="99" spans="1:12" s="50" customFormat="1" ht="12.75" customHeight="1">
      <c r="A99" s="88" t="s">
        <v>71</v>
      </c>
      <c r="B99" s="89" t="s">
        <v>234</v>
      </c>
      <c r="C99" s="90" t="s">
        <v>95</v>
      </c>
      <c r="D99" s="91" t="s">
        <v>72</v>
      </c>
      <c r="E99" s="92" t="s">
        <v>72</v>
      </c>
      <c r="F99" s="93" t="s">
        <v>235</v>
      </c>
      <c r="G99" s="94">
        <v>0</v>
      </c>
      <c r="H99" s="105">
        <v>49.973</v>
      </c>
      <c r="I99" s="105">
        <v>0</v>
      </c>
      <c r="J99" s="105">
        <v>49.973</v>
      </c>
      <c r="L99" s="72"/>
    </row>
    <row r="100" spans="1:12" s="50" customFormat="1" ht="12.75" customHeight="1" thickBot="1">
      <c r="A100" s="98"/>
      <c r="B100" s="99"/>
      <c r="C100" s="100"/>
      <c r="D100" s="83">
        <v>3322</v>
      </c>
      <c r="E100" s="101" t="s">
        <v>117</v>
      </c>
      <c r="F100" s="102" t="s">
        <v>236</v>
      </c>
      <c r="G100" s="86">
        <v>0</v>
      </c>
      <c r="H100" s="108">
        <v>49.973</v>
      </c>
      <c r="I100" s="106">
        <v>0</v>
      </c>
      <c r="J100" s="108">
        <v>49.973</v>
      </c>
      <c r="L100" s="72"/>
    </row>
    <row r="101" spans="1:12" s="50" customFormat="1" ht="12.75" customHeight="1">
      <c r="A101" s="88" t="s">
        <v>71</v>
      </c>
      <c r="B101" s="89" t="s">
        <v>237</v>
      </c>
      <c r="C101" s="90" t="s">
        <v>78</v>
      </c>
      <c r="D101" s="91" t="s">
        <v>72</v>
      </c>
      <c r="E101" s="92" t="s">
        <v>72</v>
      </c>
      <c r="F101" s="93" t="s">
        <v>238</v>
      </c>
      <c r="G101" s="94">
        <v>0</v>
      </c>
      <c r="H101" s="94">
        <v>80</v>
      </c>
      <c r="I101" s="105">
        <v>0</v>
      </c>
      <c r="J101" s="94">
        <v>80</v>
      </c>
      <c r="L101" s="72"/>
    </row>
    <row r="102" spans="1:12" s="50" customFormat="1" ht="12.75" customHeight="1" thickBot="1">
      <c r="A102" s="98"/>
      <c r="B102" s="99"/>
      <c r="C102" s="100"/>
      <c r="D102" s="83">
        <v>3322</v>
      </c>
      <c r="E102" s="101" t="s">
        <v>219</v>
      </c>
      <c r="F102" s="102" t="s">
        <v>239</v>
      </c>
      <c r="G102" s="86">
        <v>0</v>
      </c>
      <c r="H102" s="86">
        <v>80</v>
      </c>
      <c r="I102" s="106">
        <v>0</v>
      </c>
      <c r="J102" s="86">
        <v>80</v>
      </c>
      <c r="L102" s="72"/>
    </row>
    <row r="103" spans="1:12" s="50" customFormat="1" ht="12.75" customHeight="1">
      <c r="A103" s="88" t="s">
        <v>71</v>
      </c>
      <c r="B103" s="89" t="s">
        <v>240</v>
      </c>
      <c r="C103" s="90" t="s">
        <v>78</v>
      </c>
      <c r="D103" s="91" t="s">
        <v>72</v>
      </c>
      <c r="E103" s="92" t="s">
        <v>72</v>
      </c>
      <c r="F103" s="93" t="s">
        <v>241</v>
      </c>
      <c r="G103" s="94">
        <v>0</v>
      </c>
      <c r="H103" s="105">
        <v>56.027</v>
      </c>
      <c r="I103" s="105">
        <v>0</v>
      </c>
      <c r="J103" s="105">
        <v>56.027</v>
      </c>
      <c r="L103" s="72"/>
    </row>
    <row r="104" spans="1:12" s="50" customFormat="1" ht="12.75" customHeight="1" thickBot="1">
      <c r="A104" s="98"/>
      <c r="B104" s="99"/>
      <c r="C104" s="100"/>
      <c r="D104" s="83">
        <v>3322</v>
      </c>
      <c r="E104" s="101" t="s">
        <v>179</v>
      </c>
      <c r="F104" s="102" t="s">
        <v>242</v>
      </c>
      <c r="G104" s="86">
        <v>0</v>
      </c>
      <c r="H104" s="108">
        <v>56.027</v>
      </c>
      <c r="I104" s="106">
        <v>0</v>
      </c>
      <c r="J104" s="108">
        <v>56.027</v>
      </c>
      <c r="L104" s="72"/>
    </row>
    <row r="105" spans="1:10" s="50" customFormat="1" ht="22.5" customHeight="1" thickBot="1">
      <c r="A105" s="64"/>
      <c r="B105" s="65" t="s">
        <v>243</v>
      </c>
      <c r="C105" s="66"/>
      <c r="D105" s="67" t="s">
        <v>72</v>
      </c>
      <c r="E105" s="68" t="s">
        <v>72</v>
      </c>
      <c r="F105" s="69" t="s">
        <v>244</v>
      </c>
      <c r="G105" s="70">
        <f>G107</f>
        <v>0</v>
      </c>
      <c r="H105" s="70">
        <f>H106+H108+H110+H112</f>
        <v>500</v>
      </c>
      <c r="I105" s="70">
        <f>I106+I108+I110+I112</f>
        <v>0</v>
      </c>
      <c r="J105" s="71">
        <f>J106+J108+J110+J112</f>
        <v>500</v>
      </c>
    </row>
    <row r="106" spans="1:10" s="50" customFormat="1" ht="12.75" customHeight="1">
      <c r="A106" s="88" t="s">
        <v>71</v>
      </c>
      <c r="B106" s="89" t="s">
        <v>243</v>
      </c>
      <c r="C106" s="90" t="s">
        <v>78</v>
      </c>
      <c r="D106" s="76" t="s">
        <v>72</v>
      </c>
      <c r="E106" s="77" t="s">
        <v>72</v>
      </c>
      <c r="F106" s="78" t="s">
        <v>104</v>
      </c>
      <c r="G106" s="79">
        <v>0</v>
      </c>
      <c r="H106" s="79">
        <v>100</v>
      </c>
      <c r="I106" s="79">
        <v>0</v>
      </c>
      <c r="J106" s="79">
        <v>100</v>
      </c>
    </row>
    <row r="107" spans="1:10" s="50" customFormat="1" ht="12.75" customHeight="1" thickBot="1">
      <c r="A107" s="98"/>
      <c r="B107" s="99"/>
      <c r="C107" s="100"/>
      <c r="D107" s="83">
        <v>3326</v>
      </c>
      <c r="E107" s="84">
        <v>5901</v>
      </c>
      <c r="F107" s="85" t="s">
        <v>79</v>
      </c>
      <c r="G107" s="86">
        <v>0</v>
      </c>
      <c r="H107" s="86">
        <v>100</v>
      </c>
      <c r="I107" s="86">
        <v>0</v>
      </c>
      <c r="J107" s="86">
        <v>100</v>
      </c>
    </row>
    <row r="108" spans="1:10" s="50" customFormat="1" ht="12.75" customHeight="1">
      <c r="A108" s="88" t="s">
        <v>71</v>
      </c>
      <c r="B108" s="89" t="s">
        <v>245</v>
      </c>
      <c r="C108" s="90" t="s">
        <v>76</v>
      </c>
      <c r="D108" s="91" t="s">
        <v>72</v>
      </c>
      <c r="E108" s="92" t="s">
        <v>72</v>
      </c>
      <c r="F108" s="93" t="s">
        <v>246</v>
      </c>
      <c r="G108" s="94">
        <v>0</v>
      </c>
      <c r="H108" s="94">
        <v>80</v>
      </c>
      <c r="I108" s="94">
        <v>0</v>
      </c>
      <c r="J108" s="94">
        <v>80</v>
      </c>
    </row>
    <row r="109" spans="1:10" s="50" customFormat="1" ht="12.75" customHeight="1" thickBot="1">
      <c r="A109" s="98"/>
      <c r="B109" s="99"/>
      <c r="C109" s="100"/>
      <c r="D109" s="83">
        <v>3326</v>
      </c>
      <c r="E109" s="101" t="s">
        <v>151</v>
      </c>
      <c r="F109" s="102" t="s">
        <v>247</v>
      </c>
      <c r="G109" s="86">
        <v>0</v>
      </c>
      <c r="H109" s="86">
        <v>80</v>
      </c>
      <c r="I109" s="103">
        <v>0</v>
      </c>
      <c r="J109" s="86">
        <v>80</v>
      </c>
    </row>
    <row r="110" spans="1:10" s="50" customFormat="1" ht="12.75" customHeight="1">
      <c r="A110" s="88" t="s">
        <v>71</v>
      </c>
      <c r="B110" s="89" t="s">
        <v>249</v>
      </c>
      <c r="C110" s="90" t="s">
        <v>73</v>
      </c>
      <c r="D110" s="91" t="s">
        <v>72</v>
      </c>
      <c r="E110" s="92" t="s">
        <v>72</v>
      </c>
      <c r="F110" s="93" t="s">
        <v>251</v>
      </c>
      <c r="G110" s="94">
        <v>0</v>
      </c>
      <c r="H110" s="94">
        <v>140</v>
      </c>
      <c r="I110" s="94">
        <v>0</v>
      </c>
      <c r="J110" s="94">
        <v>140</v>
      </c>
    </row>
    <row r="111" spans="1:10" s="50" customFormat="1" ht="12.75" customHeight="1" thickBot="1">
      <c r="A111" s="98"/>
      <c r="B111" s="99"/>
      <c r="C111" s="100"/>
      <c r="D111" s="83">
        <v>3326</v>
      </c>
      <c r="E111" s="101" t="s">
        <v>151</v>
      </c>
      <c r="F111" s="102" t="s">
        <v>253</v>
      </c>
      <c r="G111" s="86">
        <v>0</v>
      </c>
      <c r="H111" s="86">
        <v>140</v>
      </c>
      <c r="I111" s="103">
        <v>0</v>
      </c>
      <c r="J111" s="86">
        <v>140</v>
      </c>
    </row>
    <row r="112" spans="1:10" s="50" customFormat="1" ht="12.75" customHeight="1">
      <c r="A112" s="88" t="s">
        <v>71</v>
      </c>
      <c r="B112" s="89" t="s">
        <v>250</v>
      </c>
      <c r="C112" s="90" t="s">
        <v>73</v>
      </c>
      <c r="D112" s="91" t="s">
        <v>72</v>
      </c>
      <c r="E112" s="92" t="s">
        <v>72</v>
      </c>
      <c r="F112" s="93" t="s">
        <v>252</v>
      </c>
      <c r="G112" s="94">
        <v>0</v>
      </c>
      <c r="H112" s="94">
        <v>180</v>
      </c>
      <c r="I112" s="94">
        <v>0</v>
      </c>
      <c r="J112" s="94">
        <v>180</v>
      </c>
    </row>
    <row r="113" spans="1:10" s="50" customFormat="1" ht="12.75" customHeight="1" thickBot="1">
      <c r="A113" s="98"/>
      <c r="B113" s="99"/>
      <c r="C113" s="100"/>
      <c r="D113" s="83">
        <v>3326</v>
      </c>
      <c r="E113" s="101" t="s">
        <v>151</v>
      </c>
      <c r="F113" s="102" t="s">
        <v>253</v>
      </c>
      <c r="G113" s="86">
        <v>0</v>
      </c>
      <c r="H113" s="86">
        <v>180</v>
      </c>
      <c r="I113" s="103">
        <v>0</v>
      </c>
      <c r="J113" s="86">
        <v>180</v>
      </c>
    </row>
  </sheetData>
  <sheetProtection/>
  <mergeCells count="5">
    <mergeCell ref="A3:J3"/>
    <mergeCell ref="A5:J5"/>
    <mergeCell ref="A7:J7"/>
    <mergeCell ref="B10:C10"/>
    <mergeCell ref="B11:C1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Skrbkova Ivana</cp:lastModifiedBy>
  <cp:lastPrinted>2013-08-05T06:31:10Z</cp:lastPrinted>
  <dcterms:created xsi:type="dcterms:W3CDTF">2007-12-18T12:40:54Z</dcterms:created>
  <dcterms:modified xsi:type="dcterms:W3CDTF">2013-08-05T06:31:33Z</dcterms:modified>
  <cp:category/>
  <cp:version/>
  <cp:contentType/>
  <cp:contentStatus/>
</cp:coreProperties>
</file>