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05" windowWidth="15480" windowHeight="11265" activeTab="0"/>
  </bookViews>
  <sheets>
    <sheet name="1401" sheetId="1" r:id="rId1"/>
    <sheet name="91402" sheetId="2" r:id="rId2"/>
    <sheet name="Bilance PaV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<sst xmlns="http://schemas.openxmlformats.org/spreadsheetml/2006/main" count="199" uniqueCount="120">
  <si>
    <t>Odbor regionálního rozvoje a evropských projektů</t>
  </si>
  <si>
    <t>tis. Kč</t>
  </si>
  <si>
    <t>91402 - Působnosti</t>
  </si>
  <si>
    <t>uk.</t>
  </si>
  <si>
    <t>č.a.</t>
  </si>
  <si>
    <t>§</t>
  </si>
  <si>
    <t>pol.</t>
  </si>
  <si>
    <t>P Ů S O B N O S T I</t>
  </si>
  <si>
    <t>SU</t>
  </si>
  <si>
    <t>x</t>
  </si>
  <si>
    <t>Běžné (neinvestiční) výdaje resortu celkem</t>
  </si>
  <si>
    <t>DU</t>
  </si>
  <si>
    <t>RU</t>
  </si>
  <si>
    <t>0000</t>
  </si>
  <si>
    <t>nákup materiálu</t>
  </si>
  <si>
    <t>konzultační, poradenské a právní služby</t>
  </si>
  <si>
    <t>nákup ostatních služeb</t>
  </si>
  <si>
    <t>pohoštění</t>
  </si>
  <si>
    <t>podpora regionálního rozvoje</t>
  </si>
  <si>
    <t>173000</t>
  </si>
  <si>
    <t>podpora regionálního a hospodářského rozvoje</t>
  </si>
  <si>
    <t>3636</t>
  </si>
  <si>
    <t xml:space="preserve">cestovné </t>
  </si>
  <si>
    <t>nájemné</t>
  </si>
  <si>
    <t>SR 2013</t>
  </si>
  <si>
    <t>173100</t>
  </si>
  <si>
    <t>podpora činnosti ANNOLK</t>
  </si>
  <si>
    <t>neinvestiční transfery neziskovým a podobným organizacím</t>
  </si>
  <si>
    <t>kapitola 914 02  Působnosti</t>
  </si>
  <si>
    <t>koordinace Globálních grantů</t>
  </si>
  <si>
    <t>178001</t>
  </si>
  <si>
    <t>implementace a řízení  Globálních grantů</t>
  </si>
  <si>
    <t>drobný hmotný dlouhodobý majetek</t>
  </si>
  <si>
    <t>služby školení a vzdělávání</t>
  </si>
  <si>
    <t>178002</t>
  </si>
  <si>
    <t>Vesnice roku</t>
  </si>
  <si>
    <t>ostatní osobní výdaje</t>
  </si>
  <si>
    <t>povinné pojištění na soc. zabezp.</t>
  </si>
  <si>
    <t>povinné pojištění na zdravotní pojištění</t>
  </si>
  <si>
    <t>neinvestiční transfery obcím</t>
  </si>
  <si>
    <t>Změna rozpočtu - rozpočtové opatření č. 182/13</t>
  </si>
  <si>
    <t>Odbor kancelář hejtmana</t>
  </si>
  <si>
    <t>91401 - Působnosti</t>
  </si>
  <si>
    <t>Propagace a prezentace kraje</t>
  </si>
  <si>
    <t>025000</t>
  </si>
  <si>
    <t>propagační předměty</t>
  </si>
  <si>
    <t>914 01 Působnosti</t>
  </si>
  <si>
    <t>ZR-RO 182/13</t>
  </si>
  <si>
    <t>z toho:</t>
  </si>
  <si>
    <t>UR1 2013</t>
  </si>
  <si>
    <t>UR2 2013</t>
  </si>
  <si>
    <t>Zdrojová část rozpočtu LK 2013</t>
  </si>
  <si>
    <t>v tis. Kč</t>
  </si>
  <si>
    <t>ukazatel</t>
  </si>
  <si>
    <t xml:space="preserve">pol. </t>
  </si>
  <si>
    <t>upravený rozpočet I.</t>
  </si>
  <si>
    <t>RO č. 182/13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</si>
  <si>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</si>
  <si>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</si>
  <si>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</si>
  <si>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</si>
  <si>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</si>
  <si>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</si>
  <si>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</si>
  <si>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</si>
  <si>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</si>
  <si>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</si>
  <si>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</si>
  <si>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</si>
  <si>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</si>
  <si>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</si>
  <si>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</si>
  <si>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</si>
  <si>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</si>
  <si>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</si>
  <si>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</si>
  <si>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</si>
  <si>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</si>
  <si>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</si>
  <si>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</si>
  <si>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</si>
  <si>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</si>
  <si>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</si>
  <si>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</si>
  <si>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</si>
  <si>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</si>
  <si>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</si>
  <si>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</si>
  <si>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</si>
  <si>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</si>
  <si>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</si>
  <si>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</si>
  <si>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</si>
  <si>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</si>
  <si>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RO č.182/13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</si>
  <si>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</si>
  <si>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</si>
  <si>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</si>
  <si>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</si>
  <si>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</si>
  <si>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</si>
  <si>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</si>
  <si>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</si>
  <si>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</si>
  <si>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</si>
  <si>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</si>
  <si>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</si>
  <si>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</si>
  <si>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</si>
  <si>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</si>
  <si>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Kap.926-dotační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</si>
  <si>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</si>
  <si>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</si>
  <si>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</si>
  <si>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</si>
  <si>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</si>
  <si>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</si>
  <si>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</si>
  <si>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Upravený rozpočet předpokládá schválení ZR-RO č. 187/13 předkládané odborem životního prostředí a zemědělství na ZK dne 27. 8. 2013</t>
  </si>
  <si>
    <t>příloha  č. 1 ZR-RO 182/13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</si>
</sst>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2" fillId="0" borderId="0" xfId="53">
      <alignment/>
      <protection/>
    </xf>
    <xf numFmtId="0" fontId="0" fillId="0" borderId="0" xfId="51">
      <alignment/>
      <protection/>
    </xf>
    <xf numFmtId="0" fontId="0" fillId="0" borderId="0" xfId="55">
      <alignment/>
      <protection/>
    </xf>
    <xf numFmtId="49" fontId="24" fillId="0" borderId="0" xfId="55" applyNumberFormat="1" applyFont="1" applyBorder="1" applyAlignment="1">
      <alignment horizontal="center" vertical="center" textRotation="90"/>
      <protection/>
    </xf>
    <xf numFmtId="0" fontId="24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9" fontId="25" fillId="0" borderId="0" xfId="53" applyNumberFormat="1" applyFont="1" applyBorder="1" applyAlignment="1">
      <alignment vertical="center" textRotation="90"/>
      <protection/>
    </xf>
    <xf numFmtId="0" fontId="24" fillId="0" borderId="0" xfId="51" applyFont="1" applyAlignment="1">
      <alignment horizontal="center"/>
      <protection/>
    </xf>
    <xf numFmtId="0" fontId="26" fillId="0" borderId="0" xfId="55" applyFont="1">
      <alignment/>
      <protection/>
    </xf>
    <xf numFmtId="0" fontId="24" fillId="0" borderId="10" xfId="55" applyFont="1" applyFill="1" applyBorder="1" applyAlignment="1">
      <alignment horizontal="center"/>
      <protection/>
    </xf>
    <xf numFmtId="49" fontId="24" fillId="0" borderId="11" xfId="55" applyNumberFormat="1" applyFont="1" applyFill="1" applyBorder="1" applyAlignment="1">
      <alignment horizontal="center"/>
      <protection/>
    </xf>
    <xf numFmtId="49" fontId="24" fillId="0" borderId="12" xfId="55" applyNumberFormat="1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>
      <alignment/>
      <protection/>
    </xf>
    <xf numFmtId="0" fontId="21" fillId="0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24" fillId="0" borderId="10" xfId="54" applyFont="1" applyFill="1" applyBorder="1" applyAlignment="1">
      <alignment horizontal="center"/>
      <protection/>
    </xf>
    <xf numFmtId="49" fontId="24" fillId="0" borderId="11" xfId="54" applyNumberFormat="1" applyFont="1" applyFill="1" applyBorder="1" applyAlignment="1">
      <alignment horizontal="center"/>
      <protection/>
    </xf>
    <xf numFmtId="49" fontId="24" fillId="0" borderId="12" xfId="54" applyNumberFormat="1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4" fontId="0" fillId="0" borderId="0" xfId="55" applyNumberFormat="1">
      <alignment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3" xfId="54" applyFont="1" applyFill="1" applyBorder="1">
      <alignment/>
      <protection/>
    </xf>
    <xf numFmtId="4" fontId="24" fillId="0" borderId="13" xfId="54" applyNumberFormat="1" applyFont="1" applyFill="1" applyBorder="1">
      <alignment/>
      <protection/>
    </xf>
    <xf numFmtId="4" fontId="24" fillId="0" borderId="14" xfId="54" applyNumberFormat="1" applyFont="1" applyFill="1" applyBorder="1">
      <alignment/>
      <protection/>
    </xf>
    <xf numFmtId="49" fontId="21" fillId="0" borderId="11" xfId="55" applyNumberFormat="1" applyFont="1" applyFill="1" applyBorder="1" applyAlignment="1">
      <alignment/>
      <protection/>
    </xf>
    <xf numFmtId="49" fontId="21" fillId="0" borderId="12" xfId="55" applyNumberFormat="1" applyFont="1" applyFill="1" applyBorder="1" applyAlignment="1">
      <alignment/>
      <protection/>
    </xf>
    <xf numFmtId="49" fontId="21" fillId="0" borderId="13" xfId="55" applyNumberFormat="1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center"/>
      <protection/>
    </xf>
    <xf numFmtId="0" fontId="21" fillId="0" borderId="13" xfId="55" applyFont="1" applyFill="1" applyBorder="1" applyAlignment="1">
      <alignment/>
      <protection/>
    </xf>
    <xf numFmtId="0" fontId="21" fillId="0" borderId="0" xfId="55" applyFont="1" applyBorder="1">
      <alignment/>
      <protection/>
    </xf>
    <xf numFmtId="0" fontId="24" fillId="24" borderId="15" xfId="55" applyFont="1" applyFill="1" applyBorder="1" applyAlignment="1">
      <alignment horizontal="center"/>
      <protection/>
    </xf>
    <xf numFmtId="49" fontId="24" fillId="24" borderId="16" xfId="55" applyNumberFormat="1" applyFont="1" applyFill="1" applyBorder="1" applyAlignment="1">
      <alignment horizontal="center"/>
      <protection/>
    </xf>
    <xf numFmtId="49" fontId="24" fillId="24" borderId="17" xfId="55" applyNumberFormat="1" applyFont="1" applyFill="1" applyBorder="1" applyAlignment="1">
      <alignment horizontal="center"/>
      <protection/>
    </xf>
    <xf numFmtId="49" fontId="24" fillId="24" borderId="18" xfId="55" applyNumberFormat="1" applyFont="1" applyFill="1" applyBorder="1" applyAlignment="1">
      <alignment horizontal="center"/>
      <protection/>
    </xf>
    <xf numFmtId="0" fontId="24" fillId="24" borderId="19" xfId="55" applyFont="1" applyFill="1" applyBorder="1" applyAlignment="1">
      <alignment horizontal="center"/>
      <protection/>
    </xf>
    <xf numFmtId="0" fontId="24" fillId="24" borderId="18" xfId="55" applyFont="1" applyFill="1" applyBorder="1" applyAlignment="1">
      <alignment/>
      <protection/>
    </xf>
    <xf numFmtId="4" fontId="24" fillId="24" borderId="19" xfId="55" applyNumberFormat="1" applyFont="1" applyFill="1" applyBorder="1">
      <alignment/>
      <protection/>
    </xf>
    <xf numFmtId="0" fontId="21" fillId="24" borderId="15" xfId="55" applyFont="1" applyFill="1" applyBorder="1" applyAlignment="1">
      <alignment horizontal="center"/>
      <protection/>
    </xf>
    <xf numFmtId="49" fontId="21" fillId="24" borderId="16" xfId="55" applyNumberFormat="1" applyFont="1" applyFill="1" applyBorder="1" applyAlignment="1">
      <alignment/>
      <protection/>
    </xf>
    <xf numFmtId="49" fontId="21" fillId="24" borderId="17" xfId="55" applyNumberFormat="1" applyFont="1" applyFill="1" applyBorder="1" applyAlignment="1">
      <alignment/>
      <protection/>
    </xf>
    <xf numFmtId="49" fontId="21" fillId="24" borderId="18" xfId="55" applyNumberFormat="1" applyFont="1" applyFill="1" applyBorder="1" applyAlignment="1">
      <alignment horizontal="center"/>
      <protection/>
    </xf>
    <xf numFmtId="0" fontId="21" fillId="24" borderId="19" xfId="55" applyFont="1" applyFill="1" applyBorder="1" applyAlignment="1">
      <alignment horizontal="center"/>
      <protection/>
    </xf>
    <xf numFmtId="0" fontId="21" fillId="24" borderId="18" xfId="55" applyFont="1" applyFill="1" applyBorder="1" applyAlignment="1">
      <alignment/>
      <protection/>
    </xf>
    <xf numFmtId="4" fontId="21" fillId="24" borderId="19" xfId="55" applyNumberFormat="1" applyFont="1" applyFill="1" applyBorder="1">
      <alignment/>
      <protection/>
    </xf>
    <xf numFmtId="0" fontId="24" fillId="24" borderId="20" xfId="55" applyFont="1" applyFill="1" applyBorder="1" applyAlignment="1">
      <alignment horizontal="center"/>
      <protection/>
    </xf>
    <xf numFmtId="0" fontId="24" fillId="24" borderId="21" xfId="55" applyFont="1" applyFill="1" applyBorder="1" applyAlignment="1">
      <alignment horizontal="center"/>
      <protection/>
    </xf>
    <xf numFmtId="0" fontId="24" fillId="24" borderId="21" xfId="55" applyFont="1" applyFill="1" applyBorder="1" applyAlignment="1">
      <alignment horizontal="left"/>
      <protection/>
    </xf>
    <xf numFmtId="4" fontId="24" fillId="24" borderId="22" xfId="55" applyNumberFormat="1" applyFont="1" applyFill="1" applyBorder="1" applyAlignment="1">
      <alignment vertical="center"/>
      <protection/>
    </xf>
    <xf numFmtId="0" fontId="27" fillId="24" borderId="23" xfId="55" applyFont="1" applyFill="1" applyBorder="1" applyAlignment="1">
      <alignment horizontal="center"/>
      <protection/>
    </xf>
    <xf numFmtId="0" fontId="27" fillId="24" borderId="24" xfId="55" applyFont="1" applyFill="1" applyBorder="1" applyAlignment="1">
      <alignment horizontal="center"/>
      <protection/>
    </xf>
    <xf numFmtId="0" fontId="27" fillId="24" borderId="25" xfId="55" applyFont="1" applyFill="1" applyBorder="1" applyAlignment="1">
      <alignment horizontal="center"/>
      <protection/>
    </xf>
    <xf numFmtId="0" fontId="27" fillId="24" borderId="24" xfId="55" applyFont="1" applyFill="1" applyBorder="1">
      <alignment/>
      <protection/>
    </xf>
    <xf numFmtId="4" fontId="27" fillId="24" borderId="25" xfId="55" applyNumberFormat="1" applyFont="1" applyFill="1" applyBorder="1">
      <alignment/>
      <protection/>
    </xf>
    <xf numFmtId="0" fontId="24" fillId="24" borderId="26" xfId="55" applyFont="1" applyFill="1" applyBorder="1" applyAlignment="1">
      <alignment horizontal="center"/>
      <protection/>
    </xf>
    <xf numFmtId="0" fontId="27" fillId="0" borderId="23" xfId="54" applyFont="1" applyFill="1" applyBorder="1" applyAlignment="1">
      <alignment horizontal="center"/>
      <protection/>
    </xf>
    <xf numFmtId="0" fontId="27" fillId="0" borderId="24" xfId="54" applyFont="1" applyFill="1" applyBorder="1" applyAlignment="1">
      <alignment horizontal="center"/>
      <protection/>
    </xf>
    <xf numFmtId="0" fontId="27" fillId="0" borderId="25" xfId="54" applyFont="1" applyFill="1" applyBorder="1" applyAlignment="1">
      <alignment horizontal="center"/>
      <protection/>
    </xf>
    <xf numFmtId="0" fontId="27" fillId="0" borderId="24" xfId="54" applyFont="1" applyFill="1" applyBorder="1">
      <alignment/>
      <protection/>
    </xf>
    <xf numFmtId="4" fontId="27" fillId="0" borderId="27" xfId="54" applyNumberFormat="1" applyFont="1" applyFill="1" applyBorder="1">
      <alignment/>
      <protection/>
    </xf>
    <xf numFmtId="4" fontId="24" fillId="0" borderId="28" xfId="54" applyNumberFormat="1" applyFont="1" applyFill="1" applyBorder="1">
      <alignment/>
      <protection/>
    </xf>
    <xf numFmtId="0" fontId="21" fillId="0" borderId="15" xfId="54" applyFont="1" applyFill="1" applyBorder="1" applyAlignment="1">
      <alignment horizontal="center"/>
      <protection/>
    </xf>
    <xf numFmtId="49" fontId="21" fillId="0" borderId="16" xfId="54" applyNumberFormat="1" applyFont="1" applyFill="1" applyBorder="1" applyAlignment="1">
      <alignment horizontal="center"/>
      <protection/>
    </xf>
    <xf numFmtId="49" fontId="21" fillId="0" borderId="12" xfId="54" applyNumberFormat="1" applyFont="1" applyFill="1" applyBorder="1" applyAlignment="1">
      <alignment horizontal="center"/>
      <protection/>
    </xf>
    <xf numFmtId="0" fontId="21" fillId="0" borderId="17" xfId="54" applyFont="1" applyFill="1" applyBorder="1" applyAlignment="1">
      <alignment horizontal="center"/>
      <protection/>
    </xf>
    <xf numFmtId="0" fontId="21" fillId="0" borderId="19" xfId="54" applyFont="1" applyFill="1" applyBorder="1" applyAlignment="1">
      <alignment horizontal="center"/>
      <protection/>
    </xf>
    <xf numFmtId="0" fontId="21" fillId="0" borderId="18" xfId="54" applyFont="1" applyFill="1" applyBorder="1">
      <alignment/>
      <protection/>
    </xf>
    <xf numFmtId="4" fontId="21" fillId="0" borderId="28" xfId="54" applyNumberFormat="1" applyFont="1" applyFill="1" applyBorder="1">
      <alignment/>
      <protection/>
    </xf>
    <xf numFmtId="0" fontId="21" fillId="0" borderId="16" xfId="54" applyFont="1" applyFill="1" applyBorder="1" applyAlignment="1">
      <alignment horizontal="center"/>
      <protection/>
    </xf>
    <xf numFmtId="4" fontId="21" fillId="0" borderId="13" xfId="54" applyNumberFormat="1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2" xfId="54" applyFont="1" applyFill="1" applyBorder="1">
      <alignment/>
      <protection/>
    </xf>
    <xf numFmtId="0" fontId="21" fillId="0" borderId="18" xfId="54" applyFont="1" applyFill="1" applyBorder="1" applyAlignment="1">
      <alignment/>
      <protection/>
    </xf>
    <xf numFmtId="4" fontId="27" fillId="0" borderId="25" xfId="54" applyNumberFormat="1" applyFont="1" applyFill="1" applyBorder="1">
      <alignment/>
      <protection/>
    </xf>
    <xf numFmtId="4" fontId="21" fillId="0" borderId="19" xfId="54" applyNumberFormat="1" applyFont="1" applyFill="1" applyBorder="1">
      <alignment/>
      <protection/>
    </xf>
    <xf numFmtId="4" fontId="24" fillId="0" borderId="19" xfId="54" applyNumberFormat="1" applyFont="1" applyFill="1" applyBorder="1">
      <alignment/>
      <protection/>
    </xf>
    <xf numFmtId="4" fontId="24" fillId="24" borderId="29" xfId="55" applyNumberFormat="1" applyFont="1" applyFill="1" applyBorder="1" applyAlignment="1">
      <alignment vertical="center"/>
      <protection/>
    </xf>
    <xf numFmtId="4" fontId="27" fillId="24" borderId="27" xfId="55" applyNumberFormat="1" applyFont="1" applyFill="1" applyBorder="1">
      <alignment/>
      <protection/>
    </xf>
    <xf numFmtId="4" fontId="21" fillId="0" borderId="28" xfId="55" applyNumberFormat="1" applyFont="1" applyFill="1" applyBorder="1">
      <alignment/>
      <protection/>
    </xf>
    <xf numFmtId="4" fontId="24" fillId="24" borderId="30" xfId="55" applyNumberFormat="1" applyFont="1" applyFill="1" applyBorder="1">
      <alignment/>
      <protection/>
    </xf>
    <xf numFmtId="4" fontId="21" fillId="24" borderId="30" xfId="55" applyNumberFormat="1" applyFont="1" applyFill="1" applyBorder="1">
      <alignment/>
      <protection/>
    </xf>
    <xf numFmtId="4" fontId="24" fillId="24" borderId="21" xfId="55" applyNumberFormat="1" applyFont="1" applyFill="1" applyBorder="1" applyAlignment="1">
      <alignment vertical="center"/>
      <protection/>
    </xf>
    <xf numFmtId="4" fontId="27" fillId="24" borderId="24" xfId="55" applyNumberFormat="1" applyFont="1" applyFill="1" applyBorder="1">
      <alignment/>
      <protection/>
    </xf>
    <xf numFmtId="4" fontId="21" fillId="0" borderId="13" xfId="55" applyNumberFormat="1" applyFont="1" applyFill="1" applyBorder="1">
      <alignment/>
      <protection/>
    </xf>
    <xf numFmtId="4" fontId="24" fillId="24" borderId="18" xfId="55" applyNumberFormat="1" applyFont="1" applyFill="1" applyBorder="1">
      <alignment/>
      <protection/>
    </xf>
    <xf numFmtId="4" fontId="21" fillId="24" borderId="18" xfId="55" applyNumberFormat="1" applyFont="1" applyFill="1" applyBorder="1">
      <alignment/>
      <protection/>
    </xf>
    <xf numFmtId="4" fontId="27" fillId="0" borderId="24" xfId="54" applyNumberFormat="1" applyFont="1" applyFill="1" applyBorder="1">
      <alignment/>
      <protection/>
    </xf>
    <xf numFmtId="0" fontId="24" fillId="0" borderId="22" xfId="0" applyFont="1" applyBorder="1" applyAlignment="1">
      <alignment horizontal="center"/>
    </xf>
    <xf numFmtId="4" fontId="21" fillId="0" borderId="14" xfId="55" applyNumberFormat="1" applyFont="1" applyFill="1" applyBorder="1">
      <alignment/>
      <protection/>
    </xf>
    <xf numFmtId="4" fontId="21" fillId="0" borderId="13" xfId="55" applyNumberFormat="1" applyFont="1" applyFill="1" applyBorder="1" applyAlignment="1">
      <alignment horizontal="right"/>
      <protection/>
    </xf>
    <xf numFmtId="4" fontId="24" fillId="24" borderId="18" xfId="55" applyNumberFormat="1" applyFont="1" applyFill="1" applyBorder="1" applyAlignment="1">
      <alignment horizontal="right"/>
      <protection/>
    </xf>
    <xf numFmtId="4" fontId="21" fillId="24" borderId="18" xfId="55" applyNumberFormat="1" applyFont="1" applyFill="1" applyBorder="1" applyAlignment="1">
      <alignment horizontal="right"/>
      <protection/>
    </xf>
    <xf numFmtId="4" fontId="21" fillId="0" borderId="18" xfId="54" applyNumberFormat="1" applyFont="1" applyFill="1" applyBorder="1">
      <alignment/>
      <protection/>
    </xf>
    <xf numFmtId="4" fontId="24" fillId="0" borderId="18" xfId="54" applyNumberFormat="1" applyFont="1" applyFill="1" applyBorder="1">
      <alignment/>
      <protection/>
    </xf>
    <xf numFmtId="0" fontId="25" fillId="0" borderId="31" xfId="51" applyFont="1" applyBorder="1" applyAlignment="1">
      <alignment horizontal="center" vertical="center"/>
      <protection/>
    </xf>
    <xf numFmtId="0" fontId="25" fillId="0" borderId="26" xfId="51" applyFont="1" applyBorder="1" applyAlignment="1">
      <alignment horizontal="center" vertical="center"/>
      <protection/>
    </xf>
    <xf numFmtId="0" fontId="25" fillId="0" borderId="26" xfId="51" applyFont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9" xfId="0" applyFont="1" applyBorder="1" applyAlignment="1">
      <alignment horizontal="center"/>
    </xf>
    <xf numFmtId="0" fontId="21" fillId="0" borderId="32" xfId="54" applyFont="1" applyFill="1" applyBorder="1" applyAlignment="1">
      <alignment horizontal="center"/>
      <protection/>
    </xf>
    <xf numFmtId="49" fontId="21" fillId="0" borderId="33" xfId="54" applyNumberFormat="1" applyFont="1" applyFill="1" applyBorder="1" applyAlignment="1">
      <alignment horizontal="center"/>
      <protection/>
    </xf>
    <xf numFmtId="49" fontId="21" fillId="0" borderId="34" xfId="54" applyNumberFormat="1" applyFont="1" applyFill="1" applyBorder="1" applyAlignment="1">
      <alignment horizontal="center"/>
      <protection/>
    </xf>
    <xf numFmtId="0" fontId="21" fillId="0" borderId="34" xfId="54" applyFont="1" applyFill="1" applyBorder="1" applyAlignment="1">
      <alignment horizontal="center"/>
      <protection/>
    </xf>
    <xf numFmtId="0" fontId="21" fillId="0" borderId="35" xfId="54" applyFont="1" applyFill="1" applyBorder="1" applyAlignment="1">
      <alignment horizontal="center"/>
      <protection/>
    </xf>
    <xf numFmtId="0" fontId="21" fillId="0" borderId="36" xfId="54" applyFont="1" applyFill="1" applyBorder="1">
      <alignment/>
      <protection/>
    </xf>
    <xf numFmtId="4" fontId="21" fillId="0" borderId="36" xfId="54" applyNumberFormat="1" applyFont="1" applyFill="1" applyBorder="1">
      <alignment/>
      <protection/>
    </xf>
    <xf numFmtId="4" fontId="21" fillId="0" borderId="35" xfId="54" applyNumberFormat="1" applyFont="1" applyFill="1" applyBorder="1">
      <alignment/>
      <protection/>
    </xf>
    <xf numFmtId="4" fontId="21" fillId="0" borderId="37" xfId="54" applyNumberFormat="1" applyFont="1" applyFill="1" applyBorder="1">
      <alignment/>
      <protection/>
    </xf>
    <xf numFmtId="4" fontId="21" fillId="0" borderId="38" xfId="54" applyNumberFormat="1" applyFont="1" applyFill="1" applyBorder="1">
      <alignment/>
      <protection/>
    </xf>
    <xf numFmtId="0" fontId="25" fillId="0" borderId="39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24" fillId="0" borderId="21" xfId="52" applyFont="1" applyBorder="1" applyAlignment="1">
      <alignment horizontal="center"/>
      <protection/>
    </xf>
    <xf numFmtId="0" fontId="24" fillId="0" borderId="29" xfId="52" applyFont="1" applyBorder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40" xfId="52" applyFont="1" applyBorder="1" applyAlignment="1">
      <alignment horizontal="center" vertical="center"/>
      <protection/>
    </xf>
    <xf numFmtId="0" fontId="25" fillId="0" borderId="39" xfId="52" applyFont="1" applyBorder="1" applyAlignment="1">
      <alignment horizontal="center" vertical="center"/>
      <protection/>
    </xf>
    <xf numFmtId="0" fontId="24" fillId="0" borderId="21" xfId="52" applyFont="1" applyFill="1" applyBorder="1" applyAlignment="1">
      <alignment horizontal="center" vertical="center"/>
      <protection/>
    </xf>
    <xf numFmtId="0" fontId="24" fillId="0" borderId="22" xfId="52" applyFont="1" applyFill="1" applyBorder="1" applyAlignment="1">
      <alignment horizontal="center"/>
      <protection/>
    </xf>
    <xf numFmtId="0" fontId="25" fillId="0" borderId="31" xfId="52" applyFont="1" applyBorder="1" applyAlignment="1">
      <alignment horizontal="center"/>
      <protection/>
    </xf>
    <xf numFmtId="0" fontId="25" fillId="0" borderId="26" xfId="52" applyFont="1" applyBorder="1" applyAlignment="1">
      <alignment horizontal="center"/>
      <protection/>
    </xf>
    <xf numFmtId="0" fontId="25" fillId="0" borderId="26" xfId="52" applyFont="1" applyBorder="1" applyAlignment="1">
      <alignment horizontal="center"/>
      <protection/>
    </xf>
    <xf numFmtId="0" fontId="24" fillId="0" borderId="21" xfId="55" applyFont="1" applyFill="1" applyBorder="1" applyAlignment="1">
      <alignment horizontal="left"/>
      <protection/>
    </xf>
    <xf numFmtId="4" fontId="24" fillId="0" borderId="22" xfId="52" applyNumberFormat="1" applyFont="1" applyFill="1" applyBorder="1" applyAlignment="1">
      <alignment horizontal="right"/>
      <protection/>
    </xf>
    <xf numFmtId="49" fontId="21" fillId="0" borderId="0" xfId="57" applyNumberFormat="1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>
      <alignment/>
      <protection/>
    </xf>
    <xf numFmtId="4" fontId="21" fillId="0" borderId="0" xfId="52" applyNumberFormat="1" applyFont="1" applyFill="1" applyBorder="1">
      <alignment/>
      <protection/>
    </xf>
    <xf numFmtId="0" fontId="0" fillId="0" borderId="0" xfId="52" applyBorder="1">
      <alignment/>
      <protection/>
    </xf>
    <xf numFmtId="0" fontId="0" fillId="0" borderId="0" xfId="55" applyFill="1" applyBorder="1">
      <alignment/>
      <protection/>
    </xf>
    <xf numFmtId="49" fontId="24" fillId="0" borderId="0" xfId="52" applyNumberFormat="1" applyFont="1" applyBorder="1" applyAlignment="1">
      <alignment vertical="center" textRotation="90"/>
      <protection/>
    </xf>
    <xf numFmtId="0" fontId="27" fillId="0" borderId="23" xfId="56" applyFont="1" applyFill="1" applyBorder="1" applyAlignment="1">
      <alignment horizontal="center"/>
      <protection/>
    </xf>
    <xf numFmtId="49" fontId="27" fillId="0" borderId="41" xfId="56" applyNumberFormat="1" applyFont="1" applyFill="1" applyBorder="1" applyAlignment="1">
      <alignment horizontal="center"/>
      <protection/>
    </xf>
    <xf numFmtId="49" fontId="27" fillId="0" borderId="42" xfId="56" applyNumberFormat="1" applyFont="1" applyFill="1" applyBorder="1" applyAlignment="1">
      <alignment horizontal="center"/>
      <protection/>
    </xf>
    <xf numFmtId="49" fontId="27" fillId="0" borderId="24" xfId="56" applyNumberFormat="1" applyFont="1" applyFill="1" applyBorder="1" applyAlignment="1">
      <alignment horizontal="center"/>
      <protection/>
    </xf>
    <xf numFmtId="0" fontId="27" fillId="0" borderId="25" xfId="56" applyFont="1" applyFill="1" applyBorder="1" applyAlignment="1">
      <alignment horizontal="center"/>
      <protection/>
    </xf>
    <xf numFmtId="0" fontId="27" fillId="0" borderId="24" xfId="56" applyFont="1" applyFill="1" applyBorder="1">
      <alignment/>
      <protection/>
    </xf>
    <xf numFmtId="4" fontId="27" fillId="0" borderId="24" xfId="56" applyNumberFormat="1" applyFont="1" applyFill="1" applyBorder="1">
      <alignment/>
      <protection/>
    </xf>
    <xf numFmtId="4" fontId="27" fillId="0" borderId="43" xfId="56" applyNumberFormat="1" applyFont="1" applyFill="1" applyBorder="1">
      <alignment/>
      <protection/>
    </xf>
    <xf numFmtId="0" fontId="24" fillId="0" borderId="10" xfId="56" applyFont="1" applyFill="1" applyBorder="1" applyAlignment="1">
      <alignment horizontal="center"/>
      <protection/>
    </xf>
    <xf numFmtId="49" fontId="24" fillId="0" borderId="11" xfId="56" applyNumberFormat="1" applyFont="1" applyFill="1" applyBorder="1" applyAlignment="1">
      <alignment horizontal="center"/>
      <protection/>
    </xf>
    <xf numFmtId="49" fontId="24" fillId="0" borderId="12" xfId="56" applyNumberFormat="1" applyFont="1" applyFill="1" applyBorder="1" applyAlignment="1">
      <alignment horizontal="center"/>
      <protection/>
    </xf>
    <xf numFmtId="49" fontId="24" fillId="0" borderId="13" xfId="56" applyNumberFormat="1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24" fillId="0" borderId="13" xfId="56" applyFont="1" applyFill="1" applyBorder="1">
      <alignment/>
      <protection/>
    </xf>
    <xf numFmtId="4" fontId="24" fillId="0" borderId="12" xfId="56" applyNumberFormat="1" applyFont="1" applyFill="1" applyBorder="1" applyAlignment="1">
      <alignment horizontal="right"/>
      <protection/>
    </xf>
    <xf numFmtId="4" fontId="24" fillId="0" borderId="13" xfId="56" applyNumberFormat="1" applyFont="1" applyFill="1" applyBorder="1">
      <alignment/>
      <protection/>
    </xf>
    <xf numFmtId="4" fontId="24" fillId="0" borderId="44" xfId="56" applyNumberFormat="1" applyFont="1" applyFill="1" applyBorder="1">
      <alignment/>
      <protection/>
    </xf>
    <xf numFmtId="49" fontId="21" fillId="0" borderId="45" xfId="56" applyNumberFormat="1" applyFont="1" applyFill="1" applyBorder="1" applyAlignment="1">
      <alignment horizontal="center"/>
      <protection/>
    </xf>
    <xf numFmtId="49" fontId="21" fillId="0" borderId="46" xfId="56" applyNumberFormat="1" applyFont="1" applyFill="1" applyBorder="1" applyAlignment="1">
      <alignment horizontal="center"/>
      <protection/>
    </xf>
    <xf numFmtId="0" fontId="27" fillId="0" borderId="15" xfId="56" applyFont="1" applyFill="1" applyBorder="1" applyAlignment="1">
      <alignment horizontal="center"/>
      <protection/>
    </xf>
    <xf numFmtId="49" fontId="27" fillId="0" borderId="16" xfId="56" applyNumberFormat="1" applyFont="1" applyFill="1" applyBorder="1" applyAlignment="1">
      <alignment horizontal="center"/>
      <protection/>
    </xf>
    <xf numFmtId="49" fontId="27" fillId="0" borderId="18" xfId="56" applyNumberFormat="1" applyFont="1" applyFill="1" applyBorder="1" applyAlignment="1">
      <alignment horizontal="center"/>
      <protection/>
    </xf>
    <xf numFmtId="0" fontId="27" fillId="0" borderId="18" xfId="56" applyFont="1" applyFill="1" applyBorder="1">
      <alignment/>
      <protection/>
    </xf>
    <xf numFmtId="0" fontId="25" fillId="0" borderId="40" xfId="52" applyFont="1" applyBorder="1" applyAlignment="1">
      <alignment horizontal="center"/>
      <protection/>
    </xf>
    <xf numFmtId="0" fontId="25" fillId="0" borderId="47" xfId="52" applyFont="1" applyBorder="1" applyAlignment="1">
      <alignment horizontal="center"/>
      <protection/>
    </xf>
    <xf numFmtId="0" fontId="25" fillId="0" borderId="39" xfId="52" applyFont="1" applyBorder="1" applyAlignment="1">
      <alignment horizontal="center"/>
      <protection/>
    </xf>
    <xf numFmtId="0" fontId="24" fillId="0" borderId="48" xfId="55" applyFont="1" applyFill="1" applyBorder="1" applyAlignment="1">
      <alignment horizontal="left"/>
      <protection/>
    </xf>
    <xf numFmtId="4" fontId="24" fillId="0" borderId="47" xfId="52" applyNumberFormat="1" applyFont="1" applyFill="1" applyBorder="1" applyAlignment="1">
      <alignment horizontal="right"/>
      <protection/>
    </xf>
    <xf numFmtId="0" fontId="0" fillId="0" borderId="48" xfId="52" applyBorder="1">
      <alignment/>
      <protection/>
    </xf>
    <xf numFmtId="0" fontId="24" fillId="0" borderId="49" xfId="55" applyFont="1" applyFill="1" applyBorder="1" applyAlignment="1">
      <alignment horizontal="center" vertical="center"/>
      <protection/>
    </xf>
    <xf numFmtId="49" fontId="27" fillId="0" borderId="17" xfId="56" applyNumberFormat="1" applyFont="1" applyFill="1" applyBorder="1" applyAlignment="1">
      <alignment horizontal="center"/>
      <protection/>
    </xf>
    <xf numFmtId="0" fontId="27" fillId="0" borderId="19" xfId="56" applyFont="1" applyFill="1" applyBorder="1" applyAlignment="1">
      <alignment horizontal="center"/>
      <protection/>
    </xf>
    <xf numFmtId="4" fontId="27" fillId="0" borderId="17" xfId="56" applyNumberFormat="1" applyFont="1" applyFill="1" applyBorder="1" applyAlignment="1">
      <alignment horizontal="right"/>
      <protection/>
    </xf>
    <xf numFmtId="4" fontId="27" fillId="0" borderId="18" xfId="56" applyNumberFormat="1" applyFont="1" applyFill="1" applyBorder="1">
      <alignment/>
      <protection/>
    </xf>
    <xf numFmtId="4" fontId="27" fillId="0" borderId="50" xfId="56" applyNumberFormat="1" applyFont="1" applyFill="1" applyBorder="1">
      <alignment/>
      <protection/>
    </xf>
    <xf numFmtId="4" fontId="27" fillId="0" borderId="42" xfId="56" applyNumberFormat="1" applyFont="1" applyFill="1" applyBorder="1" applyAlignment="1">
      <alignment horizontal="center"/>
      <protection/>
    </xf>
    <xf numFmtId="0" fontId="21" fillId="0" borderId="32" xfId="56" applyFont="1" applyFill="1" applyBorder="1" applyAlignment="1">
      <alignment horizontal="center"/>
      <protection/>
    </xf>
    <xf numFmtId="0" fontId="21" fillId="0" borderId="36" xfId="56" applyFont="1" applyFill="1" applyBorder="1" applyAlignment="1">
      <alignment horizontal="center"/>
      <protection/>
    </xf>
    <xf numFmtId="0" fontId="21" fillId="0" borderId="33" xfId="56" applyFont="1" applyFill="1" applyBorder="1" applyAlignment="1">
      <alignment horizontal="center"/>
      <protection/>
    </xf>
    <xf numFmtId="0" fontId="21" fillId="0" borderId="36" xfId="56" applyFont="1" applyFill="1" applyBorder="1">
      <alignment/>
      <protection/>
    </xf>
    <xf numFmtId="4" fontId="21" fillId="0" borderId="34" xfId="38" applyNumberFormat="1" applyFont="1" applyFill="1" applyBorder="1" applyAlignment="1">
      <alignment horizontal="right"/>
    </xf>
    <xf numFmtId="4" fontId="21" fillId="0" borderId="36" xfId="56" applyNumberFormat="1" applyFont="1" applyFill="1" applyBorder="1">
      <alignment/>
      <protection/>
    </xf>
    <xf numFmtId="4" fontId="21" fillId="0" borderId="51" xfId="56" applyNumberFormat="1" applyFont="1" applyFill="1" applyBorder="1">
      <alignment/>
      <protection/>
    </xf>
    <xf numFmtId="4" fontId="24" fillId="0" borderId="52" xfId="55" applyNumberFormat="1" applyFont="1" applyFill="1" applyBorder="1" applyAlignment="1">
      <alignment horizontal="center" vertical="center"/>
      <protection/>
    </xf>
    <xf numFmtId="0" fontId="21" fillId="0" borderId="0" xfId="55" applyFont="1">
      <alignment/>
      <protection/>
    </xf>
    <xf numFmtId="0" fontId="28" fillId="0" borderId="0" xfId="53" applyFont="1">
      <alignment/>
      <protection/>
    </xf>
    <xf numFmtId="0" fontId="24" fillId="0" borderId="21" xfId="5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1" fillId="19" borderId="31" xfId="0" applyFont="1" applyFill="1" applyBorder="1" applyAlignment="1">
      <alignment horizontal="center" vertical="center" wrapText="1"/>
    </xf>
    <xf numFmtId="0" fontId="31" fillId="19" borderId="21" xfId="0" applyFont="1" applyFill="1" applyBorder="1" applyAlignment="1">
      <alignment horizontal="center" vertical="center" wrapText="1"/>
    </xf>
    <xf numFmtId="0" fontId="31" fillId="19" borderId="5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18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4" fontId="32" fillId="0" borderId="5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vertical="center" wrapText="1"/>
    </xf>
    <xf numFmtId="0" fontId="33" fillId="0" borderId="13" xfId="0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vertical="center"/>
    </xf>
    <xf numFmtId="4" fontId="33" fillId="0" borderId="4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3" fillId="0" borderId="18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4" fontId="32" fillId="0" borderId="13" xfId="0" applyNumberFormat="1" applyFont="1" applyBorder="1" applyAlignment="1">
      <alignment horizontal="right" vertical="center" wrapText="1"/>
    </xf>
    <xf numFmtId="4" fontId="32" fillId="0" borderId="44" xfId="0" applyNumberFormat="1" applyFont="1" applyBorder="1" applyAlignment="1">
      <alignment horizontal="right" vertical="center" wrapText="1"/>
    </xf>
    <xf numFmtId="4" fontId="33" fillId="0" borderId="44" xfId="0" applyNumberFormat="1" applyFont="1" applyBorder="1" applyAlignment="1">
      <alignment horizontal="right" vertical="center" wrapText="1"/>
    </xf>
    <xf numFmtId="0" fontId="32" fillId="0" borderId="13" xfId="0" applyFont="1" applyBorder="1" applyAlignment="1">
      <alignment horizontal="right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horizontal="right" vertical="center" wrapText="1"/>
    </xf>
    <xf numFmtId="4" fontId="33" fillId="0" borderId="54" xfId="0" applyNumberFormat="1" applyFont="1" applyBorder="1" applyAlignment="1">
      <alignment horizontal="right" vertical="center" wrapText="1"/>
    </xf>
    <xf numFmtId="4" fontId="33" fillId="0" borderId="55" xfId="0" applyNumberFormat="1" applyFont="1" applyBorder="1" applyAlignment="1">
      <alignment horizontal="right" vertical="center" wrapText="1"/>
    </xf>
    <xf numFmtId="0" fontId="32" fillId="0" borderId="31" xfId="0" applyFont="1" applyBorder="1" applyAlignment="1">
      <alignment vertical="center" wrapText="1"/>
    </xf>
    <xf numFmtId="0" fontId="32" fillId="0" borderId="21" xfId="0" applyFont="1" applyBorder="1" applyAlignment="1">
      <alignment horizontal="right" vertical="center" wrapText="1"/>
    </xf>
    <xf numFmtId="4" fontId="32" fillId="0" borderId="21" xfId="0" applyNumberFormat="1" applyFont="1" applyBorder="1" applyAlignment="1">
      <alignment horizontal="right" vertical="center" wrapText="1"/>
    </xf>
    <xf numFmtId="4" fontId="32" fillId="0" borderId="52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/>
    </xf>
    <xf numFmtId="164" fontId="30" fillId="0" borderId="35" xfId="0" applyNumberFormat="1" applyFont="1" applyFill="1" applyBorder="1" applyAlignment="1">
      <alignment horizontal="right"/>
    </xf>
    <xf numFmtId="0" fontId="33" fillId="0" borderId="15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 wrapText="1"/>
    </xf>
    <xf numFmtId="4" fontId="33" fillId="0" borderId="5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53" xfId="0" applyFont="1" applyBorder="1" applyAlignment="1">
      <alignment horizontal="left" vertical="center" wrapText="1"/>
    </xf>
    <xf numFmtId="4" fontId="33" fillId="0" borderId="56" xfId="0" applyNumberFormat="1" applyFont="1" applyBorder="1" applyAlignment="1">
      <alignment horizontal="right" vertical="center" wrapText="1"/>
    </xf>
    <xf numFmtId="4" fontId="33" fillId="0" borderId="57" xfId="0" applyNumberFormat="1" applyFont="1" applyBorder="1" applyAlignment="1">
      <alignment horizontal="right" vertical="center" wrapText="1"/>
    </xf>
    <xf numFmtId="0" fontId="32" fillId="0" borderId="31" xfId="0" applyFont="1" applyBorder="1" applyAlignment="1">
      <alignment horizontal="left" vertical="center" wrapText="1"/>
    </xf>
    <xf numFmtId="49" fontId="24" fillId="0" borderId="58" xfId="52" applyNumberFormat="1" applyFont="1" applyBorder="1" applyAlignment="1">
      <alignment horizontal="center" vertical="center" textRotation="90"/>
      <protection/>
    </xf>
    <xf numFmtId="49" fontId="24" fillId="0" borderId="59" xfId="52" applyNumberFormat="1" applyFont="1" applyBorder="1" applyAlignment="1">
      <alignment horizontal="center" vertical="center" textRotation="90"/>
      <protection/>
    </xf>
    <xf numFmtId="49" fontId="24" fillId="0" borderId="60" xfId="52" applyNumberFormat="1" applyFont="1" applyBorder="1" applyAlignment="1">
      <alignment horizontal="center" vertical="center" textRotation="90"/>
      <protection/>
    </xf>
    <xf numFmtId="0" fontId="25" fillId="0" borderId="39" xfId="52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center" vertical="center"/>
      <protection/>
    </xf>
    <xf numFmtId="0" fontId="25" fillId="0" borderId="26" xfId="52" applyFont="1" applyBorder="1" applyAlignment="1">
      <alignment horizontal="center"/>
      <protection/>
    </xf>
    <xf numFmtId="0" fontId="25" fillId="0" borderId="62" xfId="52" applyFont="1" applyBorder="1" applyAlignment="1">
      <alignment horizontal="center"/>
      <protection/>
    </xf>
    <xf numFmtId="0" fontId="28" fillId="0" borderId="0" xfId="58" applyFont="1" applyAlignment="1">
      <alignment horizontal="right"/>
      <protection/>
    </xf>
    <xf numFmtId="0" fontId="22" fillId="0" borderId="0" xfId="53" applyFont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0" fillId="0" borderId="0" xfId="0" applyAlignment="1">
      <alignment/>
    </xf>
    <xf numFmtId="0" fontId="26" fillId="0" borderId="0" xfId="0" applyFont="1" applyBorder="1" applyAlignment="1">
      <alignment horizontal="center" vertical="center"/>
    </xf>
    <xf numFmtId="49" fontId="27" fillId="0" borderId="41" xfId="54" applyNumberFormat="1" applyFont="1" applyFill="1" applyBorder="1" applyAlignment="1">
      <alignment horizontal="center"/>
      <protection/>
    </xf>
    <xf numFmtId="49" fontId="27" fillId="0" borderId="42" xfId="54" applyNumberFormat="1" applyFont="1" applyFill="1" applyBorder="1" applyAlignment="1">
      <alignment horizontal="center"/>
      <protection/>
    </xf>
    <xf numFmtId="49" fontId="25" fillId="0" borderId="58" xfId="53" applyNumberFormat="1" applyFont="1" applyBorder="1" applyAlignment="1">
      <alignment horizontal="center" vertical="center" textRotation="90"/>
      <protection/>
    </xf>
    <xf numFmtId="49" fontId="25" fillId="0" borderId="59" xfId="53" applyNumberFormat="1" applyFont="1" applyBorder="1" applyAlignment="1">
      <alignment horizontal="center" vertical="center" textRotation="90"/>
      <protection/>
    </xf>
    <xf numFmtId="49" fontId="25" fillId="0" borderId="60" xfId="53" applyNumberFormat="1" applyFont="1" applyBorder="1" applyAlignment="1">
      <alignment horizontal="center" vertical="center" textRotation="90"/>
      <protection/>
    </xf>
    <xf numFmtId="0" fontId="23" fillId="0" borderId="0" xfId="51" applyFont="1" applyFill="1" applyAlignment="1">
      <alignment horizontal="center"/>
      <protection/>
    </xf>
    <xf numFmtId="0" fontId="0" fillId="0" borderId="0" xfId="51" applyAlignment="1">
      <alignment/>
      <protection/>
    </xf>
    <xf numFmtId="0" fontId="23" fillId="0" borderId="0" xfId="0" applyFont="1" applyAlignment="1">
      <alignment horizontal="center"/>
    </xf>
    <xf numFmtId="0" fontId="25" fillId="0" borderId="26" xfId="51" applyFont="1" applyBorder="1" applyAlignment="1">
      <alignment horizontal="center" vertical="center"/>
      <protection/>
    </xf>
    <xf numFmtId="0" fontId="25" fillId="0" borderId="62" xfId="51" applyFont="1" applyBorder="1" applyAlignment="1">
      <alignment horizontal="center" vertical="center"/>
      <protection/>
    </xf>
    <xf numFmtId="0" fontId="24" fillId="24" borderId="26" xfId="55" applyFont="1" applyFill="1" applyBorder="1" applyAlignment="1">
      <alignment horizontal="center"/>
      <protection/>
    </xf>
    <xf numFmtId="0" fontId="24" fillId="24" borderId="62" xfId="55" applyFont="1" applyFill="1" applyBorder="1" applyAlignment="1">
      <alignment horizontal="center"/>
      <protection/>
    </xf>
    <xf numFmtId="49" fontId="27" fillId="24" borderId="41" xfId="55" applyNumberFormat="1" applyFont="1" applyFill="1" applyBorder="1" applyAlignment="1">
      <alignment horizontal="center"/>
      <protection/>
    </xf>
    <xf numFmtId="49" fontId="27" fillId="24" borderId="42" xfId="55" applyNumberFormat="1" applyFont="1" applyFill="1" applyBorder="1" applyAlignment="1">
      <alignment horizontal="center"/>
      <protection/>
    </xf>
    <xf numFmtId="0" fontId="29" fillId="19" borderId="35" xfId="0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čárky 3 3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_2. Rozpočet 2007 - tabulky" xfId="53"/>
    <cellStyle name="normální_Rozpis výdajů 03 bez PO" xfId="54"/>
    <cellStyle name="normální_Rozpis výdajů 03 bez PO 2" xfId="55"/>
    <cellStyle name="normální_Rozpis výdajů 03 bez PO_03 Podrobny_rozpis_rozpoctu_2010_Klíma 2" xfId="56"/>
    <cellStyle name="normální_Rozpis výdajů 03 bez PO_UR 2008 1-168 tisk" xfId="57"/>
    <cellStyle name="normální_Rozpočet 2004 (ZK)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pickovah\AppData\Local\Microsoft\Windows\Temporary%20Internet%20Files\Content.Outlook\UHIIUB5F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pickovah\AppData\Local\Microsoft\Windows\Temporary%20Internet%20Files\Content.Outlook\UHIIUB5F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pickovah\AppData\Local\Microsoft\Windows\Temporary%20Internet%20Files\Content.Outlook\UHIIUB5F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C225">
            <v>2108256.29</v>
          </cell>
          <cell r="D225">
            <v>216471.527</v>
          </cell>
          <cell r="E225">
            <v>1315.3200000000002</v>
          </cell>
          <cell r="G225">
            <v>607.19</v>
          </cell>
          <cell r="H225">
            <v>3465516.910469999</v>
          </cell>
          <cell r="Q225">
            <v>668693.9339999999</v>
          </cell>
          <cell r="S225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B225">
            <v>31805.08</v>
          </cell>
          <cell r="C225">
            <v>210455</v>
          </cell>
          <cell r="D225">
            <v>878057.29</v>
          </cell>
          <cell r="E225">
            <v>740571.659</v>
          </cell>
          <cell r="F225">
            <v>152320</v>
          </cell>
          <cell r="G225">
            <v>3406775.86799</v>
          </cell>
          <cell r="H225">
            <v>77390.90999999999</v>
          </cell>
          <cell r="I225">
            <v>512401.15699999995</v>
          </cell>
          <cell r="K225">
            <v>827099.2399999999</v>
          </cell>
          <cell r="L225">
            <v>301584.98</v>
          </cell>
          <cell r="M225">
            <v>5445.58863</v>
          </cell>
          <cell r="N225">
            <v>45550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15" bestFit="1" customWidth="1"/>
    <col min="2" max="2" width="3.421875" style="115" bestFit="1" customWidth="1"/>
    <col min="3" max="3" width="6.140625" style="115" bestFit="1" customWidth="1"/>
    <col min="4" max="6" width="4.421875" style="115" bestFit="1" customWidth="1"/>
    <col min="7" max="7" width="28.8515625" style="115" customWidth="1"/>
    <col min="8" max="8" width="9.140625" style="115" customWidth="1"/>
    <col min="9" max="9" width="11.7109375" style="115" customWidth="1"/>
    <col min="10" max="10" width="8.28125" style="115" customWidth="1"/>
    <col min="11" max="16384" width="9.140625" style="115" customWidth="1"/>
  </cols>
  <sheetData>
    <row r="1" spans="1:12" ht="12.75">
      <c r="A1" s="179" t="s">
        <v>119</v>
      </c>
      <c r="B1" s="179"/>
      <c r="C1" s="179"/>
      <c r="D1" s="179"/>
      <c r="E1" s="179"/>
      <c r="F1" s="180"/>
      <c r="G1" s="1"/>
      <c r="H1" s="1"/>
      <c r="I1"/>
      <c r="J1" s="228"/>
      <c r="K1" s="228"/>
      <c r="L1"/>
    </row>
    <row r="2" spans="1:12" ht="18">
      <c r="A2" s="229" t="s">
        <v>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/>
      <c r="K3"/>
      <c r="L3"/>
    </row>
    <row r="4" spans="1:12" ht="15.75">
      <c r="A4" s="230" t="s">
        <v>41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  <c r="L4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/>
      <c r="K5"/>
      <c r="L5"/>
    </row>
    <row r="6" spans="1:12" ht="12.75">
      <c r="A6" s="232" t="s">
        <v>46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/>
    </row>
    <row r="7" spans="8:10" ht="13.5" thickBot="1">
      <c r="H7" s="118"/>
      <c r="J7" s="118" t="s">
        <v>1</v>
      </c>
    </row>
    <row r="8" spans="1:10" ht="13.5" thickBot="1">
      <c r="A8" s="221" t="s">
        <v>42</v>
      </c>
      <c r="B8" s="119" t="s">
        <v>3</v>
      </c>
      <c r="C8" s="224" t="s">
        <v>4</v>
      </c>
      <c r="D8" s="225"/>
      <c r="E8" s="120" t="s">
        <v>5</v>
      </c>
      <c r="F8" s="114" t="s">
        <v>6</v>
      </c>
      <c r="G8" s="121" t="s">
        <v>7</v>
      </c>
      <c r="H8" s="122" t="s">
        <v>49</v>
      </c>
      <c r="I8" s="116" t="s">
        <v>47</v>
      </c>
      <c r="J8" s="117" t="s">
        <v>50</v>
      </c>
    </row>
    <row r="9" spans="1:10" ht="13.5" thickBot="1">
      <c r="A9" s="222"/>
      <c r="B9" s="123" t="s">
        <v>8</v>
      </c>
      <c r="C9" s="226" t="s">
        <v>9</v>
      </c>
      <c r="D9" s="227"/>
      <c r="E9" s="125" t="s">
        <v>9</v>
      </c>
      <c r="F9" s="124" t="s">
        <v>9</v>
      </c>
      <c r="G9" s="126" t="s">
        <v>10</v>
      </c>
      <c r="H9" s="127">
        <v>23051.329</v>
      </c>
      <c r="I9" s="150">
        <v>-100</v>
      </c>
      <c r="J9" s="178">
        <f>SUM(H9:I9)</f>
        <v>22951.329</v>
      </c>
    </row>
    <row r="10" spans="1:10" ht="13.5" thickBot="1">
      <c r="A10" s="222"/>
      <c r="B10" s="158"/>
      <c r="C10" s="159"/>
      <c r="D10" s="159"/>
      <c r="E10" s="160"/>
      <c r="F10" s="159"/>
      <c r="G10" s="161" t="s">
        <v>48</v>
      </c>
      <c r="H10" s="162"/>
      <c r="I10" s="163"/>
      <c r="J10" s="164"/>
    </row>
    <row r="11" spans="1:10" ht="12.75">
      <c r="A11" s="222"/>
      <c r="B11" s="135" t="s">
        <v>11</v>
      </c>
      <c r="C11" s="136" t="s">
        <v>9</v>
      </c>
      <c r="D11" s="137" t="s">
        <v>9</v>
      </c>
      <c r="E11" s="138" t="s">
        <v>9</v>
      </c>
      <c r="F11" s="139" t="s">
        <v>9</v>
      </c>
      <c r="G11" s="140" t="s">
        <v>43</v>
      </c>
      <c r="H11" s="170" t="s">
        <v>9</v>
      </c>
      <c r="I11" s="141" t="s">
        <v>9</v>
      </c>
      <c r="J11" s="142" t="s">
        <v>9</v>
      </c>
    </row>
    <row r="12" spans="1:10" ht="12.75">
      <c r="A12" s="222"/>
      <c r="B12" s="154"/>
      <c r="C12" s="155"/>
      <c r="D12" s="165"/>
      <c r="E12" s="156"/>
      <c r="F12" s="166"/>
      <c r="G12" s="157" t="s">
        <v>48</v>
      </c>
      <c r="H12" s="167"/>
      <c r="I12" s="168"/>
      <c r="J12" s="169"/>
    </row>
    <row r="13" spans="1:10" ht="12.75">
      <c r="A13" s="222"/>
      <c r="B13" s="143" t="s">
        <v>12</v>
      </c>
      <c r="C13" s="144" t="s">
        <v>44</v>
      </c>
      <c r="D13" s="145" t="s">
        <v>13</v>
      </c>
      <c r="E13" s="146" t="s">
        <v>9</v>
      </c>
      <c r="F13" s="147" t="s">
        <v>9</v>
      </c>
      <c r="G13" s="148" t="s">
        <v>45</v>
      </c>
      <c r="H13" s="149">
        <f>H14</f>
        <v>1396.54</v>
      </c>
      <c r="I13" s="150">
        <v>-100</v>
      </c>
      <c r="J13" s="151">
        <f>SUM(H13:I13)</f>
        <v>1296.54</v>
      </c>
    </row>
    <row r="14" spans="1:10" ht="13.5" thickBot="1">
      <c r="A14" s="223"/>
      <c r="B14" s="171"/>
      <c r="C14" s="152"/>
      <c r="D14" s="153"/>
      <c r="E14" s="172">
        <v>6172</v>
      </c>
      <c r="F14" s="173">
        <v>5139</v>
      </c>
      <c r="G14" s="174" t="s">
        <v>14</v>
      </c>
      <c r="H14" s="175">
        <v>1396.54</v>
      </c>
      <c r="I14" s="176">
        <v>-100</v>
      </c>
      <c r="J14" s="177">
        <f>SUM(H14:I14)</f>
        <v>1296.54</v>
      </c>
    </row>
    <row r="15" spans="1:10" ht="12.75">
      <c r="A15" s="134"/>
      <c r="B15" s="129"/>
      <c r="C15" s="128"/>
      <c r="D15" s="128"/>
      <c r="E15" s="129"/>
      <c r="F15" s="129"/>
      <c r="G15" s="130"/>
      <c r="H15" s="131"/>
      <c r="I15" s="132"/>
      <c r="J15" s="133"/>
    </row>
    <row r="16" spans="1:10" ht="12.75">
      <c r="A16" s="134"/>
      <c r="B16" s="129"/>
      <c r="C16" s="128"/>
      <c r="D16" s="128"/>
      <c r="E16" s="129"/>
      <c r="F16" s="129"/>
      <c r="G16" s="130"/>
      <c r="H16" s="131"/>
      <c r="I16" s="132"/>
      <c r="J16" s="133"/>
    </row>
  </sheetData>
  <sheetProtection/>
  <mergeCells count="7">
    <mergeCell ref="A8:A14"/>
    <mergeCell ref="C8:D8"/>
    <mergeCell ref="C9:D9"/>
    <mergeCell ref="J1:K1"/>
    <mergeCell ref="A2:L2"/>
    <mergeCell ref="A4:K4"/>
    <mergeCell ref="A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140625" style="3" customWidth="1"/>
    <col min="3" max="3" width="9.28125" style="3" customWidth="1"/>
    <col min="4" max="5" width="4.7109375" style="3" customWidth="1"/>
    <col min="6" max="6" width="5.00390625" style="3" customWidth="1"/>
    <col min="7" max="7" width="38.57421875" style="3" customWidth="1"/>
    <col min="8" max="9" width="8.421875" style="23" customWidth="1"/>
    <col min="10" max="10" width="13.421875" style="3" customWidth="1"/>
    <col min="11" max="11" width="8.8515625" style="3" customWidth="1"/>
    <col min="12" max="12" width="10.140625" style="3" bestFit="1" customWidth="1"/>
    <col min="13" max="16384" width="9.140625" style="3" customWidth="1"/>
  </cols>
  <sheetData>
    <row r="1" spans="1:6" ht="12.75">
      <c r="A1" s="179" t="s">
        <v>119</v>
      </c>
      <c r="B1" s="179"/>
      <c r="C1" s="179"/>
      <c r="D1" s="179"/>
      <c r="E1" s="179"/>
      <c r="F1" s="179"/>
    </row>
    <row r="2" spans="1:11" ht="18">
      <c r="A2" s="229" t="s">
        <v>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1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</row>
    <row r="5" spans="1:11" ht="12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ht="15" customHeight="1">
      <c r="A6" s="240" t="s">
        <v>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2" customHeight="1">
      <c r="A7" s="4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2" customHeight="1" thickBot="1">
      <c r="A8" s="7"/>
      <c r="B8" s="6"/>
      <c r="C8" s="6"/>
      <c r="D8" s="6"/>
      <c r="E8" s="2"/>
      <c r="F8" s="2"/>
      <c r="G8" s="2"/>
      <c r="H8" s="8"/>
      <c r="I8" s="8"/>
      <c r="J8" s="2"/>
      <c r="K8" s="8" t="s">
        <v>1</v>
      </c>
    </row>
    <row r="9" spans="1:11" ht="12.75" customHeight="1" thickBot="1">
      <c r="A9" s="235" t="s">
        <v>2</v>
      </c>
      <c r="B9" s="98" t="s">
        <v>3</v>
      </c>
      <c r="C9" s="241" t="s">
        <v>4</v>
      </c>
      <c r="D9" s="242"/>
      <c r="E9" s="100" t="s">
        <v>5</v>
      </c>
      <c r="F9" s="99" t="s">
        <v>6</v>
      </c>
      <c r="G9" s="181" t="s">
        <v>7</v>
      </c>
      <c r="H9" s="101" t="s">
        <v>24</v>
      </c>
      <c r="I9" s="91" t="s">
        <v>49</v>
      </c>
      <c r="J9" s="102" t="s">
        <v>47</v>
      </c>
      <c r="K9" s="103" t="s">
        <v>50</v>
      </c>
    </row>
    <row r="10" spans="1:11" s="9" customFormat="1" ht="12.75" customHeight="1" thickBot="1">
      <c r="A10" s="236"/>
      <c r="B10" s="48" t="s">
        <v>8</v>
      </c>
      <c r="C10" s="243" t="s">
        <v>9</v>
      </c>
      <c r="D10" s="244"/>
      <c r="E10" s="49" t="s">
        <v>9</v>
      </c>
      <c r="F10" s="57" t="s">
        <v>9</v>
      </c>
      <c r="G10" s="50" t="s">
        <v>10</v>
      </c>
      <c r="H10" s="85">
        <v>6366</v>
      </c>
      <c r="I10" s="51">
        <f>8394.7106+150</f>
        <v>8544.7106</v>
      </c>
      <c r="J10" s="85">
        <v>100</v>
      </c>
      <c r="K10" s="80">
        <f>SUM(I10:J10)</f>
        <v>8644.7106</v>
      </c>
    </row>
    <row r="11" spans="1:13" ht="12.75" customHeight="1">
      <c r="A11" s="236"/>
      <c r="B11" s="52" t="s">
        <v>11</v>
      </c>
      <c r="C11" s="245" t="s">
        <v>9</v>
      </c>
      <c r="D11" s="246"/>
      <c r="E11" s="53" t="s">
        <v>9</v>
      </c>
      <c r="F11" s="54" t="s">
        <v>9</v>
      </c>
      <c r="G11" s="55" t="s">
        <v>18</v>
      </c>
      <c r="H11" s="86">
        <v>280</v>
      </c>
      <c r="I11" s="56">
        <f>SUM(I14,I12)</f>
        <v>430</v>
      </c>
      <c r="J11" s="86">
        <v>100</v>
      </c>
      <c r="K11" s="81">
        <f>SUM(I11:J11)</f>
        <v>530</v>
      </c>
      <c r="L11" s="22"/>
      <c r="M11" s="22"/>
    </row>
    <row r="12" spans="1:13" ht="12.75" customHeight="1">
      <c r="A12" s="236"/>
      <c r="B12" s="10" t="s">
        <v>12</v>
      </c>
      <c r="C12" s="11" t="s">
        <v>19</v>
      </c>
      <c r="D12" s="12" t="s">
        <v>13</v>
      </c>
      <c r="E12" s="13" t="s">
        <v>9</v>
      </c>
      <c r="F12" s="14" t="s">
        <v>9</v>
      </c>
      <c r="G12" s="15" t="s">
        <v>20</v>
      </c>
      <c r="H12" s="26">
        <f>SUM(H13)</f>
        <v>280</v>
      </c>
      <c r="I12" s="27">
        <f>SUM(F12:H12)</f>
        <v>280</v>
      </c>
      <c r="J12" s="26">
        <v>0</v>
      </c>
      <c r="K12" s="63">
        <v>280</v>
      </c>
      <c r="L12" s="22"/>
      <c r="M12" s="22"/>
    </row>
    <row r="13" spans="1:13" ht="12.75" customHeight="1">
      <c r="A13" s="236"/>
      <c r="B13" s="16"/>
      <c r="C13" s="28"/>
      <c r="D13" s="29"/>
      <c r="E13" s="30" t="s">
        <v>21</v>
      </c>
      <c r="F13" s="31">
        <v>5169</v>
      </c>
      <c r="G13" s="32" t="s">
        <v>16</v>
      </c>
      <c r="H13" s="93">
        <v>280</v>
      </c>
      <c r="I13" s="92">
        <v>280</v>
      </c>
      <c r="J13" s="87">
        <v>0</v>
      </c>
      <c r="K13" s="82">
        <v>280</v>
      </c>
      <c r="L13" s="33"/>
      <c r="M13" s="22"/>
    </row>
    <row r="14" spans="1:13" ht="12.75" customHeight="1">
      <c r="A14" s="236"/>
      <c r="B14" s="34" t="s">
        <v>8</v>
      </c>
      <c r="C14" s="35" t="s">
        <v>25</v>
      </c>
      <c r="D14" s="36" t="s">
        <v>13</v>
      </c>
      <c r="E14" s="37" t="s">
        <v>9</v>
      </c>
      <c r="F14" s="38" t="s">
        <v>9</v>
      </c>
      <c r="G14" s="39" t="s">
        <v>26</v>
      </c>
      <c r="H14" s="94">
        <v>0</v>
      </c>
      <c r="I14" s="40">
        <v>150</v>
      </c>
      <c r="J14" s="88">
        <v>150</v>
      </c>
      <c r="K14" s="83">
        <f>SUM(I14:J14)</f>
        <v>300</v>
      </c>
      <c r="L14" s="33"/>
      <c r="M14" s="22"/>
    </row>
    <row r="15" spans="1:13" ht="12.75" customHeight="1" thickBot="1">
      <c r="A15" s="236"/>
      <c r="B15" s="41"/>
      <c r="C15" s="42"/>
      <c r="D15" s="43"/>
      <c r="E15" s="44" t="s">
        <v>21</v>
      </c>
      <c r="F15" s="45">
        <v>5229</v>
      </c>
      <c r="G15" s="46" t="s">
        <v>27</v>
      </c>
      <c r="H15" s="95">
        <v>0</v>
      </c>
      <c r="I15" s="47">
        <v>150</v>
      </c>
      <c r="J15" s="89">
        <v>150</v>
      </c>
      <c r="K15" s="84">
        <f>SUM(I15:J15)</f>
        <v>300</v>
      </c>
      <c r="L15" s="33"/>
      <c r="M15" s="22"/>
    </row>
    <row r="16" spans="1:13" ht="12" customHeight="1">
      <c r="A16" s="236"/>
      <c r="B16" s="58" t="s">
        <v>11</v>
      </c>
      <c r="C16" s="233" t="s">
        <v>9</v>
      </c>
      <c r="D16" s="234"/>
      <c r="E16" s="59" t="s">
        <v>9</v>
      </c>
      <c r="F16" s="60" t="s">
        <v>9</v>
      </c>
      <c r="G16" s="61" t="s">
        <v>29</v>
      </c>
      <c r="H16" s="90">
        <f>H17+H25</f>
        <v>300</v>
      </c>
      <c r="I16" s="77">
        <f>I17+I25</f>
        <v>300</v>
      </c>
      <c r="J16" s="90">
        <f>J17+J25</f>
        <v>-50</v>
      </c>
      <c r="K16" s="62">
        <f>SUM(I16:J16)</f>
        <v>250</v>
      </c>
      <c r="L16" s="22"/>
      <c r="M16" s="22"/>
    </row>
    <row r="17" spans="1:13" ht="12" customHeight="1">
      <c r="A17" s="236"/>
      <c r="B17" s="18" t="s">
        <v>12</v>
      </c>
      <c r="C17" s="19" t="s">
        <v>30</v>
      </c>
      <c r="D17" s="20" t="s">
        <v>13</v>
      </c>
      <c r="E17" s="21" t="s">
        <v>9</v>
      </c>
      <c r="F17" s="24" t="s">
        <v>9</v>
      </c>
      <c r="G17" s="25" t="s">
        <v>31</v>
      </c>
      <c r="H17" s="26">
        <f>SUM(H18:H24)</f>
        <v>100</v>
      </c>
      <c r="I17" s="27">
        <f>SUM(I18:I24)</f>
        <v>100</v>
      </c>
      <c r="J17" s="26">
        <f>SUM(J18:J24)</f>
        <v>-50</v>
      </c>
      <c r="K17" s="63">
        <f>SUM(I17:J17)</f>
        <v>50</v>
      </c>
      <c r="L17" s="22"/>
      <c r="M17" s="22"/>
    </row>
    <row r="18" spans="1:13" ht="12" customHeight="1">
      <c r="A18" s="236"/>
      <c r="B18" s="64"/>
      <c r="C18" s="65"/>
      <c r="D18" s="66"/>
      <c r="E18" s="67">
        <v>3636</v>
      </c>
      <c r="F18" s="68">
        <v>5137</v>
      </c>
      <c r="G18" s="69" t="s">
        <v>32</v>
      </c>
      <c r="H18" s="96">
        <v>5</v>
      </c>
      <c r="I18" s="78">
        <v>5</v>
      </c>
      <c r="J18" s="72">
        <v>0</v>
      </c>
      <c r="K18" s="70">
        <f>SUM(I18:J18)</f>
        <v>5</v>
      </c>
      <c r="L18" s="22"/>
      <c r="M18" s="22"/>
    </row>
    <row r="19" spans="1:13" ht="12.75" customHeight="1">
      <c r="A19" s="236"/>
      <c r="B19" s="64"/>
      <c r="C19" s="65"/>
      <c r="D19" s="66"/>
      <c r="E19" s="67">
        <v>3636</v>
      </c>
      <c r="F19" s="71">
        <v>5164</v>
      </c>
      <c r="G19" s="69" t="s">
        <v>23</v>
      </c>
      <c r="H19" s="96">
        <v>4</v>
      </c>
      <c r="I19" s="78">
        <v>4</v>
      </c>
      <c r="J19" s="72">
        <v>0</v>
      </c>
      <c r="K19" s="70">
        <f aca="true" t="shared" si="0" ref="K19:K24">SUM(I19:J19)</f>
        <v>4</v>
      </c>
      <c r="L19" s="22"/>
      <c r="M19" s="22"/>
    </row>
    <row r="20" spans="1:13" ht="12.75" customHeight="1">
      <c r="A20" s="236"/>
      <c r="B20" s="64"/>
      <c r="C20" s="65"/>
      <c r="D20" s="66"/>
      <c r="E20" s="67">
        <v>3636</v>
      </c>
      <c r="F20" s="71">
        <v>5166</v>
      </c>
      <c r="G20" s="69" t="s">
        <v>15</v>
      </c>
      <c r="H20" s="96">
        <v>2</v>
      </c>
      <c r="I20" s="78">
        <v>2</v>
      </c>
      <c r="J20" s="72">
        <v>0</v>
      </c>
      <c r="K20" s="70">
        <f t="shared" si="0"/>
        <v>2</v>
      </c>
      <c r="L20" s="22"/>
      <c r="M20" s="22"/>
    </row>
    <row r="21" spans="1:13" ht="12.75" customHeight="1">
      <c r="A21" s="236"/>
      <c r="B21" s="64"/>
      <c r="C21" s="65"/>
      <c r="D21" s="66"/>
      <c r="E21" s="67">
        <v>3636</v>
      </c>
      <c r="F21" s="71">
        <v>5167</v>
      </c>
      <c r="G21" s="69" t="s">
        <v>33</v>
      </c>
      <c r="H21" s="96">
        <v>3</v>
      </c>
      <c r="I21" s="78">
        <v>3</v>
      </c>
      <c r="J21" s="72">
        <v>0</v>
      </c>
      <c r="K21" s="70">
        <f t="shared" si="0"/>
        <v>3</v>
      </c>
      <c r="L21" s="22"/>
      <c r="M21" s="22"/>
    </row>
    <row r="22" spans="1:11" ht="18" customHeight="1">
      <c r="A22" s="236"/>
      <c r="B22" s="64"/>
      <c r="C22" s="65"/>
      <c r="D22" s="66"/>
      <c r="E22" s="67">
        <v>3636</v>
      </c>
      <c r="F22" s="71">
        <v>5173</v>
      </c>
      <c r="G22" s="69" t="s">
        <v>22</v>
      </c>
      <c r="H22" s="96">
        <v>18</v>
      </c>
      <c r="I22" s="78">
        <v>20</v>
      </c>
      <c r="J22" s="72">
        <v>0</v>
      </c>
      <c r="K22" s="70">
        <f t="shared" si="0"/>
        <v>20</v>
      </c>
    </row>
    <row r="23" spans="1:11" ht="12.75" customHeight="1">
      <c r="A23" s="236"/>
      <c r="B23" s="64"/>
      <c r="C23" s="65"/>
      <c r="D23" s="66"/>
      <c r="E23" s="67">
        <v>3636</v>
      </c>
      <c r="F23" s="71">
        <v>5169</v>
      </c>
      <c r="G23" s="69" t="s">
        <v>16</v>
      </c>
      <c r="H23" s="96">
        <v>50</v>
      </c>
      <c r="I23" s="78">
        <v>48</v>
      </c>
      <c r="J23" s="72">
        <v>-37</v>
      </c>
      <c r="K23" s="70">
        <f t="shared" si="0"/>
        <v>11</v>
      </c>
    </row>
    <row r="24" spans="1:11" ht="15.75" customHeight="1">
      <c r="A24" s="236"/>
      <c r="B24" s="73"/>
      <c r="C24" s="74"/>
      <c r="D24" s="75"/>
      <c r="E24" s="67">
        <v>3636</v>
      </c>
      <c r="F24" s="71">
        <v>5175</v>
      </c>
      <c r="G24" s="76" t="s">
        <v>17</v>
      </c>
      <c r="H24" s="96">
        <v>18</v>
      </c>
      <c r="I24" s="78">
        <v>18</v>
      </c>
      <c r="J24" s="72">
        <v>-13</v>
      </c>
      <c r="K24" s="70">
        <f t="shared" si="0"/>
        <v>5</v>
      </c>
    </row>
    <row r="25" spans="1:11" ht="12.75" customHeight="1">
      <c r="A25" s="236"/>
      <c r="B25" s="18" t="s">
        <v>12</v>
      </c>
      <c r="C25" s="19" t="s">
        <v>34</v>
      </c>
      <c r="D25" s="20" t="s">
        <v>13</v>
      </c>
      <c r="E25" s="21" t="s">
        <v>9</v>
      </c>
      <c r="F25" s="24" t="s">
        <v>9</v>
      </c>
      <c r="G25" s="25" t="s">
        <v>35</v>
      </c>
      <c r="H25" s="97">
        <f>SUM(H26:H31)</f>
        <v>200</v>
      </c>
      <c r="I25" s="79">
        <f>SUM(I26:I31)</f>
        <v>200</v>
      </c>
      <c r="J25" s="26">
        <f>SUM(J26:J31)</f>
        <v>0</v>
      </c>
      <c r="K25" s="63">
        <f>SUM(I25:J25)</f>
        <v>200</v>
      </c>
    </row>
    <row r="26" spans="1:11" ht="15.75" customHeight="1">
      <c r="A26" s="236"/>
      <c r="B26" s="64"/>
      <c r="C26" s="65"/>
      <c r="D26" s="66"/>
      <c r="E26" s="67">
        <v>3636</v>
      </c>
      <c r="F26" s="68">
        <v>5021</v>
      </c>
      <c r="G26" s="69" t="s">
        <v>36</v>
      </c>
      <c r="H26" s="96">
        <v>40</v>
      </c>
      <c r="I26" s="78">
        <v>40</v>
      </c>
      <c r="J26" s="72">
        <v>0</v>
      </c>
      <c r="K26" s="70">
        <f aca="true" t="shared" si="1" ref="K26:K31">SUM(I26:J26)</f>
        <v>40</v>
      </c>
    </row>
    <row r="27" spans="1:11" ht="12.75" customHeight="1">
      <c r="A27" s="236"/>
      <c r="B27" s="64"/>
      <c r="C27" s="65"/>
      <c r="D27" s="66"/>
      <c r="E27" s="67">
        <v>3636</v>
      </c>
      <c r="F27" s="68">
        <v>5031</v>
      </c>
      <c r="G27" s="69" t="s">
        <v>37</v>
      </c>
      <c r="H27" s="96">
        <v>5</v>
      </c>
      <c r="I27" s="78">
        <v>5</v>
      </c>
      <c r="J27" s="72">
        <v>0</v>
      </c>
      <c r="K27" s="70">
        <f t="shared" si="1"/>
        <v>5</v>
      </c>
    </row>
    <row r="28" spans="1:11" ht="12.75" customHeight="1">
      <c r="A28" s="236"/>
      <c r="B28" s="64"/>
      <c r="C28" s="65"/>
      <c r="D28" s="66"/>
      <c r="E28" s="67">
        <v>3636</v>
      </c>
      <c r="F28" s="68">
        <v>5032</v>
      </c>
      <c r="G28" s="69" t="s">
        <v>38</v>
      </c>
      <c r="H28" s="96">
        <v>3</v>
      </c>
      <c r="I28" s="78">
        <v>3</v>
      </c>
      <c r="J28" s="72">
        <v>0</v>
      </c>
      <c r="K28" s="70">
        <f t="shared" si="1"/>
        <v>3</v>
      </c>
    </row>
    <row r="29" spans="1:11" ht="12.75" customHeight="1">
      <c r="A29" s="236"/>
      <c r="B29" s="64"/>
      <c r="C29" s="65"/>
      <c r="D29" s="66"/>
      <c r="E29" s="67">
        <v>3636</v>
      </c>
      <c r="F29" s="68">
        <v>5139</v>
      </c>
      <c r="G29" s="69" t="s">
        <v>14</v>
      </c>
      <c r="H29" s="96">
        <v>85</v>
      </c>
      <c r="I29" s="78">
        <v>85</v>
      </c>
      <c r="J29" s="72">
        <v>0</v>
      </c>
      <c r="K29" s="70">
        <f t="shared" si="1"/>
        <v>85</v>
      </c>
    </row>
    <row r="30" spans="1:11" ht="12.75" customHeight="1">
      <c r="A30" s="236"/>
      <c r="B30" s="64"/>
      <c r="C30" s="65"/>
      <c r="D30" s="66"/>
      <c r="E30" s="67">
        <v>3636</v>
      </c>
      <c r="F30" s="68">
        <v>5169</v>
      </c>
      <c r="G30" s="69" t="s">
        <v>16</v>
      </c>
      <c r="H30" s="96">
        <v>47</v>
      </c>
      <c r="I30" s="78">
        <v>47</v>
      </c>
      <c r="J30" s="72">
        <v>0</v>
      </c>
      <c r="K30" s="70">
        <f t="shared" si="1"/>
        <v>47</v>
      </c>
    </row>
    <row r="31" spans="1:11" ht="12.75" customHeight="1" thickBot="1">
      <c r="A31" s="237"/>
      <c r="B31" s="104"/>
      <c r="C31" s="105"/>
      <c r="D31" s="106"/>
      <c r="E31" s="107">
        <v>3636</v>
      </c>
      <c r="F31" s="108">
        <v>5321</v>
      </c>
      <c r="G31" s="109" t="s">
        <v>39</v>
      </c>
      <c r="H31" s="110">
        <v>20</v>
      </c>
      <c r="I31" s="111">
        <v>20</v>
      </c>
      <c r="J31" s="112">
        <v>0</v>
      </c>
      <c r="K31" s="113">
        <f t="shared" si="1"/>
        <v>20</v>
      </c>
    </row>
    <row r="32" spans="8:9" ht="12.75" customHeight="1">
      <c r="H32" s="3"/>
      <c r="I32" s="3"/>
    </row>
    <row r="33" spans="8:9" ht="12.75" customHeight="1">
      <c r="H33" s="3"/>
      <c r="I33" s="3"/>
    </row>
    <row r="34" spans="8:9" ht="12.75" customHeight="1">
      <c r="H34" s="3"/>
      <c r="I34" s="3"/>
    </row>
    <row r="35" spans="8:9" ht="12.75" customHeight="1">
      <c r="H35" s="3"/>
      <c r="I35" s="3"/>
    </row>
    <row r="36" spans="1:11" s="9" customFormat="1" ht="12.75" customHeight="1">
      <c r="A36" s="3" t="s">
        <v>118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8:9" ht="12.75" customHeight="1">
      <c r="H37" s="3"/>
      <c r="I37" s="3"/>
    </row>
    <row r="38" spans="8:9" ht="12.75" customHeight="1">
      <c r="H38" s="3"/>
      <c r="I38" s="3"/>
    </row>
    <row r="39" spans="8:9" ht="12.75" customHeight="1">
      <c r="H39" s="3"/>
      <c r="I39" s="3"/>
    </row>
    <row r="40" spans="8:9" ht="22.5" customHeight="1">
      <c r="H40" s="3"/>
      <c r="I40" s="3"/>
    </row>
    <row r="41" spans="8:9" ht="12.75" customHeight="1">
      <c r="H41" s="3"/>
      <c r="I41" s="3"/>
    </row>
    <row r="42" spans="8:9" ht="12.75" customHeight="1">
      <c r="H42" s="3"/>
      <c r="I42" s="3"/>
    </row>
    <row r="43" spans="8:9" ht="12.75" customHeight="1">
      <c r="H43" s="3"/>
      <c r="I43" s="3"/>
    </row>
    <row r="44" spans="8:9" ht="12.75" customHeight="1">
      <c r="H44" s="3"/>
      <c r="I44" s="3"/>
    </row>
    <row r="45" spans="8:9" ht="24.75" customHeight="1">
      <c r="H45" s="3"/>
      <c r="I45" s="3"/>
    </row>
    <row r="46" spans="8:9" ht="12.75" customHeight="1">
      <c r="H46" s="3"/>
      <c r="I46" s="3"/>
    </row>
    <row r="47" spans="8:9" ht="12.75" customHeight="1">
      <c r="H47" s="3"/>
      <c r="I47" s="3"/>
    </row>
    <row r="48" spans="8:9" ht="12.75" customHeight="1">
      <c r="H48" s="3"/>
      <c r="I48" s="3"/>
    </row>
    <row r="49" spans="8:9" ht="12.75" customHeight="1">
      <c r="H49" s="3"/>
      <c r="I49" s="3"/>
    </row>
    <row r="50" spans="8:9" ht="22.5" customHeight="1">
      <c r="H50" s="3"/>
      <c r="I50" s="3"/>
    </row>
    <row r="51" spans="8:9" ht="13.5" customHeight="1">
      <c r="H51" s="3"/>
      <c r="I51" s="3"/>
    </row>
    <row r="52" spans="8:9" ht="13.5" customHeight="1">
      <c r="H52" s="3"/>
      <c r="I52" s="3"/>
    </row>
    <row r="53" spans="8:9" ht="12.75" customHeight="1">
      <c r="H53" s="3"/>
      <c r="I53" s="3"/>
    </row>
    <row r="54" spans="8:9" ht="12.75" customHeight="1">
      <c r="H54" s="3"/>
      <c r="I54" s="3"/>
    </row>
    <row r="55" spans="8:9" ht="22.5" customHeight="1">
      <c r="H55" s="3"/>
      <c r="I55" s="3"/>
    </row>
    <row r="56" spans="8:9" ht="14.25" customHeight="1">
      <c r="H56" s="3"/>
      <c r="I56" s="3"/>
    </row>
    <row r="57" spans="8:9" ht="13.5" customHeight="1">
      <c r="H57" s="3"/>
      <c r="I57" s="3"/>
    </row>
    <row r="58" spans="8:9" ht="13.5" customHeight="1">
      <c r="H58" s="3"/>
      <c r="I58" s="3"/>
    </row>
    <row r="59" spans="8:9" ht="12.75" customHeight="1">
      <c r="H59" s="3"/>
      <c r="I59" s="3"/>
    </row>
    <row r="60" spans="8:9" ht="12.75" customHeight="1">
      <c r="H60" s="3"/>
      <c r="I60" s="3"/>
    </row>
    <row r="61" spans="8:9" ht="21.75" customHeight="1">
      <c r="H61" s="3"/>
      <c r="I61" s="3"/>
    </row>
    <row r="62" spans="8:9" ht="12.75" customHeight="1">
      <c r="H62" s="3"/>
      <c r="I62" s="3"/>
    </row>
    <row r="63" spans="8:9" ht="12.75" customHeight="1">
      <c r="H63" s="3"/>
      <c r="I63" s="3"/>
    </row>
    <row r="64" spans="8:9" ht="12.75" customHeight="1">
      <c r="H64" s="3"/>
      <c r="I64" s="3"/>
    </row>
    <row r="65" spans="8:9" ht="12.75" customHeight="1">
      <c r="H65" s="3"/>
      <c r="I65" s="3"/>
    </row>
    <row r="66" spans="8:9" ht="22.5" customHeight="1">
      <c r="H66" s="3"/>
      <c r="I66" s="3"/>
    </row>
    <row r="67" spans="8:9" ht="12.75" customHeight="1">
      <c r="H67" s="3"/>
      <c r="I67" s="3"/>
    </row>
    <row r="68" spans="8:9" ht="12.75" customHeight="1">
      <c r="H68" s="3"/>
      <c r="I68" s="3"/>
    </row>
    <row r="69" spans="8:9" ht="12.75" customHeight="1">
      <c r="H69" s="3"/>
      <c r="I69" s="3"/>
    </row>
    <row r="70" spans="8:9" ht="12.75" customHeight="1">
      <c r="H70" s="3"/>
      <c r="I70" s="3"/>
    </row>
    <row r="71" spans="8:9" ht="22.5" customHeight="1">
      <c r="H71" s="3"/>
      <c r="I71" s="3"/>
    </row>
    <row r="72" spans="8:9" ht="12.75" customHeight="1">
      <c r="H72" s="3"/>
      <c r="I72" s="3"/>
    </row>
    <row r="73" spans="8:9" ht="12.75" customHeight="1">
      <c r="H73" s="3"/>
      <c r="I73" s="3"/>
    </row>
    <row r="74" spans="8:9" ht="22.5" customHeight="1">
      <c r="H74" s="3"/>
      <c r="I74" s="3"/>
    </row>
    <row r="75" spans="8:9" ht="12.75" customHeight="1">
      <c r="H75" s="3"/>
      <c r="I75" s="3"/>
    </row>
    <row r="76" spans="8:9" ht="12.75" customHeight="1">
      <c r="H76" s="3"/>
      <c r="I76" s="3"/>
    </row>
    <row r="77" spans="8:9" ht="12.75" customHeight="1">
      <c r="H77" s="3"/>
      <c r="I77" s="3"/>
    </row>
    <row r="78" spans="8:9" ht="22.5" customHeight="1">
      <c r="H78" s="3"/>
      <c r="I78" s="3"/>
    </row>
    <row r="79" spans="2:9" ht="14.25" customHeight="1">
      <c r="B79" s="22"/>
      <c r="C79" s="22"/>
      <c r="D79" s="22"/>
      <c r="H79" s="3"/>
      <c r="I79" s="3"/>
    </row>
    <row r="80" spans="2:9" ht="12.75" customHeight="1">
      <c r="B80" s="22"/>
      <c r="C80" s="22"/>
      <c r="D80" s="22"/>
      <c r="H80" s="3"/>
      <c r="I80" s="3"/>
    </row>
    <row r="81" spans="2:9" ht="12.75" customHeight="1">
      <c r="B81" s="22"/>
      <c r="C81" s="22"/>
      <c r="D81" s="22"/>
      <c r="H81" s="3"/>
      <c r="I81" s="3"/>
    </row>
    <row r="82" spans="1:9" ht="22.5" customHeight="1">
      <c r="A82" s="22"/>
      <c r="B82" s="22"/>
      <c r="C82" s="22"/>
      <c r="D82" s="22"/>
      <c r="H82" s="3"/>
      <c r="I82" s="3"/>
    </row>
    <row r="83" spans="1:9" ht="12.75" customHeight="1">
      <c r="A83" s="22"/>
      <c r="B83" s="22"/>
      <c r="C83" s="22"/>
      <c r="D83" s="22"/>
      <c r="H83" s="3"/>
      <c r="I83" s="3"/>
    </row>
    <row r="84" spans="1:9" ht="12.75" customHeight="1">
      <c r="A84" s="22"/>
      <c r="H84" s="3"/>
      <c r="I84" s="3"/>
    </row>
    <row r="85" spans="1:9" ht="12.75" customHeight="1">
      <c r="A85" s="22"/>
      <c r="H85" s="3"/>
      <c r="I85" s="3"/>
    </row>
    <row r="86" spans="1:9" ht="12.75" customHeight="1">
      <c r="A86" s="22"/>
      <c r="H86" s="3"/>
      <c r="I86" s="3"/>
    </row>
    <row r="87" spans="8:9" ht="12.75" customHeight="1">
      <c r="H87" s="3"/>
      <c r="I87" s="3"/>
    </row>
    <row r="88" spans="8:9" ht="18" customHeight="1">
      <c r="H88" s="3"/>
      <c r="I88" s="3"/>
    </row>
    <row r="89" spans="8:9" ht="12.75" customHeight="1">
      <c r="H89" s="3"/>
      <c r="I89" s="3"/>
    </row>
    <row r="90" spans="8:9" ht="15.75" customHeight="1">
      <c r="H90" s="3"/>
      <c r="I90" s="3"/>
    </row>
    <row r="91" spans="8:9" ht="12.75" customHeight="1">
      <c r="H91" s="3"/>
      <c r="I91" s="3"/>
    </row>
    <row r="92" spans="8:9" ht="15.75" customHeight="1">
      <c r="H92" s="3"/>
      <c r="I92" s="3"/>
    </row>
    <row r="93" spans="8:9" ht="12.75" customHeight="1">
      <c r="H93" s="3"/>
      <c r="I93" s="3"/>
    </row>
    <row r="94" spans="8:9" ht="12.75" customHeight="1">
      <c r="H94" s="3"/>
      <c r="I94" s="3"/>
    </row>
    <row r="95" spans="8:9" ht="12.75" customHeight="1">
      <c r="H95" s="3"/>
      <c r="I95" s="3"/>
    </row>
    <row r="96" spans="8:9" ht="12.75" customHeight="1">
      <c r="H96" s="3"/>
      <c r="I96" s="3"/>
    </row>
    <row r="97" spans="8:9" ht="22.5" customHeight="1">
      <c r="H97" s="3"/>
      <c r="I97" s="3"/>
    </row>
    <row r="98" spans="8:9" ht="14.25" customHeight="1">
      <c r="H98" s="3"/>
      <c r="I98" s="3"/>
    </row>
    <row r="99" spans="8:9" ht="13.5" customHeight="1">
      <c r="H99" s="3"/>
      <c r="I99" s="3"/>
    </row>
    <row r="100" spans="8:9" ht="13.5" customHeight="1">
      <c r="H100" s="3"/>
      <c r="I100" s="3"/>
    </row>
    <row r="101" spans="8:9" ht="12.75" customHeight="1">
      <c r="H101" s="3"/>
      <c r="I101" s="3"/>
    </row>
    <row r="102" spans="8:9" ht="12.75" customHeight="1">
      <c r="H102" s="3"/>
      <c r="I102" s="3"/>
    </row>
    <row r="103" spans="8:9" ht="22.5" customHeight="1">
      <c r="H103" s="3"/>
      <c r="I103" s="3"/>
    </row>
    <row r="104" spans="8:9" ht="12.75" customHeight="1">
      <c r="H104" s="3"/>
      <c r="I104" s="3"/>
    </row>
    <row r="105" spans="2:11" ht="13.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9" ht="12.75" customHeight="1">
      <c r="B106" s="23"/>
      <c r="H106" s="3"/>
      <c r="I106" s="3"/>
    </row>
    <row r="107" spans="2:9" ht="12.75" customHeight="1">
      <c r="B107" s="23"/>
      <c r="H107" s="3"/>
      <c r="I107" s="3"/>
    </row>
    <row r="108" spans="1:9" ht="22.5" customHeight="1">
      <c r="A108" s="17"/>
      <c r="B108" s="23"/>
      <c r="H108" s="3"/>
      <c r="I108" s="3"/>
    </row>
    <row r="109" spans="2:11" ht="13.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3.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2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9" ht="12.75" customHeight="1">
      <c r="A113" s="17"/>
      <c r="H113" s="3"/>
      <c r="I113" s="3"/>
    </row>
    <row r="114" spans="2:11" s="17" customFormat="1" ht="12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9" ht="12.75" customHeight="1">
      <c r="A115" s="17"/>
      <c r="H115" s="3"/>
      <c r="I115" s="3"/>
    </row>
    <row r="116" spans="8:9" ht="12.75" customHeight="1">
      <c r="H116" s="3"/>
      <c r="I116" s="3"/>
    </row>
    <row r="117" spans="8:9" ht="12.75" customHeight="1">
      <c r="H117" s="3"/>
      <c r="I117" s="3"/>
    </row>
    <row r="118" spans="1:11" s="17" customFormat="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7" customFormat="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17" customFormat="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17" customFormat="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8:9" ht="12.75">
      <c r="H122" s="3"/>
      <c r="I122" s="3"/>
    </row>
    <row r="123" spans="8:9" ht="12.75">
      <c r="H123" s="3"/>
      <c r="I123" s="3"/>
    </row>
    <row r="124" spans="8:9" ht="12.75">
      <c r="H124" s="3"/>
      <c r="I124" s="3"/>
    </row>
    <row r="125" spans="8:9" ht="12.75">
      <c r="H125" s="3"/>
      <c r="I125" s="3"/>
    </row>
    <row r="126" spans="8:9" ht="12.75">
      <c r="H126" s="3"/>
      <c r="I126" s="3"/>
    </row>
    <row r="127" spans="8:9" ht="12.75">
      <c r="H127" s="3"/>
      <c r="I127" s="3"/>
    </row>
    <row r="128" spans="8:9" ht="12.75">
      <c r="H128" s="3"/>
      <c r="I128" s="3"/>
    </row>
    <row r="129" spans="8:9" ht="12.75">
      <c r="H129" s="3"/>
      <c r="I129" s="3"/>
    </row>
    <row r="130" spans="8:9" ht="12.75">
      <c r="H130" s="3"/>
      <c r="I130" s="3"/>
    </row>
    <row r="131" spans="8:9" ht="12.75">
      <c r="H131" s="3"/>
      <c r="I131" s="3"/>
    </row>
    <row r="132" spans="8:9" ht="12.75">
      <c r="H132" s="3"/>
      <c r="I132" s="3"/>
    </row>
    <row r="133" spans="8:9" ht="12.75">
      <c r="H133" s="3"/>
      <c r="I133" s="3"/>
    </row>
    <row r="134" spans="8:9" ht="12.75">
      <c r="H134" s="3"/>
      <c r="I134" s="3"/>
    </row>
    <row r="135" spans="8:9" ht="12.75">
      <c r="H135" s="3"/>
      <c r="I135" s="3"/>
    </row>
    <row r="136" spans="8:9" ht="12.75">
      <c r="H136" s="3"/>
      <c r="I136" s="3"/>
    </row>
    <row r="137" spans="8:9" ht="12.75">
      <c r="H137" s="3"/>
      <c r="I137" s="3"/>
    </row>
    <row r="138" spans="8:9" ht="12.75">
      <c r="H138" s="3"/>
      <c r="I138" s="3"/>
    </row>
    <row r="139" spans="8:9" ht="12.75">
      <c r="H139" s="3"/>
      <c r="I139" s="3"/>
    </row>
    <row r="140" spans="8:9" ht="12.75">
      <c r="H140" s="3"/>
      <c r="I140" s="3"/>
    </row>
    <row r="141" spans="8:9" ht="12.75">
      <c r="H141" s="3"/>
      <c r="I141" s="3"/>
    </row>
    <row r="142" spans="8:9" ht="12.75">
      <c r="H142" s="3"/>
      <c r="I142" s="3"/>
    </row>
    <row r="143" spans="8:9" ht="12.75">
      <c r="H143" s="3"/>
      <c r="I143" s="3"/>
    </row>
    <row r="144" spans="8:9" ht="12.75">
      <c r="H144" s="3"/>
      <c r="I144" s="3"/>
    </row>
    <row r="145" spans="8:9" ht="12.75">
      <c r="H145" s="3"/>
      <c r="I145" s="3"/>
    </row>
    <row r="146" spans="8:9" ht="12.75">
      <c r="H146" s="3"/>
      <c r="I146" s="3"/>
    </row>
    <row r="147" spans="8:9" ht="12.75">
      <c r="H147" s="3"/>
      <c r="I147" s="3"/>
    </row>
    <row r="148" spans="8:9" ht="12.75">
      <c r="H148" s="3"/>
      <c r="I148" s="3"/>
    </row>
    <row r="149" spans="8:9" ht="12.75">
      <c r="H149" s="3"/>
      <c r="I149" s="3"/>
    </row>
    <row r="150" spans="8:9" ht="12.75">
      <c r="H150" s="3"/>
      <c r="I150" s="3"/>
    </row>
    <row r="151" spans="8:9" ht="12.75">
      <c r="H151" s="3"/>
      <c r="I151" s="3"/>
    </row>
    <row r="152" spans="8:9" ht="12.75">
      <c r="H152" s="3"/>
      <c r="I152" s="3"/>
    </row>
    <row r="153" spans="8:9" ht="12.75">
      <c r="H153" s="3"/>
      <c r="I153" s="3"/>
    </row>
    <row r="154" spans="8:9" ht="12.75">
      <c r="H154" s="3"/>
      <c r="I154" s="3"/>
    </row>
    <row r="155" spans="8:9" ht="12.75">
      <c r="H155" s="3"/>
      <c r="I155" s="3"/>
    </row>
    <row r="156" spans="8:9" ht="12.75">
      <c r="H156" s="3"/>
      <c r="I156" s="3"/>
    </row>
    <row r="157" spans="8:9" ht="12.75">
      <c r="H157" s="3"/>
      <c r="I157" s="3"/>
    </row>
    <row r="158" spans="8:9" ht="12.75">
      <c r="H158" s="3"/>
      <c r="I158" s="3"/>
    </row>
    <row r="159" spans="8:9" ht="12.75">
      <c r="H159" s="3"/>
      <c r="I159" s="3"/>
    </row>
    <row r="160" spans="8:9" ht="12.75">
      <c r="H160" s="3"/>
      <c r="I160" s="3"/>
    </row>
    <row r="161" spans="8:9" ht="12.75">
      <c r="H161" s="3"/>
      <c r="I161" s="3"/>
    </row>
    <row r="162" spans="8:9" ht="12.75">
      <c r="H162" s="3"/>
      <c r="I162" s="3"/>
    </row>
  </sheetData>
  <sheetProtection/>
  <mergeCells count="8">
    <mergeCell ref="C16:D16"/>
    <mergeCell ref="A9:A31"/>
    <mergeCell ref="A2:K2"/>
    <mergeCell ref="A4:K4"/>
    <mergeCell ref="A6:K6"/>
    <mergeCell ref="C9:D9"/>
    <mergeCell ref="C10:D10"/>
    <mergeCell ref="C11:D11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A39" sqref="A3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3.140625" style="0" bestFit="1" customWidth="1"/>
    <col min="5" max="5" width="14.140625" style="0" customWidth="1"/>
    <col min="10" max="10" width="11.7109375" style="0" bestFit="1" customWidth="1"/>
  </cols>
  <sheetData>
    <row r="2" spans="1:5" ht="13.5" thickBot="1">
      <c r="A2" s="247" t="s">
        <v>51</v>
      </c>
      <c r="B2" s="247"/>
      <c r="C2" s="182"/>
      <c r="D2" s="182"/>
      <c r="E2" s="183" t="s">
        <v>52</v>
      </c>
    </row>
    <row r="3" spans="1:5" ht="24.75" thickBot="1">
      <c r="A3" s="184" t="s">
        <v>53</v>
      </c>
      <c r="B3" s="185" t="s">
        <v>54</v>
      </c>
      <c r="C3" s="186" t="s">
        <v>55</v>
      </c>
      <c r="D3" s="186" t="s">
        <v>56</v>
      </c>
      <c r="E3" s="186" t="s">
        <v>57</v>
      </c>
    </row>
    <row r="4" spans="1:5" ht="15" customHeight="1">
      <c r="A4" s="187" t="s">
        <v>58</v>
      </c>
      <c r="B4" s="188" t="s">
        <v>59</v>
      </c>
      <c r="C4" s="189">
        <f>C5+C6+C7</f>
        <v>2326043.1369999996</v>
      </c>
      <c r="D4" s="189">
        <f>D5+D6+D7</f>
        <v>0</v>
      </c>
      <c r="E4" s="190">
        <f aca="true" t="shared" si="0" ref="E4:E25">C4+D4</f>
        <v>2326043.1369999996</v>
      </c>
    </row>
    <row r="5" spans="1:10" ht="15" customHeight="1">
      <c r="A5" s="191" t="s">
        <v>60</v>
      </c>
      <c r="B5" s="192" t="s">
        <v>61</v>
      </c>
      <c r="C5" s="193">
        <f>'[1]příjmy'!$C$225</f>
        <v>2108256.29</v>
      </c>
      <c r="D5" s="194">
        <f>'[2]příjmy'!$C$31</f>
        <v>0</v>
      </c>
      <c r="E5" s="195">
        <f t="shared" si="0"/>
        <v>2108256.29</v>
      </c>
      <c r="J5" s="196"/>
    </row>
    <row r="6" spans="1:5" ht="15" customHeight="1">
      <c r="A6" s="191" t="s">
        <v>62</v>
      </c>
      <c r="B6" s="192" t="s">
        <v>63</v>
      </c>
      <c r="C6" s="193">
        <f>'[1]příjmy'!$D$225</f>
        <v>216471.527</v>
      </c>
      <c r="D6" s="197">
        <v>0</v>
      </c>
      <c r="E6" s="195">
        <f t="shared" si="0"/>
        <v>216471.527</v>
      </c>
    </row>
    <row r="7" spans="1:5" ht="15" customHeight="1">
      <c r="A7" s="191" t="s">
        <v>64</v>
      </c>
      <c r="B7" s="192" t="s">
        <v>65</v>
      </c>
      <c r="C7" s="193">
        <f>'[1]příjmy'!$E$225</f>
        <v>1315.3200000000002</v>
      </c>
      <c r="D7" s="193">
        <f>'[2]příjmy'!$E$31</f>
        <v>0</v>
      </c>
      <c r="E7" s="195">
        <f t="shared" si="0"/>
        <v>1315.3200000000002</v>
      </c>
    </row>
    <row r="8" spans="1:5" ht="15" customHeight="1">
      <c r="A8" s="198" t="s">
        <v>66</v>
      </c>
      <c r="B8" s="192" t="s">
        <v>67</v>
      </c>
      <c r="C8" s="199">
        <f>C9+C14</f>
        <v>3734461.660469999</v>
      </c>
      <c r="D8" s="199">
        <v>0</v>
      </c>
      <c r="E8" s="200">
        <f t="shared" si="0"/>
        <v>3734461.660469999</v>
      </c>
    </row>
    <row r="9" spans="1:5" ht="15" customHeight="1">
      <c r="A9" s="191" t="s">
        <v>68</v>
      </c>
      <c r="B9" s="192" t="s">
        <v>69</v>
      </c>
      <c r="C9" s="193">
        <f>C10+C11+C12+C13</f>
        <v>3551867.660469999</v>
      </c>
      <c r="D9" s="193">
        <v>0</v>
      </c>
      <c r="E9" s="201">
        <f t="shared" si="0"/>
        <v>3551867.660469999</v>
      </c>
    </row>
    <row r="10" spans="1:5" ht="15" customHeight="1">
      <c r="A10" s="191" t="s">
        <v>70</v>
      </c>
      <c r="B10" s="192" t="s">
        <v>71</v>
      </c>
      <c r="C10" s="193">
        <f>'[1]příjmy'!$M$4</f>
        <v>60887</v>
      </c>
      <c r="D10" s="193">
        <f>'[2]příjmy'!$I$16</f>
        <v>0</v>
      </c>
      <c r="E10" s="201">
        <f t="shared" si="0"/>
        <v>60887</v>
      </c>
    </row>
    <row r="11" spans="1:5" ht="15" customHeight="1">
      <c r="A11" s="191" t="s">
        <v>72</v>
      </c>
      <c r="B11" s="192" t="s">
        <v>69</v>
      </c>
      <c r="C11" s="193">
        <f>'[1]příjmy'!$G$225+'[1]příjmy'!$H$225</f>
        <v>3466124.100469999</v>
      </c>
      <c r="D11" s="193">
        <v>0</v>
      </c>
      <c r="E11" s="201">
        <f t="shared" si="0"/>
        <v>3466124.100469999</v>
      </c>
    </row>
    <row r="12" spans="1:5" ht="15" customHeight="1">
      <c r="A12" s="191" t="s">
        <v>73</v>
      </c>
      <c r="B12" s="192" t="s">
        <v>74</v>
      </c>
      <c r="C12" s="193">
        <f>'[1]příjmy'!$I$180</f>
        <v>856.56</v>
      </c>
      <c r="D12" s="193">
        <v>0</v>
      </c>
      <c r="E12" s="201">
        <f>SUM(C12:D12)</f>
        <v>856.56</v>
      </c>
    </row>
    <row r="13" spans="1:5" ht="15" customHeight="1">
      <c r="A13" s="191" t="s">
        <v>75</v>
      </c>
      <c r="B13" s="192">
        <v>4121</v>
      </c>
      <c r="C13" s="193">
        <f>'[1]příjmy'!$F$180</f>
        <v>24000</v>
      </c>
      <c r="D13" s="193">
        <v>0</v>
      </c>
      <c r="E13" s="201">
        <f>SUM(C13:D13)</f>
        <v>24000</v>
      </c>
    </row>
    <row r="14" spans="1:5" ht="15" customHeight="1">
      <c r="A14" s="191" t="s">
        <v>76</v>
      </c>
      <c r="B14" s="192" t="s">
        <v>77</v>
      </c>
      <c r="C14" s="193">
        <f>C15+C16+C17</f>
        <v>182594</v>
      </c>
      <c r="D14" s="193">
        <f>D15+D16+D17</f>
        <v>0</v>
      </c>
      <c r="E14" s="201">
        <f t="shared" si="0"/>
        <v>182594</v>
      </c>
    </row>
    <row r="15" spans="1:5" ht="15" customHeight="1">
      <c r="A15" s="191" t="s">
        <v>78</v>
      </c>
      <c r="B15" s="192" t="s">
        <v>77</v>
      </c>
      <c r="C15" s="193">
        <f>'[1]příjmy'!$N$180+'[1]příjmy'!$J$180</f>
        <v>182594</v>
      </c>
      <c r="D15" s="193">
        <f>'[2]příjmy'!$H$16</f>
        <v>0</v>
      </c>
      <c r="E15" s="201">
        <f t="shared" si="0"/>
        <v>182594</v>
      </c>
    </row>
    <row r="16" spans="1:5" ht="15" customHeight="1">
      <c r="A16" s="191" t="s">
        <v>79</v>
      </c>
      <c r="B16" s="192">
        <v>4221</v>
      </c>
      <c r="C16" s="193">
        <f>'[1]příjmy'!$L$180</f>
        <v>0</v>
      </c>
      <c r="D16" s="193">
        <v>0</v>
      </c>
      <c r="E16" s="201">
        <f>SUM(C16:D16)</f>
        <v>0</v>
      </c>
    </row>
    <row r="17" spans="1:5" ht="15" customHeight="1">
      <c r="A17" s="191" t="s">
        <v>80</v>
      </c>
      <c r="B17" s="192">
        <v>4232</v>
      </c>
      <c r="C17" s="193">
        <f>'[1]příjmy'!$K$180</f>
        <v>0</v>
      </c>
      <c r="D17" s="193">
        <v>0</v>
      </c>
      <c r="E17" s="201">
        <f>SUM(C17:D17)</f>
        <v>0</v>
      </c>
    </row>
    <row r="18" spans="1:5" ht="15" customHeight="1">
      <c r="A18" s="198" t="s">
        <v>81</v>
      </c>
      <c r="B18" s="202" t="s">
        <v>82</v>
      </c>
      <c r="C18" s="199">
        <f>C4+C8</f>
        <v>6060504.797469999</v>
      </c>
      <c r="D18" s="199">
        <f>D4+D8</f>
        <v>0</v>
      </c>
      <c r="E18" s="200">
        <f t="shared" si="0"/>
        <v>6060504.797469999</v>
      </c>
    </row>
    <row r="19" spans="1:5" ht="15" customHeight="1">
      <c r="A19" s="198" t="s">
        <v>83</v>
      </c>
      <c r="B19" s="202" t="s">
        <v>84</v>
      </c>
      <c r="C19" s="199">
        <f>SUM(C20:C24)</f>
        <v>1209629.814</v>
      </c>
      <c r="D19" s="199">
        <f>SUM(D20:D24)</f>
        <v>0</v>
      </c>
      <c r="E19" s="200">
        <f t="shared" si="0"/>
        <v>1209629.814</v>
      </c>
    </row>
    <row r="20" spans="1:5" ht="15" customHeight="1">
      <c r="A20" s="191" t="s">
        <v>85</v>
      </c>
      <c r="B20" s="192" t="s">
        <v>86</v>
      </c>
      <c r="C20" s="193">
        <f>'[1]příjmy'!$O$180</f>
        <v>79520.92</v>
      </c>
      <c r="D20" s="193">
        <v>0</v>
      </c>
      <c r="E20" s="201">
        <f t="shared" si="0"/>
        <v>79520.92</v>
      </c>
    </row>
    <row r="21" spans="1:5" ht="15" customHeight="1">
      <c r="A21" s="191" t="s">
        <v>87</v>
      </c>
      <c r="B21" s="192">
        <v>8115</v>
      </c>
      <c r="C21" s="193">
        <f>'[1]příjmy'!$P$180</f>
        <v>253299.98</v>
      </c>
      <c r="D21" s="193">
        <v>0</v>
      </c>
      <c r="E21" s="201">
        <f>SUM(C21:D21)</f>
        <v>253299.98</v>
      </c>
    </row>
    <row r="22" spans="1:5" ht="15" customHeight="1">
      <c r="A22" s="191" t="s">
        <v>88</v>
      </c>
      <c r="B22" s="192" t="s">
        <v>86</v>
      </c>
      <c r="C22" s="193">
        <f>'[1]příjmy'!$Q$225</f>
        <v>668693.9339999999</v>
      </c>
      <c r="D22" s="193">
        <v>0</v>
      </c>
      <c r="E22" s="201">
        <f t="shared" si="0"/>
        <v>668693.9339999999</v>
      </c>
    </row>
    <row r="23" spans="1:5" ht="15" customHeight="1">
      <c r="A23" s="191" t="s">
        <v>89</v>
      </c>
      <c r="B23" s="192">
        <v>8123</v>
      </c>
      <c r="C23" s="193">
        <f>'[1]příjmy'!$S$225</f>
        <v>254989.98</v>
      </c>
      <c r="D23" s="193">
        <f>'[2]příjmy'!$T$31</f>
        <v>0</v>
      </c>
      <c r="E23" s="201">
        <f>C23+D23</f>
        <v>254989.98</v>
      </c>
    </row>
    <row r="24" spans="1:5" ht="15" customHeight="1" thickBot="1">
      <c r="A24" s="203" t="s">
        <v>90</v>
      </c>
      <c r="B24" s="204">
        <v>-8124</v>
      </c>
      <c r="C24" s="205">
        <f>'[1]příjmy'!$T$135</f>
        <v>-46875</v>
      </c>
      <c r="D24" s="205">
        <f>'[2]příjmy'!$O$16</f>
        <v>0</v>
      </c>
      <c r="E24" s="206">
        <f>C24+D24</f>
        <v>-46875</v>
      </c>
    </row>
    <row r="25" spans="1:5" ht="15" customHeight="1" thickBot="1">
      <c r="A25" s="207" t="s">
        <v>91</v>
      </c>
      <c r="B25" s="208"/>
      <c r="C25" s="209">
        <f>C4+C8+C19</f>
        <v>7270134.611469999</v>
      </c>
      <c r="D25" s="209">
        <f>D18+D19</f>
        <v>0</v>
      </c>
      <c r="E25" s="210">
        <f t="shared" si="0"/>
        <v>7270134.611469999</v>
      </c>
    </row>
    <row r="26" spans="1:5" ht="13.5" thickBot="1">
      <c r="A26" s="247" t="s">
        <v>92</v>
      </c>
      <c r="B26" s="247"/>
      <c r="C26" s="211"/>
      <c r="D26" s="211"/>
      <c r="E26" s="212" t="s">
        <v>52</v>
      </c>
    </row>
    <row r="27" spans="1:5" ht="24.75" thickBot="1">
      <c r="A27" s="184" t="s">
        <v>93</v>
      </c>
      <c r="B27" s="185" t="s">
        <v>6</v>
      </c>
      <c r="C27" s="186" t="s">
        <v>55</v>
      </c>
      <c r="D27" s="186" t="s">
        <v>94</v>
      </c>
      <c r="E27" s="186" t="s">
        <v>57</v>
      </c>
    </row>
    <row r="28" spans="1:5" ht="15" customHeight="1">
      <c r="A28" s="213" t="s">
        <v>95</v>
      </c>
      <c r="B28" s="214" t="s">
        <v>96</v>
      </c>
      <c r="C28" s="197">
        <f>'[1]výdaje'!$B$225</f>
        <v>31805.08</v>
      </c>
      <c r="D28" s="197">
        <v>0</v>
      </c>
      <c r="E28" s="215">
        <f>C28+D28</f>
        <v>31805.08</v>
      </c>
    </row>
    <row r="29" spans="1:5" ht="15" customHeight="1">
      <c r="A29" s="216" t="s">
        <v>97</v>
      </c>
      <c r="B29" s="192" t="s">
        <v>96</v>
      </c>
      <c r="C29" s="193">
        <f>'[1]výdaje'!$C$225</f>
        <v>210455</v>
      </c>
      <c r="D29" s="197">
        <v>0</v>
      </c>
      <c r="E29" s="215">
        <f aca="true" t="shared" si="1" ref="E29:E46">C29+D29</f>
        <v>210455</v>
      </c>
    </row>
    <row r="30" spans="1:5" ht="15" customHeight="1">
      <c r="A30" s="216" t="s">
        <v>98</v>
      </c>
      <c r="B30" s="192" t="s">
        <v>96</v>
      </c>
      <c r="C30" s="193">
        <f>'[1]výdaje'!$D$225</f>
        <v>878057.29</v>
      </c>
      <c r="D30" s="197">
        <v>0</v>
      </c>
      <c r="E30" s="215">
        <f t="shared" si="1"/>
        <v>878057.29</v>
      </c>
    </row>
    <row r="31" spans="1:5" ht="15" customHeight="1">
      <c r="A31" s="216" t="s">
        <v>99</v>
      </c>
      <c r="B31" s="192" t="s">
        <v>96</v>
      </c>
      <c r="C31" s="193">
        <f>'[1]výdaje'!$E$225</f>
        <v>740571.659</v>
      </c>
      <c r="D31" s="197">
        <v>0</v>
      </c>
      <c r="E31" s="215">
        <f t="shared" si="1"/>
        <v>740571.659</v>
      </c>
    </row>
    <row r="32" spans="1:5" ht="15" customHeight="1">
      <c r="A32" s="216" t="s">
        <v>100</v>
      </c>
      <c r="B32" s="192" t="s">
        <v>96</v>
      </c>
      <c r="C32" s="193">
        <f>'[1]výdaje'!$F$225</f>
        <v>152320</v>
      </c>
      <c r="D32" s="197">
        <v>0</v>
      </c>
      <c r="E32" s="215">
        <f>C32+D32</f>
        <v>152320</v>
      </c>
    </row>
    <row r="33" spans="1:5" ht="15" customHeight="1">
      <c r="A33" s="216" t="s">
        <v>101</v>
      </c>
      <c r="B33" s="192" t="s">
        <v>96</v>
      </c>
      <c r="C33" s="193">
        <f>'[1]výdaje'!$G$225</f>
        <v>3406775.86799</v>
      </c>
      <c r="D33" s="197">
        <v>0</v>
      </c>
      <c r="E33" s="215">
        <f t="shared" si="1"/>
        <v>3406775.86799</v>
      </c>
    </row>
    <row r="34" spans="1:5" ht="15" customHeight="1">
      <c r="A34" s="216" t="s">
        <v>102</v>
      </c>
      <c r="B34" s="192" t="s">
        <v>96</v>
      </c>
      <c r="C34" s="193">
        <f>'[1]výdaje'!$H$225</f>
        <v>77390.90999999999</v>
      </c>
      <c r="D34" s="197">
        <f>'[2]výdaje'!$G$16</f>
        <v>0</v>
      </c>
      <c r="E34" s="215">
        <f t="shared" si="1"/>
        <v>77390.90999999999</v>
      </c>
    </row>
    <row r="35" spans="1:5" ht="15" customHeight="1">
      <c r="A35" s="216" t="s">
        <v>103</v>
      </c>
      <c r="B35" s="192" t="s">
        <v>104</v>
      </c>
      <c r="C35" s="193">
        <f>'[1]výdaje'!$I$225</f>
        <v>512401.15699999995</v>
      </c>
      <c r="D35" s="197">
        <v>0</v>
      </c>
      <c r="E35" s="215">
        <f t="shared" si="1"/>
        <v>512401.15699999995</v>
      </c>
    </row>
    <row r="36" spans="1:5" ht="15" customHeight="1">
      <c r="A36" s="216" t="s">
        <v>105</v>
      </c>
      <c r="B36" s="192" t="s">
        <v>104</v>
      </c>
      <c r="C36" s="193">
        <f>'[3]výdaje'!$J$390</f>
        <v>0</v>
      </c>
      <c r="D36" s="197">
        <f>'[2]výdaje'!$I$16</f>
        <v>0</v>
      </c>
      <c r="E36" s="215">
        <f t="shared" si="1"/>
        <v>0</v>
      </c>
    </row>
    <row r="37" spans="1:5" ht="15" customHeight="1">
      <c r="A37" s="216" t="s">
        <v>106</v>
      </c>
      <c r="B37" s="192" t="s">
        <v>107</v>
      </c>
      <c r="C37" s="193">
        <f>'[1]výdaje'!$K$225</f>
        <v>827099.2399999999</v>
      </c>
      <c r="D37" s="197">
        <v>0</v>
      </c>
      <c r="E37" s="215">
        <f t="shared" si="1"/>
        <v>827099.2399999999</v>
      </c>
    </row>
    <row r="38" spans="1:5" ht="15" customHeight="1">
      <c r="A38" s="216" t="s">
        <v>108</v>
      </c>
      <c r="B38" s="192" t="s">
        <v>107</v>
      </c>
      <c r="C38" s="193">
        <f>'[1]výdaje'!$L$225</f>
        <v>301584.98</v>
      </c>
      <c r="D38" s="197">
        <v>0</v>
      </c>
      <c r="E38" s="215">
        <f t="shared" si="1"/>
        <v>301584.98</v>
      </c>
    </row>
    <row r="39" spans="1:5" ht="15" customHeight="1">
      <c r="A39" s="216" t="s">
        <v>109</v>
      </c>
      <c r="B39" s="192" t="s">
        <v>96</v>
      </c>
      <c r="C39" s="193">
        <f>'[1]výdaje'!$M$225</f>
        <v>5445.58863</v>
      </c>
      <c r="D39" s="197">
        <f>'[2]výdaje'!$L$16</f>
        <v>0</v>
      </c>
      <c r="E39" s="215">
        <f t="shared" si="1"/>
        <v>5445.58863</v>
      </c>
    </row>
    <row r="40" spans="1:5" ht="15" customHeight="1">
      <c r="A40" s="216" t="s">
        <v>110</v>
      </c>
      <c r="B40" s="192" t="s">
        <v>107</v>
      </c>
      <c r="C40" s="193">
        <f>'[1]výdaje'!$N$225</f>
        <v>45550</v>
      </c>
      <c r="D40" s="197">
        <v>0</v>
      </c>
      <c r="E40" s="215">
        <f>C40+D40</f>
        <v>45550</v>
      </c>
    </row>
    <row r="41" spans="1:5" ht="15" customHeight="1">
      <c r="A41" s="216" t="s">
        <v>111</v>
      </c>
      <c r="B41" s="192" t="s">
        <v>107</v>
      </c>
      <c r="C41" s="193">
        <f>'[1]výdaje'!$O$135</f>
        <v>3</v>
      </c>
      <c r="D41" s="197">
        <v>0</v>
      </c>
      <c r="E41" s="215">
        <f t="shared" si="1"/>
        <v>3</v>
      </c>
    </row>
    <row r="42" spans="1:5" ht="15" customHeight="1">
      <c r="A42" s="216" t="s">
        <v>112</v>
      </c>
      <c r="B42" s="192" t="s">
        <v>107</v>
      </c>
      <c r="C42" s="193">
        <f>'[1]výdaje'!$P$180</f>
        <v>68585.66752</v>
      </c>
      <c r="D42" s="197">
        <f>'[2]výdaje'!$N$16</f>
        <v>0</v>
      </c>
      <c r="E42" s="215">
        <f t="shared" si="1"/>
        <v>68585.66752</v>
      </c>
    </row>
    <row r="43" spans="1:5" ht="15" customHeight="1">
      <c r="A43" s="216" t="s">
        <v>113</v>
      </c>
      <c r="B43" s="192" t="s">
        <v>107</v>
      </c>
      <c r="C43" s="193">
        <f>'[1]výdaje'!$Q$134</f>
        <v>3</v>
      </c>
      <c r="D43" s="197">
        <f>'[2]výdaje'!$O$16</f>
        <v>0</v>
      </c>
      <c r="E43" s="215">
        <f t="shared" si="1"/>
        <v>3</v>
      </c>
    </row>
    <row r="44" spans="1:5" ht="15" customHeight="1">
      <c r="A44" s="216" t="s">
        <v>114</v>
      </c>
      <c r="B44" s="192" t="s">
        <v>107</v>
      </c>
      <c r="C44" s="193">
        <f>'[1]výdaje'!$R$134</f>
        <v>3</v>
      </c>
      <c r="D44" s="197">
        <f>'[2]výdaje'!$P$16</f>
        <v>0</v>
      </c>
      <c r="E44" s="215">
        <f t="shared" si="1"/>
        <v>3</v>
      </c>
    </row>
    <row r="45" spans="1:5" ht="15" customHeight="1">
      <c r="A45" s="216" t="s">
        <v>115</v>
      </c>
      <c r="B45" s="192" t="s">
        <v>107</v>
      </c>
      <c r="C45" s="193">
        <f>'[1]výdaje'!$S$135</f>
        <v>12042.17</v>
      </c>
      <c r="D45" s="197">
        <f>'[2]výdaje'!$Q$16</f>
        <v>0</v>
      </c>
      <c r="E45" s="215">
        <f t="shared" si="1"/>
        <v>12042.17</v>
      </c>
    </row>
    <row r="46" spans="1:5" ht="15" customHeight="1" thickBot="1">
      <c r="A46" s="217" t="s">
        <v>116</v>
      </c>
      <c r="B46" s="204" t="s">
        <v>107</v>
      </c>
      <c r="C46" s="205">
        <f>'[1]výdaje'!$T$134</f>
        <v>41</v>
      </c>
      <c r="D46" s="218">
        <f>'[2]výdaje'!$R$16</f>
        <v>0</v>
      </c>
      <c r="E46" s="219">
        <f t="shared" si="1"/>
        <v>41</v>
      </c>
    </row>
    <row r="47" spans="1:5" ht="15" customHeight="1" thickBot="1">
      <c r="A47" s="220" t="s">
        <v>117</v>
      </c>
      <c r="B47" s="208"/>
      <c r="C47" s="209">
        <f>SUM(C28:C46)</f>
        <v>7270134.61014</v>
      </c>
      <c r="D47" s="209">
        <f>SUM(D28:D46)</f>
        <v>0</v>
      </c>
      <c r="E47" s="210">
        <f>SUM(E28:E46)</f>
        <v>7270134.61014</v>
      </c>
    </row>
  </sheetData>
  <sheetProtection/>
  <mergeCells count="2">
    <mergeCell ref="A2:B2"/>
    <mergeCell ref="A26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Kasparova Petra</cp:lastModifiedBy>
  <cp:lastPrinted>2013-08-13T10:45:23Z</cp:lastPrinted>
  <dcterms:created xsi:type="dcterms:W3CDTF">2011-12-06T08:04:15Z</dcterms:created>
  <dcterms:modified xsi:type="dcterms:W3CDTF">2013-08-15T08:29:14Z</dcterms:modified>
  <cp:category/>
  <cp:version/>
  <cp:contentType/>
  <cp:contentStatus/>
</cp:coreProperties>
</file>