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1"/>
  </bookViews>
  <sheets>
    <sheet name="Bilance P+V" sheetId="1" r:id="rId1"/>
    <sheet name="91903" sheetId="2" r:id="rId2"/>
    <sheet name="92606" sheetId="3" r:id="rId3"/>
  </sheets>
  <definedNames/>
  <calcPr fullCalcOnLoad="1"/>
</workbook>
</file>

<file path=xl/sharedStrings.xml><?xml version="1.0" encoding="utf-8"?>
<sst xmlns="http://schemas.openxmlformats.org/spreadsheetml/2006/main" count="335" uniqueCount="175">
  <si>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</si>
  <si>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</si>
  <si>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</si>
  <si>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</si>
  <si>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</si>
  <si>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</si>
  <si>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</si>
  <si>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</si>
  <si>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</si>
  <si>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</si>
  <si>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</si>
  <si>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</si>
  <si>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</si>
  <si>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</si>
  <si>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</si>
  <si>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</si>
  <si>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</si>
  <si>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</si>
  <si>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</si>
  <si>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</si>
  <si>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</si>
  <si>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</si>
  <si>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</si>
  <si>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</si>
  <si>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</si>
  <si>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</si>
  <si>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</si>
  <si>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</si>
  <si>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</si>
  <si>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</si>
  <si>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</si>
  <si>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</si>
  <si>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</si>
  <si>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</si>
  <si>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</si>
  <si>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</si>
  <si>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</si>
  <si>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</si>
  <si>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</si>
  <si>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</si>
  <si>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</si>
  <si>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</si>
  <si>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</si>
  <si>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</si>
  <si>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</si>
  <si>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</si>
  <si>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</si>
  <si>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</si>
  <si>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</si>
  <si>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</si>
  <si>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</si>
  <si>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</si>
  <si>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</si>
  <si>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</si>
  <si>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</si>
  <si>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</si>
  <si>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</si>
  <si>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</si>
  <si>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</si>
  <si>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</si>
  <si>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Kap.915-energie</t>
  </si>
  <si>
    <t>tis. Kč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</si>
  <si>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</si>
  <si>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</si>
  <si>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</si>
  <si>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</si>
  <si>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>SR 2013</t>
  </si>
  <si>
    <t>UR I 2013</t>
  </si>
  <si>
    <t>UR II 2013</t>
  </si>
  <si>
    <t xml:space="preserve">   neinv. dotace ze zahraničí</t>
  </si>
  <si>
    <t>415x</t>
  </si>
  <si>
    <t xml:space="preserve">    investiční dotace ze zahraničí</t>
  </si>
  <si>
    <t>1. Zapojení fondů z r. 2012</t>
  </si>
  <si>
    <t>2. Zapojení  zvl.účtů z r. 2012</t>
  </si>
  <si>
    <t>3. Zapojení výsl. hosp.2012</t>
  </si>
  <si>
    <t>kap.</t>
  </si>
  <si>
    <t>ZDROJOVÁ  A VÝDAJOVÁ ČÁST ROZPOČTU LK 2013</t>
  </si>
  <si>
    <t>tis.Kč</t>
  </si>
  <si>
    <t>Kap.926-dotační fond</t>
  </si>
  <si>
    <t>Ekonomický odbor</t>
  </si>
  <si>
    <t>V Š E O B E C N Á    P O K L A D N Í    S P R Á V A</t>
  </si>
  <si>
    <t>Běžné (neinvestiční) výdaje resortu celkem</t>
  </si>
  <si>
    <t>031900</t>
  </si>
  <si>
    <t>0000</t>
  </si>
  <si>
    <t>rozpočtová finanční rezerva kraje na rok 2013</t>
  </si>
  <si>
    <t>031908</t>
  </si>
  <si>
    <t>finanční rezerva na řešení výkonnosti krajských PO</t>
  </si>
  <si>
    <t>031909</t>
  </si>
  <si>
    <t>fin. rez. na řešení věcných fin.a org.opatření org.LK</t>
  </si>
  <si>
    <t>031910</t>
  </si>
  <si>
    <t>fin. rezerva na krytí výdajů vybraných pen.fondů LK</t>
  </si>
  <si>
    <t>031911</t>
  </si>
  <si>
    <t>fin.rezerva na krytí výdajů souvis.s řeš.kriz.situací</t>
  </si>
  <si>
    <t>031912</t>
  </si>
  <si>
    <t>fin.rezerva Dotačního fondu LK ve správě OKH</t>
  </si>
  <si>
    <t>031913</t>
  </si>
  <si>
    <t>fin.rezerva Dotačního fondu LK ve správě ORREP</t>
  </si>
  <si>
    <t>03914</t>
  </si>
  <si>
    <t>fin.rezerva Dotačního fondu LK ve správě OŠMTS</t>
  </si>
  <si>
    <t>03915</t>
  </si>
  <si>
    <t>fin.rezerva Dotačního fondu LK ve správě OSV</t>
  </si>
  <si>
    <t>03916</t>
  </si>
  <si>
    <t>fin.rezerva Dotačního fondu LK ve správě OD</t>
  </si>
  <si>
    <t>03917</t>
  </si>
  <si>
    <t>fin.rezerva Dotačního fondu LK ve správě OKPPCR</t>
  </si>
  <si>
    <t>03918</t>
  </si>
  <si>
    <t>fin.rezerva Dotačního fondu LK ve správě OŽPZ</t>
  </si>
  <si>
    <t>03919</t>
  </si>
  <si>
    <t>fin.rezerva Dotačního fondu LK ve správě Ozdr</t>
  </si>
  <si>
    <t>UR 2013 I</t>
  </si>
  <si>
    <t>UR 2013 II</t>
  </si>
  <si>
    <t>Rozpis výdajů kapitoly 926</t>
  </si>
  <si>
    <t>92606 - Dotační fond</t>
  </si>
  <si>
    <t>D O T A Č N Í     F O N D</t>
  </si>
  <si>
    <t>Program na podporu dopravy</t>
  </si>
  <si>
    <t>D - 6</t>
  </si>
  <si>
    <t>D - 6.1</t>
  </si>
  <si>
    <t>Podprogram na podporu rozvoje cyklistické dopravy</t>
  </si>
  <si>
    <t>60100070000</t>
  </si>
  <si>
    <t>Smíšená stezka pro chodce a cyklisty podél silniceIII/2784 v Liberci ulice Vratislavická (objekt SO 401 - veřejné osvětlení)</t>
  </si>
  <si>
    <t>Oprava cyklotrasy Greenway Jizera v obci Rakousy</t>
  </si>
  <si>
    <t>Rekonstrukce cyklostezky č. 3006</t>
  </si>
  <si>
    <t>Doplnění mobiliářů cyklotras v Hrádku nad Nisou</t>
  </si>
  <si>
    <t>Doplnění prvků Turnovského cyklookruhu a jeho údržba</t>
  </si>
  <si>
    <t>neinvestiční transfery obcím</t>
  </si>
  <si>
    <t>investiční transfery obcím</t>
  </si>
  <si>
    <t>D - 6.2</t>
  </si>
  <si>
    <t>ostatní neinvestiční transfery neziskovým a podobným org.</t>
  </si>
  <si>
    <t>60100012001</t>
  </si>
  <si>
    <t>60100025001</t>
  </si>
  <si>
    <t>60100035048</t>
  </si>
  <si>
    <t>60100044009</t>
  </si>
  <si>
    <t>60100052035</t>
  </si>
  <si>
    <t>60100062006</t>
  </si>
  <si>
    <t>60100085008</t>
  </si>
  <si>
    <t>60100094001</t>
  </si>
  <si>
    <t>Výdaje dotačního fondu v resortu celkem</t>
  </si>
  <si>
    <t>60200015008</t>
  </si>
  <si>
    <t>60200025047</t>
  </si>
  <si>
    <t>60200034006</t>
  </si>
  <si>
    <t>60200042032</t>
  </si>
  <si>
    <t>60200054040</t>
  </si>
  <si>
    <t>60200062039</t>
  </si>
  <si>
    <t>60200073018</t>
  </si>
  <si>
    <t>60200085044</t>
  </si>
  <si>
    <t>60200095061</t>
  </si>
  <si>
    <t>60200104038</t>
  </si>
  <si>
    <t>Podprogram na podporu zvýšení bezpečnosti provozu na pozemních komunikacích</t>
  </si>
  <si>
    <t>Sníženou rychlostí vyhneme se neštěstí a zrcadlo dopravní nehodě zabrání</t>
  </si>
  <si>
    <t>Zvýšení bezpečnosti přechodů pro chodce</t>
  </si>
  <si>
    <t>Umístění stacionárních ukazatelů rychlosti v obci Paceřice.</t>
  </si>
  <si>
    <t>Pořízení měření a zobrazení rychlosti vozidel v obci Vítkovice</t>
  </si>
  <si>
    <t>919 03 - Pokladní správa</t>
  </si>
  <si>
    <t>91903 - Všeobecná pokladní správa</t>
  </si>
  <si>
    <r>
      <t xml:space="preserve">Zvýšení bezpečnosti provozu podél pozemní komunikace č. II/610 v ulici Přepeřská </t>
    </r>
    <r>
      <rPr>
        <b/>
        <i/>
        <sz val="8"/>
        <color indexed="10"/>
        <rFont val="Arial"/>
        <family val="2"/>
      </rPr>
      <t>(chodník)</t>
    </r>
  </si>
  <si>
    <r>
      <t>Cyklostezka č. 3054 (Česká Lípa-Vlčí Důl)</t>
    </r>
    <r>
      <rPr>
        <b/>
        <sz val="8"/>
        <color indexed="10"/>
        <rFont val="Arial"/>
        <family val="2"/>
      </rPr>
      <t xml:space="preserve"> - </t>
    </r>
    <r>
      <rPr>
        <b/>
        <i/>
        <sz val="8"/>
        <color indexed="10"/>
        <rFont val="Arial"/>
        <family val="2"/>
      </rPr>
      <t>opravy</t>
    </r>
  </si>
  <si>
    <r>
      <t xml:space="preserve">Rozvoj páteřní cyklotrasy Greenway Jizera </t>
    </r>
    <r>
      <rPr>
        <b/>
        <sz val="8"/>
        <color indexed="10"/>
        <rFont val="Arial"/>
        <family val="2"/>
      </rPr>
      <t xml:space="preserve">- </t>
    </r>
    <r>
      <rPr>
        <b/>
        <i/>
        <sz val="8"/>
        <color indexed="10"/>
        <rFont val="Arial"/>
        <family val="2"/>
      </rPr>
      <t>údržba</t>
    </r>
  </si>
  <si>
    <r>
      <t xml:space="preserve">Vybavení cyklostezky </t>
    </r>
    <r>
      <rPr>
        <b/>
        <i/>
        <sz val="8"/>
        <color indexed="10"/>
        <rFont val="Arial"/>
        <family val="2"/>
      </rPr>
      <t>Ploučnice</t>
    </r>
  </si>
  <si>
    <r>
      <t xml:space="preserve">Propojení cyklostezky </t>
    </r>
    <r>
      <rPr>
        <b/>
        <sz val="8"/>
        <color indexed="10"/>
        <rFont val="Arial"/>
        <family val="2"/>
      </rPr>
      <t xml:space="preserve">- </t>
    </r>
    <r>
      <rPr>
        <b/>
        <i/>
        <sz val="8"/>
        <color indexed="10"/>
        <rFont val="Arial"/>
        <family val="2"/>
      </rPr>
      <t>oprava povrchu podél Olešky</t>
    </r>
  </si>
  <si>
    <r>
      <t xml:space="preserve">Lestkov - zvýšení bezpečnosti dopravy </t>
    </r>
    <r>
      <rPr>
        <b/>
        <i/>
        <sz val="8"/>
        <color indexed="10"/>
        <rFont val="Arial"/>
        <family val="2"/>
      </rPr>
      <t>(chodník)</t>
    </r>
  </si>
  <si>
    <r>
      <t xml:space="preserve">Svodidla podél Šenovského potoka v dolní části Kamenického Šenova </t>
    </r>
    <r>
      <rPr>
        <b/>
        <i/>
        <sz val="8"/>
        <color indexed="10"/>
        <rFont val="Arial"/>
        <family val="2"/>
      </rPr>
      <t>(oprava)</t>
    </r>
  </si>
  <si>
    <r>
      <t xml:space="preserve">Bezpečná obec </t>
    </r>
    <r>
      <rPr>
        <b/>
        <sz val="8"/>
        <color indexed="10"/>
        <rFont val="Arial"/>
        <family val="2"/>
      </rPr>
      <t xml:space="preserve">- </t>
    </r>
    <r>
      <rPr>
        <b/>
        <i/>
        <sz val="8"/>
        <color indexed="10"/>
        <rFont val="Arial"/>
        <family val="2"/>
      </rPr>
      <t>měřič rychlosti</t>
    </r>
  </si>
  <si>
    <r>
      <t xml:space="preserve">Bezpečnost na silnici I. třídy v obci Poniklá </t>
    </r>
    <r>
      <rPr>
        <b/>
        <i/>
        <sz val="8"/>
        <color indexed="10"/>
        <rFont val="Arial"/>
        <family val="2"/>
      </rPr>
      <t>(2 radary)</t>
    </r>
  </si>
  <si>
    <r>
      <t xml:space="preserve">Bezpečná cesta dětí do školy v obci Pertoltice pod Ralskem </t>
    </r>
    <r>
      <rPr>
        <b/>
        <i/>
        <sz val="8"/>
        <color indexed="10"/>
        <rFont val="Arial"/>
        <family val="2"/>
      </rPr>
      <t>(ukazatel rychlosti)</t>
    </r>
  </si>
  <si>
    <t>ostatní investiční transfery neziskovým a podobným org.</t>
  </si>
  <si>
    <t>D - 6.3</t>
  </si>
  <si>
    <t>D - 6.4</t>
  </si>
  <si>
    <t>Podpora projektové činnosti</t>
  </si>
  <si>
    <t>Výchova a vzdělávací programy</t>
  </si>
  <si>
    <t>2.změna-RO č. 198/13</t>
  </si>
  <si>
    <t>nespecifikované rezervy</t>
  </si>
  <si>
    <t>60300000000</t>
  </si>
  <si>
    <t>60400000000</t>
  </si>
  <si>
    <t>ZR-RO č. 198/13</t>
  </si>
  <si>
    <t>Změna rozpočtu - rozpočtové opatření č. 198/13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</si>
</sst>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14"/>
      <name val="Arial CE"/>
      <family val="0"/>
    </font>
    <font>
      <b/>
      <i/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4" fontId="8" fillId="0" borderId="17" xfId="0" applyNumberFormat="1" applyFont="1" applyBorder="1" applyAlignment="1">
      <alignment horizontal="right" wrapText="1"/>
    </xf>
    <xf numFmtId="4" fontId="8" fillId="0" borderId="18" xfId="0" applyNumberFormat="1" applyFont="1" applyBorder="1" applyAlignment="1">
      <alignment horizontal="right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horizontal="right" wrapText="1"/>
    </xf>
    <xf numFmtId="4" fontId="9" fillId="0" borderId="21" xfId="0" applyNumberFormat="1" applyFont="1" applyBorder="1" applyAlignment="1">
      <alignment horizontal="right" wrapText="1"/>
    </xf>
    <xf numFmtId="4" fontId="9" fillId="0" borderId="22" xfId="0" applyNumberFormat="1" applyFont="1" applyBorder="1" applyAlignment="1">
      <alignment horizontal="right" wrapText="1"/>
    </xf>
    <xf numFmtId="171" fontId="9" fillId="0" borderId="22" xfId="0" applyNumberFormat="1" applyFont="1" applyFill="1" applyBorder="1" applyAlignment="1">
      <alignment horizontal="right" wrapText="1"/>
    </xf>
    <xf numFmtId="4" fontId="9" fillId="0" borderId="23" xfId="0" applyNumberFormat="1" applyFont="1" applyBorder="1" applyAlignment="1">
      <alignment horizontal="right" wrapText="1"/>
    </xf>
    <xf numFmtId="0" fontId="8" fillId="0" borderId="19" xfId="0" applyFont="1" applyBorder="1" applyAlignment="1">
      <alignment wrapText="1"/>
    </xf>
    <xf numFmtId="4" fontId="8" fillId="0" borderId="19" xfId="0" applyNumberFormat="1" applyFont="1" applyBorder="1" applyAlignment="1">
      <alignment horizontal="right" wrapText="1"/>
    </xf>
    <xf numFmtId="4" fontId="8" fillId="0" borderId="22" xfId="0" applyNumberFormat="1" applyFont="1" applyBorder="1" applyAlignment="1">
      <alignment horizontal="right" wrapText="1"/>
    </xf>
    <xf numFmtId="4" fontId="8" fillId="0" borderId="22" xfId="0" applyNumberFormat="1" applyFont="1" applyFill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0" fontId="9" fillId="0" borderId="24" xfId="0" applyFont="1" applyBorder="1" applyAlignment="1">
      <alignment wrapText="1"/>
    </xf>
    <xf numFmtId="4" fontId="9" fillId="0" borderId="19" xfId="0" applyNumberFormat="1" applyFont="1" applyBorder="1" applyAlignment="1">
      <alignment horizontal="right" wrapText="1"/>
    </xf>
    <xf numFmtId="4" fontId="9" fillId="0" borderId="22" xfId="0" applyNumberFormat="1" applyFont="1" applyFill="1" applyBorder="1" applyAlignment="1">
      <alignment horizontal="right" wrapText="1"/>
    </xf>
    <xf numFmtId="0" fontId="8" fillId="0" borderId="20" xfId="0" applyFont="1" applyBorder="1" applyAlignment="1">
      <alignment horizontal="right" wrapText="1"/>
    </xf>
    <xf numFmtId="4" fontId="8" fillId="0" borderId="25" xfId="0" applyNumberFormat="1" applyFont="1" applyBorder="1" applyAlignment="1">
      <alignment horizontal="right" wrapText="1"/>
    </xf>
    <xf numFmtId="4" fontId="8" fillId="0" borderId="22" xfId="0" applyNumberFormat="1" applyFont="1" applyBorder="1" applyAlignment="1">
      <alignment horizontal="right" wrapText="1"/>
    </xf>
    <xf numFmtId="4" fontId="9" fillId="0" borderId="22" xfId="0" applyNumberFormat="1" applyFont="1" applyBorder="1" applyAlignment="1">
      <alignment horizontal="right" wrapText="1"/>
    </xf>
    <xf numFmtId="173" fontId="9" fillId="0" borderId="22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4" fontId="8" fillId="0" borderId="26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right" wrapText="1"/>
    </xf>
    <xf numFmtId="4" fontId="8" fillId="0" borderId="13" xfId="0" applyNumberFormat="1" applyFont="1" applyBorder="1" applyAlignment="1">
      <alignment horizontal="right" wrapText="1"/>
    </xf>
    <xf numFmtId="4" fontId="7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27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left" wrapText="1"/>
    </xf>
    <xf numFmtId="0" fontId="9" fillId="0" borderId="29" xfId="0" applyFont="1" applyBorder="1" applyAlignment="1">
      <alignment horizontal="right" wrapText="1"/>
    </xf>
    <xf numFmtId="4" fontId="9" fillId="0" borderId="29" xfId="0" applyNumberFormat="1" applyFont="1" applyBorder="1" applyAlignment="1">
      <alignment horizontal="right" wrapText="1"/>
    </xf>
    <xf numFmtId="4" fontId="9" fillId="0" borderId="29" xfId="0" applyNumberFormat="1" applyFont="1" applyFill="1" applyBorder="1" applyAlignment="1">
      <alignment horizontal="right" wrapText="1"/>
    </xf>
    <xf numFmtId="4" fontId="9" fillId="0" borderId="30" xfId="0" applyNumberFormat="1" applyFont="1" applyBorder="1" applyAlignment="1">
      <alignment horizontal="right" wrapText="1"/>
    </xf>
    <xf numFmtId="0" fontId="9" fillId="0" borderId="24" xfId="0" applyFont="1" applyBorder="1" applyAlignment="1">
      <alignment horizontal="left" wrapText="1"/>
    </xf>
    <xf numFmtId="0" fontId="9" fillId="0" borderId="22" xfId="0" applyFont="1" applyBorder="1" applyAlignment="1">
      <alignment horizontal="right" wrapText="1"/>
    </xf>
    <xf numFmtId="171" fontId="9" fillId="0" borderId="29" xfId="0" applyNumberFormat="1" applyFont="1" applyFill="1" applyBorder="1" applyAlignment="1">
      <alignment horizontal="right" wrapText="1"/>
    </xf>
    <xf numFmtId="173" fontId="9" fillId="0" borderId="29" xfId="0" applyNumberFormat="1" applyFont="1" applyFill="1" applyBorder="1" applyAlignment="1">
      <alignment horizontal="right" wrapText="1"/>
    </xf>
    <xf numFmtId="173" fontId="9" fillId="0" borderId="29" xfId="0" applyNumberFormat="1" applyFont="1" applyBorder="1" applyAlignment="1">
      <alignment horizontal="right" wrapText="1"/>
    </xf>
    <xf numFmtId="171" fontId="7" fillId="0" borderId="0" xfId="0" applyNumberFormat="1" applyFont="1" applyAlignment="1">
      <alignment/>
    </xf>
    <xf numFmtId="0" fontId="9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right" wrapText="1"/>
    </xf>
    <xf numFmtId="4" fontId="9" fillId="0" borderId="32" xfId="0" applyNumberFormat="1" applyFont="1" applyBorder="1" applyAlignment="1">
      <alignment horizontal="right" wrapText="1"/>
    </xf>
    <xf numFmtId="4" fontId="9" fillId="0" borderId="33" xfId="0" applyNumberFormat="1" applyFont="1" applyBorder="1" applyAlignment="1">
      <alignment horizontal="right" wrapText="1"/>
    </xf>
    <xf numFmtId="4" fontId="9" fillId="0" borderId="34" xfId="0" applyNumberFormat="1" applyFont="1" applyBorder="1" applyAlignment="1">
      <alignment horizontal="right" wrapText="1"/>
    </xf>
    <xf numFmtId="0" fontId="8" fillId="0" borderId="27" xfId="0" applyFont="1" applyBorder="1" applyAlignment="1">
      <alignment horizontal="left" wrapText="1"/>
    </xf>
    <xf numFmtId="0" fontId="8" fillId="0" borderId="26" xfId="0" applyFont="1" applyBorder="1" applyAlignment="1">
      <alignment horizontal="right" wrapText="1"/>
    </xf>
    <xf numFmtId="4" fontId="1" fillId="0" borderId="35" xfId="52" applyNumberFormat="1" applyFont="1" applyFill="1" applyBorder="1" applyAlignment="1">
      <alignment vertical="center"/>
      <protection/>
    </xf>
    <xf numFmtId="0" fontId="4" fillId="0" borderId="36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1" fontId="4" fillId="0" borderId="10" xfId="51" applyNumberFormat="1" applyFont="1" applyFill="1" applyBorder="1" applyAlignment="1">
      <alignment horizontal="center" vertical="center"/>
      <protection/>
    </xf>
    <xf numFmtId="2" fontId="4" fillId="0" borderId="37" xfId="51" applyNumberFormat="1" applyFont="1" applyBorder="1" applyAlignment="1">
      <alignment horizontal="center" vertical="center"/>
      <protection/>
    </xf>
    <xf numFmtId="2" fontId="4" fillId="0" borderId="26" xfId="51" applyNumberFormat="1" applyFont="1" applyBorder="1" applyAlignment="1">
      <alignment horizontal="center" vertical="center"/>
      <protection/>
    </xf>
    <xf numFmtId="2" fontId="4" fillId="0" borderId="38" xfId="51" applyNumberFormat="1" applyFont="1" applyBorder="1" applyAlignment="1">
      <alignment horizontal="center" vertical="center"/>
      <protection/>
    </xf>
    <xf numFmtId="4" fontId="4" fillId="0" borderId="27" xfId="51" applyNumberFormat="1" applyFont="1" applyFill="1" applyBorder="1" applyAlignment="1">
      <alignment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2" fontId="4" fillId="0" borderId="39" xfId="51" applyNumberFormat="1" applyFont="1" applyBorder="1" applyAlignment="1">
      <alignment horizontal="center" vertical="center"/>
      <protection/>
    </xf>
    <xf numFmtId="49" fontId="4" fillId="0" borderId="17" xfId="51" applyNumberFormat="1" applyFont="1" applyBorder="1" applyAlignment="1">
      <alignment horizontal="center" vertical="center"/>
      <protection/>
    </xf>
    <xf numFmtId="2" fontId="4" fillId="0" borderId="17" xfId="51" applyNumberFormat="1" applyFont="1" applyBorder="1" applyAlignment="1">
      <alignment horizontal="center" vertical="center"/>
      <protection/>
    </xf>
    <xf numFmtId="4" fontId="4" fillId="0" borderId="40" xfId="51" applyNumberFormat="1" applyFont="1" applyFill="1" applyBorder="1" applyAlignment="1">
      <alignment vertical="center"/>
      <protection/>
    </xf>
    <xf numFmtId="4" fontId="4" fillId="0" borderId="41" xfId="51" applyNumberFormat="1" applyFont="1" applyFill="1" applyBorder="1" applyAlignment="1">
      <alignment vertical="center"/>
      <protection/>
    </xf>
    <xf numFmtId="2" fontId="1" fillId="0" borderId="42" xfId="51" applyNumberFormat="1" applyFont="1" applyBorder="1" applyAlignment="1">
      <alignment horizontal="center" vertical="center"/>
      <protection/>
    </xf>
    <xf numFmtId="2" fontId="1" fillId="0" borderId="43" xfId="51" applyNumberFormat="1" applyFont="1" applyBorder="1" applyAlignment="1">
      <alignment horizontal="center" vertical="center"/>
      <protection/>
    </xf>
    <xf numFmtId="1" fontId="1" fillId="0" borderId="43" xfId="51" applyNumberFormat="1" applyFont="1" applyBorder="1" applyAlignment="1">
      <alignment horizontal="center" vertical="center"/>
      <protection/>
    </xf>
    <xf numFmtId="4" fontId="1" fillId="0" borderId="44" xfId="51" applyNumberFormat="1" applyFont="1" applyFill="1" applyBorder="1" applyAlignment="1">
      <alignment vertical="center"/>
      <protection/>
    </xf>
    <xf numFmtId="4" fontId="1" fillId="0" borderId="45" xfId="51" applyNumberFormat="1" applyFont="1" applyFill="1" applyBorder="1" applyAlignment="1">
      <alignment vertical="center"/>
      <protection/>
    </xf>
    <xf numFmtId="2" fontId="4" fillId="0" borderId="39" xfId="51" applyNumberFormat="1" applyFont="1" applyBorder="1" applyAlignment="1">
      <alignment horizontal="center" vertical="center" wrapText="1"/>
      <protection/>
    </xf>
    <xf numFmtId="1" fontId="4" fillId="0" borderId="17" xfId="52" applyNumberFormat="1" applyFont="1" applyFill="1" applyBorder="1" applyAlignment="1">
      <alignment horizontal="center" vertical="center"/>
      <protection/>
    </xf>
    <xf numFmtId="1" fontId="4" fillId="0" borderId="46" xfId="52" applyNumberFormat="1" applyFont="1" applyFill="1" applyBorder="1" applyAlignment="1">
      <alignment horizontal="center" vertical="center"/>
      <protection/>
    </xf>
    <xf numFmtId="2" fontId="4" fillId="0" borderId="46" xfId="52" applyNumberFormat="1" applyFont="1" applyBorder="1" applyAlignment="1">
      <alignment horizontal="left" vertical="center" wrapText="1"/>
      <protection/>
    </xf>
    <xf numFmtId="4" fontId="4" fillId="0" borderId="40" xfId="52" applyNumberFormat="1" applyFont="1" applyFill="1" applyBorder="1" applyAlignment="1">
      <alignment vertical="center"/>
      <protection/>
    </xf>
    <xf numFmtId="2" fontId="1" fillId="0" borderId="47" xfId="51" applyNumberFormat="1" applyFont="1" applyBorder="1" applyAlignment="1">
      <alignment horizontal="center" vertical="center"/>
      <protection/>
    </xf>
    <xf numFmtId="1" fontId="1" fillId="0" borderId="43" xfId="52" applyNumberFormat="1" applyFont="1" applyFill="1" applyBorder="1" applyAlignment="1">
      <alignment horizontal="center" vertical="center"/>
      <protection/>
    </xf>
    <xf numFmtId="4" fontId="1" fillId="0" borderId="44" xfId="52" applyNumberFormat="1" applyFont="1" applyFill="1" applyBorder="1" applyAlignment="1">
      <alignment vertical="center"/>
      <protection/>
    </xf>
    <xf numFmtId="4" fontId="1" fillId="0" borderId="48" xfId="51" applyNumberFormat="1" applyFont="1" applyFill="1" applyBorder="1" applyAlignment="1">
      <alignment vertical="center"/>
      <protection/>
    </xf>
    <xf numFmtId="4" fontId="1" fillId="0" borderId="35" xfId="51" applyNumberFormat="1" applyFont="1" applyFill="1" applyBorder="1" applyAlignment="1">
      <alignment vertical="center"/>
      <protection/>
    </xf>
    <xf numFmtId="2" fontId="4" fillId="0" borderId="39" xfId="52" applyNumberFormat="1" applyFont="1" applyBorder="1" applyAlignment="1">
      <alignment horizontal="center" vertical="center" wrapText="1"/>
      <protection/>
    </xf>
    <xf numFmtId="1" fontId="4" fillId="0" borderId="17" xfId="52" applyNumberFormat="1" applyFont="1" applyBorder="1" applyAlignment="1">
      <alignment horizontal="center" vertical="center" wrapText="1"/>
      <protection/>
    </xf>
    <xf numFmtId="2" fontId="4" fillId="0" borderId="46" xfId="52" applyNumberFormat="1" applyFont="1" applyFill="1" applyBorder="1" applyAlignment="1">
      <alignment vertical="center" wrapText="1"/>
      <protection/>
    </xf>
    <xf numFmtId="2" fontId="1" fillId="0" borderId="47" xfId="52" applyNumberFormat="1" applyFont="1" applyBorder="1" applyAlignment="1">
      <alignment horizontal="center" vertical="center"/>
      <protection/>
    </xf>
    <xf numFmtId="1" fontId="1" fillId="0" borderId="49" xfId="52" applyNumberFormat="1" applyFont="1" applyFill="1" applyBorder="1" applyAlignment="1">
      <alignment horizontal="center" vertical="center"/>
      <protection/>
    </xf>
    <xf numFmtId="0" fontId="4" fillId="0" borderId="39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1" fillId="0" borderId="42" xfId="52" applyFont="1" applyFill="1" applyBorder="1" applyAlignment="1">
      <alignment horizontal="center" vertical="center"/>
      <protection/>
    </xf>
    <xf numFmtId="4" fontId="1" fillId="0" borderId="15" xfId="52" applyNumberFormat="1" applyFont="1" applyFill="1" applyBorder="1" applyAlignment="1">
      <alignment vertical="center"/>
      <protection/>
    </xf>
    <xf numFmtId="0" fontId="4" fillId="0" borderId="46" xfId="52" applyFont="1" applyFill="1" applyBorder="1" applyAlignment="1">
      <alignment vertical="center" wrapText="1"/>
      <protection/>
    </xf>
    <xf numFmtId="4" fontId="1" fillId="0" borderId="20" xfId="52" applyNumberFormat="1" applyFont="1" applyFill="1" applyBorder="1" applyAlignment="1">
      <alignment vertical="center"/>
      <protection/>
    </xf>
    <xf numFmtId="1" fontId="1" fillId="0" borderId="22" xfId="52" applyNumberFormat="1" applyFont="1" applyFill="1" applyBorder="1" applyAlignment="1">
      <alignment horizontal="center" vertical="center"/>
      <protection/>
    </xf>
    <xf numFmtId="4" fontId="1" fillId="0" borderId="20" xfId="51" applyNumberFormat="1" applyFont="1" applyFill="1" applyBorder="1" applyAlignment="1">
      <alignment vertical="center"/>
      <protection/>
    </xf>
    <xf numFmtId="0" fontId="1" fillId="0" borderId="43" xfId="52" applyFont="1" applyFill="1" applyBorder="1" applyAlignment="1">
      <alignment horizontal="center" vertical="center"/>
      <protection/>
    </xf>
    <xf numFmtId="171" fontId="4" fillId="0" borderId="40" xfId="51" applyNumberFormat="1" applyFont="1" applyFill="1" applyBorder="1" applyAlignment="1">
      <alignment vertical="center"/>
      <protection/>
    </xf>
    <xf numFmtId="171" fontId="1" fillId="0" borderId="20" xfId="52" applyNumberFormat="1" applyFont="1" applyFill="1" applyBorder="1" applyAlignment="1">
      <alignment vertical="center"/>
      <protection/>
    </xf>
    <xf numFmtId="0" fontId="9" fillId="0" borderId="2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right" vertical="center" wrapText="1"/>
    </xf>
    <xf numFmtId="0" fontId="5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1" fillId="0" borderId="22" xfId="52" applyFont="1" applyFill="1" applyBorder="1" applyAlignment="1">
      <alignment horizontal="center"/>
      <protection/>
    </xf>
    <xf numFmtId="49" fontId="1" fillId="0" borderId="22" xfId="52" applyNumberFormat="1" applyFont="1" applyFill="1" applyBorder="1" applyAlignment="1">
      <alignment horizontal="center"/>
      <protection/>
    </xf>
    <xf numFmtId="1" fontId="4" fillId="0" borderId="37" xfId="51" applyNumberFormat="1" applyFont="1" applyFill="1" applyBorder="1" applyAlignment="1">
      <alignment horizontal="center" vertical="center"/>
      <protection/>
    </xf>
    <xf numFmtId="2" fontId="4" fillId="0" borderId="26" xfId="52" applyNumberFormat="1" applyFont="1" applyBorder="1" applyAlignment="1">
      <alignment horizontal="center" vertical="center"/>
      <protection/>
    </xf>
    <xf numFmtId="2" fontId="4" fillId="0" borderId="12" xfId="52" applyNumberFormat="1" applyFont="1" applyBorder="1" applyAlignment="1">
      <alignment horizontal="center" vertical="center"/>
      <protection/>
    </xf>
    <xf numFmtId="0" fontId="0" fillId="0" borderId="0" xfId="52">
      <alignment/>
      <protection/>
    </xf>
    <xf numFmtId="2" fontId="4" fillId="0" borderId="12" xfId="52" applyNumberFormat="1" applyFont="1" applyBorder="1" applyAlignment="1">
      <alignment horizontal="left"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4" fontId="4" fillId="0" borderId="50" xfId="52" applyNumberFormat="1" applyFont="1" applyBorder="1" applyAlignment="1">
      <alignment horizontal="right" vertical="center"/>
      <protection/>
    </xf>
    <xf numFmtId="4" fontId="4" fillId="0" borderId="11" xfId="52" applyNumberFormat="1" applyFont="1" applyBorder="1" applyAlignment="1">
      <alignment horizontal="right" vertical="center"/>
      <protection/>
    </xf>
    <xf numFmtId="2" fontId="4" fillId="0" borderId="46" xfId="51" applyNumberFormat="1" applyFont="1" applyBorder="1" applyAlignment="1">
      <alignment vertical="center" wrapText="1"/>
      <protection/>
    </xf>
    <xf numFmtId="1" fontId="1" fillId="0" borderId="51" xfId="52" applyNumberFormat="1" applyFont="1" applyBorder="1" applyAlignment="1">
      <alignment horizontal="center" vertical="center"/>
      <protection/>
    </xf>
    <xf numFmtId="49" fontId="4" fillId="0" borderId="17" xfId="51" applyNumberFormat="1" applyFont="1" applyFill="1" applyBorder="1" applyAlignment="1">
      <alignment horizontal="center" vertical="center"/>
      <protection/>
    </xf>
    <xf numFmtId="0" fontId="1" fillId="0" borderId="52" xfId="52" applyFont="1" applyFill="1" applyBorder="1" applyAlignment="1">
      <alignment horizontal="center" vertical="center"/>
      <protection/>
    </xf>
    <xf numFmtId="0" fontId="4" fillId="0" borderId="26" xfId="52" applyFont="1" applyBorder="1" applyAlignment="1">
      <alignment horizontal="left" vertical="center"/>
      <protection/>
    </xf>
    <xf numFmtId="0" fontId="4" fillId="0" borderId="27" xfId="52" applyFont="1" applyBorder="1" applyAlignment="1">
      <alignment horizontal="center" vertical="center"/>
      <protection/>
    </xf>
    <xf numFmtId="0" fontId="31" fillId="0" borderId="12" xfId="54" applyFon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1" fillId="0" borderId="43" xfId="52" applyFont="1" applyFill="1" applyBorder="1" applyAlignment="1">
      <alignment horizontal="left" vertical="center"/>
      <protection/>
    </xf>
    <xf numFmtId="0" fontId="1" fillId="0" borderId="53" xfId="52" applyFont="1" applyFill="1" applyBorder="1" applyAlignment="1">
      <alignment horizontal="left" vertical="center" wrapText="1"/>
      <protection/>
    </xf>
    <xf numFmtId="0" fontId="4" fillId="0" borderId="54" xfId="52" applyFont="1" applyBorder="1" applyAlignment="1">
      <alignment horizontal="center" vertical="center"/>
      <protection/>
    </xf>
    <xf numFmtId="0" fontId="0" fillId="0" borderId="0" xfId="53">
      <alignment/>
      <protection/>
    </xf>
    <xf numFmtId="0" fontId="30" fillId="0" borderId="0" xfId="50">
      <alignment/>
      <protection/>
    </xf>
    <xf numFmtId="0" fontId="0" fillId="0" borderId="0" xfId="49">
      <alignment/>
      <protection/>
    </xf>
    <xf numFmtId="0" fontId="1" fillId="0" borderId="43" xfId="52" applyFont="1" applyFill="1" applyBorder="1" applyAlignment="1">
      <alignment horizontal="center"/>
      <protection/>
    </xf>
    <xf numFmtId="49" fontId="1" fillId="0" borderId="43" xfId="52" applyNumberFormat="1" applyFont="1" applyFill="1" applyBorder="1" applyAlignment="1">
      <alignment horizont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left"/>
      <protection/>
    </xf>
    <xf numFmtId="0" fontId="1" fillId="0" borderId="23" xfId="52" applyFont="1" applyFill="1" applyBorder="1">
      <alignment/>
      <protection/>
    </xf>
    <xf numFmtId="0" fontId="1" fillId="0" borderId="55" xfId="52" applyFont="1" applyFill="1" applyBorder="1">
      <alignment/>
      <protection/>
    </xf>
    <xf numFmtId="4" fontId="4" fillId="0" borderId="56" xfId="52" applyNumberFormat="1" applyFont="1" applyFill="1" applyBorder="1" applyAlignment="1">
      <alignment horizontal="center" vertical="center"/>
      <protection/>
    </xf>
    <xf numFmtId="4" fontId="4" fillId="0" borderId="57" xfId="52" applyNumberFormat="1" applyFont="1" applyFill="1" applyBorder="1">
      <alignment/>
      <protection/>
    </xf>
    <xf numFmtId="4" fontId="1" fillId="0" borderId="57" xfId="34" applyNumberFormat="1" applyFont="1" applyFill="1" applyBorder="1" applyAlignment="1">
      <alignment horizontal="right"/>
    </xf>
    <xf numFmtId="0" fontId="4" fillId="0" borderId="58" xfId="52" applyFont="1" applyFill="1" applyBorder="1" applyAlignment="1">
      <alignment horizontal="center" vertical="center" wrapText="1"/>
      <protection/>
    </xf>
    <xf numFmtId="4" fontId="4" fillId="0" borderId="25" xfId="52" applyNumberFormat="1" applyFont="1" applyFill="1" applyBorder="1">
      <alignment/>
      <protection/>
    </xf>
    <xf numFmtId="4" fontId="1" fillId="0" borderId="25" xfId="52" applyNumberFormat="1" applyFont="1" applyFill="1" applyBorder="1">
      <alignment/>
      <protection/>
    </xf>
    <xf numFmtId="4" fontId="1" fillId="0" borderId="59" xfId="52" applyNumberFormat="1" applyFont="1" applyFill="1" applyBorder="1">
      <alignment/>
      <protection/>
    </xf>
    <xf numFmtId="0" fontId="4" fillId="0" borderId="40" xfId="52" applyFont="1" applyFill="1" applyBorder="1" applyAlignment="1">
      <alignment horizontal="center" vertical="center" wrapText="1"/>
      <protection/>
    </xf>
    <xf numFmtId="4" fontId="4" fillId="0" borderId="20" xfId="52" applyNumberFormat="1" applyFont="1" applyFill="1" applyBorder="1">
      <alignment/>
      <protection/>
    </xf>
    <xf numFmtId="4" fontId="1" fillId="0" borderId="20" xfId="52" applyNumberFormat="1" applyFont="1" applyFill="1" applyBorder="1">
      <alignment/>
      <protection/>
    </xf>
    <xf numFmtId="4" fontId="1" fillId="0" borderId="44" xfId="52" applyNumberFormat="1" applyFont="1" applyFill="1" applyBorder="1">
      <alignment/>
      <protection/>
    </xf>
    <xf numFmtId="4" fontId="4" fillId="0" borderId="10" xfId="52" applyNumberFormat="1" applyFont="1" applyFill="1" applyBorder="1" applyAlignment="1">
      <alignment horizontal="right" vertical="center"/>
      <protection/>
    </xf>
    <xf numFmtId="0" fontId="4" fillId="0" borderId="60" xfId="52" applyFont="1" applyFill="1" applyBorder="1" applyAlignment="1">
      <alignment horizontal="center" vertical="center"/>
      <protection/>
    </xf>
    <xf numFmtId="49" fontId="4" fillId="0" borderId="33" xfId="51" applyNumberFormat="1" applyFont="1" applyFill="1" applyBorder="1" applyAlignment="1">
      <alignment horizontal="center" vertical="center"/>
      <protection/>
    </xf>
    <xf numFmtId="1" fontId="1" fillId="0" borderId="29" xfId="52" applyNumberFormat="1" applyFont="1" applyFill="1" applyBorder="1" applyAlignment="1">
      <alignment horizontal="center" vertical="center"/>
      <protection/>
    </xf>
    <xf numFmtId="0" fontId="1" fillId="0" borderId="49" xfId="52" applyFont="1" applyFill="1" applyBorder="1" applyAlignment="1">
      <alignment horizontal="center" vertical="center"/>
      <protection/>
    </xf>
    <xf numFmtId="0" fontId="1" fillId="0" borderId="61" xfId="52" applyFont="1" applyFill="1" applyBorder="1" applyAlignment="1">
      <alignment horizontal="left" vertical="center" wrapText="1"/>
      <protection/>
    </xf>
    <xf numFmtId="0" fontId="1" fillId="0" borderId="22" xfId="52" applyFont="1" applyFill="1" applyBorder="1" applyAlignment="1">
      <alignment horizontal="center" vertical="center"/>
      <protection/>
    </xf>
    <xf numFmtId="0" fontId="1" fillId="0" borderId="25" xfId="52" applyFont="1" applyFill="1" applyBorder="1" applyAlignment="1">
      <alignment horizontal="left" vertical="center" wrapText="1"/>
      <protection/>
    </xf>
    <xf numFmtId="4" fontId="1" fillId="0" borderId="15" xfId="51" applyNumberFormat="1" applyFont="1" applyFill="1" applyBorder="1" applyAlignment="1">
      <alignment vertical="center"/>
      <protection/>
    </xf>
    <xf numFmtId="171" fontId="1" fillId="0" borderId="45" xfId="51" applyNumberFormat="1" applyFont="1" applyFill="1" applyBorder="1" applyAlignment="1">
      <alignment vertical="center"/>
      <protection/>
    </xf>
    <xf numFmtId="171" fontId="4" fillId="0" borderId="11" xfId="52" applyNumberFormat="1" applyFont="1" applyBorder="1" applyAlignment="1">
      <alignment horizontal="right" vertical="center"/>
      <protection/>
    </xf>
    <xf numFmtId="171" fontId="4" fillId="0" borderId="41" xfId="51" applyNumberFormat="1" applyFont="1" applyFill="1" applyBorder="1" applyAlignment="1">
      <alignment vertical="center"/>
      <protection/>
    </xf>
    <xf numFmtId="171" fontId="4" fillId="0" borderId="27" xfId="51" applyNumberFormat="1" applyFont="1" applyFill="1" applyBorder="1" applyAlignment="1">
      <alignment vertical="center"/>
      <protection/>
    </xf>
    <xf numFmtId="171" fontId="4" fillId="0" borderId="10" xfId="52" applyNumberFormat="1" applyFont="1" applyBorder="1" applyAlignment="1">
      <alignment horizontal="right" vertical="center"/>
      <protection/>
    </xf>
    <xf numFmtId="171" fontId="1" fillId="0" borderId="44" xfId="51" applyNumberFormat="1" applyFont="1" applyFill="1" applyBorder="1" applyAlignment="1">
      <alignment vertical="center"/>
      <protection/>
    </xf>
    <xf numFmtId="4" fontId="1" fillId="0" borderId="62" xfId="34" applyNumberFormat="1" applyFont="1" applyFill="1" applyBorder="1" applyAlignment="1">
      <alignment horizontal="right"/>
    </xf>
    <xf numFmtId="4" fontId="1" fillId="0" borderId="53" xfId="34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" fillId="0" borderId="41" xfId="52" applyFont="1" applyFill="1" applyBorder="1" applyAlignment="1">
      <alignment horizontal="center" vertical="center" textRotation="90" wrapText="1"/>
      <protection/>
    </xf>
    <xf numFmtId="0" fontId="4" fillId="0" borderId="24" xfId="52" applyFont="1" applyFill="1" applyBorder="1" applyAlignment="1">
      <alignment horizontal="center" vertical="center" textRotation="90" wrapText="1"/>
      <protection/>
    </xf>
    <xf numFmtId="0" fontId="4" fillId="0" borderId="45" xfId="52" applyFont="1" applyFill="1" applyBorder="1" applyAlignment="1">
      <alignment horizontal="center" vertical="center" textRotation="90" wrapText="1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1" fillId="0" borderId="22" xfId="52" applyFont="1" applyFill="1" applyBorder="1" applyAlignment="1">
      <alignment horizontal="center"/>
      <protection/>
    </xf>
    <xf numFmtId="0" fontId="33" fillId="0" borderId="0" xfId="50" applyFont="1" applyAlignment="1">
      <alignment horizontal="center"/>
      <protection/>
    </xf>
    <xf numFmtId="0" fontId="29" fillId="0" borderId="0" xfId="49" applyFont="1" applyFill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0" fontId="4" fillId="0" borderId="37" xfId="51" applyFont="1" applyBorder="1" applyAlignment="1">
      <alignment horizontal="center" vertical="center"/>
      <protection/>
    </xf>
    <xf numFmtId="0" fontId="4" fillId="0" borderId="36" xfId="51" applyFont="1" applyBorder="1" applyAlignment="1">
      <alignment horizontal="center" vertical="center"/>
      <protection/>
    </xf>
    <xf numFmtId="0" fontId="4" fillId="0" borderId="63" xfId="51" applyFont="1" applyBorder="1" applyAlignment="1">
      <alignment horizontal="center" vertical="center"/>
      <protection/>
    </xf>
    <xf numFmtId="0" fontId="4" fillId="0" borderId="35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50" xfId="51" applyFont="1" applyBorder="1" applyAlignment="1">
      <alignment horizontal="center" vertical="center"/>
      <protection/>
    </xf>
    <xf numFmtId="0" fontId="1" fillId="0" borderId="63" xfId="51" applyFont="1" applyBorder="1" applyAlignment="1">
      <alignment horizontal="center" vertical="center" textRotation="90" wrapText="1"/>
      <protection/>
    </xf>
    <xf numFmtId="0" fontId="1" fillId="0" borderId="64" xfId="51" applyFont="1" applyBorder="1" applyAlignment="1">
      <alignment horizontal="center" vertical="center" textRotation="90" wrapText="1"/>
      <protection/>
    </xf>
    <xf numFmtId="0" fontId="1" fillId="0" borderId="35" xfId="51" applyFont="1" applyBorder="1" applyAlignment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4" fillId="0" borderId="65" xfId="51" applyNumberFormat="1" applyFont="1" applyBorder="1" applyAlignment="1">
      <alignment horizontal="center" vertical="center"/>
      <protection/>
    </xf>
    <xf numFmtId="2" fontId="4" fillId="0" borderId="66" xfId="51" applyNumberFormat="1" applyFont="1" applyBorder="1" applyAlignment="1">
      <alignment horizontal="center" vertical="center"/>
      <protection/>
    </xf>
    <xf numFmtId="2" fontId="4" fillId="0" borderId="48" xfId="51" applyNumberFormat="1" applyFont="1" applyBorder="1" applyAlignment="1">
      <alignment horizontal="center" vertical="center"/>
      <protection/>
    </xf>
    <xf numFmtId="2" fontId="4" fillId="0" borderId="38" xfId="51" applyNumberFormat="1" applyFont="1" applyBorder="1" applyAlignment="1">
      <alignment horizontal="center" vertical="center"/>
      <protection/>
    </xf>
    <xf numFmtId="2" fontId="4" fillId="0" borderId="49" xfId="51" applyNumberFormat="1" applyFont="1" applyBorder="1" applyAlignment="1">
      <alignment horizontal="center" vertical="center"/>
      <protection/>
    </xf>
    <xf numFmtId="2" fontId="4" fillId="0" borderId="67" xfId="51" applyNumberFormat="1" applyFont="1" applyBorder="1" applyAlignment="1">
      <alignment horizontal="center" vertical="center"/>
      <protection/>
    </xf>
    <xf numFmtId="2" fontId="4" fillId="0" borderId="51" xfId="51" applyNumberFormat="1" applyFont="1" applyBorder="1" applyAlignment="1">
      <alignment horizontal="center" vertical="center"/>
      <protection/>
    </xf>
    <xf numFmtId="4" fontId="9" fillId="0" borderId="22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9" fillId="0" borderId="22" xfId="0" applyNumberFormat="1" applyFont="1" applyFill="1" applyBorder="1" applyAlignment="1">
      <alignment horizontal="right" vertical="center" wrapText="1"/>
    </xf>
    <xf numFmtId="4" fontId="9" fillId="0" borderId="43" xfId="0" applyNumberFormat="1" applyFont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32" xfId="0" applyNumberFormat="1" applyFont="1" applyFill="1" applyBorder="1" applyAlignment="1">
      <alignment horizontal="right" vertical="center" wrapText="1"/>
    </xf>
    <xf numFmtId="4" fontId="4" fillId="0" borderId="0" xfId="52" applyNumberFormat="1" applyFont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" xfId="48"/>
    <cellStyle name="normální 2 2" xfId="49"/>
    <cellStyle name="normální_2. Rozpočet 2007 - tabulky" xfId="50"/>
    <cellStyle name="normální_Rozpis výdajů 03 bez PO" xfId="51"/>
    <cellStyle name="normální_Rozpis výdajů 03 bez PO 2" xfId="52"/>
    <cellStyle name="normální_Rozpis výdajů 03 bez PO 3" xfId="53"/>
    <cellStyle name="normální_Rozpočet 2004 (ZK)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2"/>
  <sheetViews>
    <sheetView zoomScalePageLayoutView="0" workbookViewId="0" topLeftCell="A21">
      <selection activeCell="D39" sqref="D39"/>
    </sheetView>
  </sheetViews>
  <sheetFormatPr defaultColWidth="9.140625" defaultRowHeight="12.75"/>
  <cols>
    <col min="1" max="1" width="37.8515625" style="6" customWidth="1"/>
    <col min="2" max="2" width="7.421875" style="6" customWidth="1"/>
    <col min="3" max="4" width="12.8515625" style="6" customWidth="1"/>
    <col min="5" max="6" width="13.140625" style="6" bestFit="1" customWidth="1"/>
    <col min="7" max="16384" width="9.140625" style="6" customWidth="1"/>
  </cols>
  <sheetData>
    <row r="1" spans="1:6" ht="20.25">
      <c r="A1" s="170" t="s">
        <v>76</v>
      </c>
      <c r="B1" s="170"/>
      <c r="C1" s="170"/>
      <c r="D1" s="170"/>
      <c r="E1" s="170"/>
      <c r="F1" s="170"/>
    </row>
    <row r="2" ht="18" customHeight="1"/>
    <row r="3" spans="1:6" ht="16.5" customHeight="1">
      <c r="A3" s="171" t="s">
        <v>52</v>
      </c>
      <c r="B3" s="171"/>
      <c r="C3" s="171"/>
      <c r="D3" s="171"/>
      <c r="E3" s="171"/>
      <c r="F3" s="171"/>
    </row>
    <row r="4" ht="12.75" customHeight="1" thickBot="1"/>
    <row r="5" spans="1:6" ht="15" thickBot="1">
      <c r="A5" s="7" t="s">
        <v>1</v>
      </c>
      <c r="B5" s="8" t="s">
        <v>2</v>
      </c>
      <c r="C5" s="9" t="s">
        <v>66</v>
      </c>
      <c r="D5" s="9" t="s">
        <v>67</v>
      </c>
      <c r="E5" s="9" t="s">
        <v>0</v>
      </c>
      <c r="F5" s="10" t="s">
        <v>68</v>
      </c>
    </row>
    <row r="6" spans="1:6" ht="16.5" customHeight="1">
      <c r="A6" s="11" t="s">
        <v>9</v>
      </c>
      <c r="B6" s="12" t="s">
        <v>27</v>
      </c>
      <c r="C6" s="13">
        <f>C7+C8+C9</f>
        <v>2301003</v>
      </c>
      <c r="D6" s="199">
        <f>D7+D8+D9</f>
        <v>2326228.1399999997</v>
      </c>
      <c r="E6" s="14">
        <f>SUM(E7:E9)</f>
        <v>0</v>
      </c>
      <c r="F6" s="15">
        <f>SUM(F7:F9)</f>
        <v>2326228.1399999997</v>
      </c>
    </row>
    <row r="7" spans="1:6" ht="15" customHeight="1">
      <c r="A7" s="16" t="s">
        <v>10</v>
      </c>
      <c r="B7" s="17" t="s">
        <v>11</v>
      </c>
      <c r="C7" s="18">
        <v>2101000</v>
      </c>
      <c r="D7" s="198">
        <v>2108256.29</v>
      </c>
      <c r="E7" s="20"/>
      <c r="F7" s="21">
        <f aca="true" t="shared" si="0" ref="F7:F23">D7+E7</f>
        <v>2108256.29</v>
      </c>
    </row>
    <row r="8" spans="1:6" ht="15">
      <c r="A8" s="16" t="s">
        <v>12</v>
      </c>
      <c r="B8" s="17" t="s">
        <v>13</v>
      </c>
      <c r="C8" s="18">
        <v>200003</v>
      </c>
      <c r="D8" s="198">
        <v>216656.53</v>
      </c>
      <c r="E8" s="29"/>
      <c r="F8" s="21">
        <f t="shared" si="0"/>
        <v>216656.53</v>
      </c>
    </row>
    <row r="9" spans="1:6" ht="15">
      <c r="A9" s="16" t="s">
        <v>14</v>
      </c>
      <c r="B9" s="17" t="s">
        <v>15</v>
      </c>
      <c r="C9" s="18">
        <v>0</v>
      </c>
      <c r="D9" s="198">
        <v>1315.32</v>
      </c>
      <c r="E9" s="29"/>
      <c r="F9" s="21">
        <f t="shared" si="0"/>
        <v>1315.32</v>
      </c>
    </row>
    <row r="10" spans="1:6" ht="15">
      <c r="A10" s="22" t="s">
        <v>16</v>
      </c>
      <c r="B10" s="17" t="s">
        <v>17</v>
      </c>
      <c r="C10" s="23">
        <f>C11+C16</f>
        <v>84887</v>
      </c>
      <c r="D10" s="200">
        <f>D11+D16</f>
        <v>3783168.0500000003</v>
      </c>
      <c r="E10" s="25">
        <f>E11+E16</f>
        <v>0</v>
      </c>
      <c r="F10" s="26">
        <f>F11+F16</f>
        <v>3783168.0500000003</v>
      </c>
    </row>
    <row r="11" spans="1:6" ht="15">
      <c r="A11" s="27" t="s">
        <v>54</v>
      </c>
      <c r="B11" s="17" t="s">
        <v>18</v>
      </c>
      <c r="C11" s="18">
        <f>SUM(C12:C15)</f>
        <v>84887</v>
      </c>
      <c r="D11" s="198">
        <f>SUM(D12:D15)</f>
        <v>3600574.0500000003</v>
      </c>
      <c r="E11" s="19">
        <f>SUM(E12:E15)</f>
        <v>0</v>
      </c>
      <c r="F11" s="21">
        <f>SUM(F12:F15)</f>
        <v>3600574.0500000003</v>
      </c>
    </row>
    <row r="12" spans="1:6" ht="15">
      <c r="A12" s="27" t="s">
        <v>55</v>
      </c>
      <c r="B12" s="17" t="s">
        <v>19</v>
      </c>
      <c r="C12" s="28">
        <v>60887</v>
      </c>
      <c r="D12" s="198">
        <v>60887</v>
      </c>
      <c r="E12" s="29"/>
      <c r="F12" s="21">
        <f t="shared" si="0"/>
        <v>60887</v>
      </c>
    </row>
    <row r="13" spans="1:6" ht="15">
      <c r="A13" s="27" t="s">
        <v>56</v>
      </c>
      <c r="B13" s="17" t="s">
        <v>18</v>
      </c>
      <c r="C13" s="28">
        <v>0</v>
      </c>
      <c r="D13" s="198">
        <v>3514830.49</v>
      </c>
      <c r="E13" s="20"/>
      <c r="F13" s="21">
        <f>D13+E13</f>
        <v>3514830.49</v>
      </c>
    </row>
    <row r="14" spans="1:6" ht="15">
      <c r="A14" s="27" t="s">
        <v>69</v>
      </c>
      <c r="B14" s="17" t="s">
        <v>70</v>
      </c>
      <c r="C14" s="28">
        <v>0</v>
      </c>
      <c r="D14" s="198">
        <v>856.56</v>
      </c>
      <c r="E14" s="29"/>
      <c r="F14" s="21">
        <f>D14+E14</f>
        <v>856.56</v>
      </c>
    </row>
    <row r="15" spans="1:6" ht="15">
      <c r="A15" s="27" t="s">
        <v>57</v>
      </c>
      <c r="B15" s="17">
        <v>4121</v>
      </c>
      <c r="C15" s="28">
        <v>24000</v>
      </c>
      <c r="D15" s="198">
        <v>24000</v>
      </c>
      <c r="E15" s="29"/>
      <c r="F15" s="21">
        <f t="shared" si="0"/>
        <v>24000</v>
      </c>
    </row>
    <row r="16" spans="1:6" ht="15">
      <c r="A16" s="16" t="s">
        <v>28</v>
      </c>
      <c r="B16" s="17" t="s">
        <v>20</v>
      </c>
      <c r="C16" s="28">
        <f>SUM(C17:C19)</f>
        <v>0</v>
      </c>
      <c r="D16" s="198">
        <f>SUM(D17:D19)</f>
        <v>182594</v>
      </c>
      <c r="E16" s="19">
        <f>SUM(E17:E19)</f>
        <v>0</v>
      </c>
      <c r="F16" s="21">
        <f>SUM(F17:F19)</f>
        <v>182594</v>
      </c>
    </row>
    <row r="17" spans="1:6" ht="15">
      <c r="A17" s="16" t="s">
        <v>63</v>
      </c>
      <c r="B17" s="17" t="s">
        <v>20</v>
      </c>
      <c r="C17" s="28">
        <v>0</v>
      </c>
      <c r="D17" s="198">
        <v>182594</v>
      </c>
      <c r="E17" s="29"/>
      <c r="F17" s="21">
        <f t="shared" si="0"/>
        <v>182594</v>
      </c>
    </row>
    <row r="18" spans="1:6" ht="15">
      <c r="A18" s="27" t="s">
        <v>64</v>
      </c>
      <c r="B18" s="17">
        <v>4221</v>
      </c>
      <c r="C18" s="28">
        <v>0</v>
      </c>
      <c r="D18" s="198">
        <v>0</v>
      </c>
      <c r="E18" s="29"/>
      <c r="F18" s="21">
        <f>D18+E18</f>
        <v>0</v>
      </c>
    </row>
    <row r="19" spans="1:6" ht="15">
      <c r="A19" s="27" t="s">
        <v>71</v>
      </c>
      <c r="B19" s="17">
        <v>4232</v>
      </c>
      <c r="C19" s="28">
        <v>0</v>
      </c>
      <c r="D19" s="198">
        <v>0</v>
      </c>
      <c r="E19" s="29"/>
      <c r="F19" s="21">
        <f>D19+E19</f>
        <v>0</v>
      </c>
    </row>
    <row r="20" spans="1:6" ht="14.25">
      <c r="A20" s="22" t="s">
        <v>21</v>
      </c>
      <c r="B20" s="30" t="s">
        <v>29</v>
      </c>
      <c r="C20" s="23">
        <f>C6+C10</f>
        <v>2385890</v>
      </c>
      <c r="D20" s="200">
        <f>D6+D10</f>
        <v>6109396.1899999995</v>
      </c>
      <c r="E20" s="24">
        <f>E6+E10</f>
        <v>0</v>
      </c>
      <c r="F20" s="26">
        <f>F6+F10</f>
        <v>6109396.1899999995</v>
      </c>
    </row>
    <row r="21" spans="1:6" ht="14.25">
      <c r="A21" s="22" t="s">
        <v>22</v>
      </c>
      <c r="B21" s="30" t="s">
        <v>23</v>
      </c>
      <c r="C21" s="23">
        <f>SUM(C22:C26)</f>
        <v>-46875</v>
      </c>
      <c r="D21" s="200">
        <f>SUM(D22:D26)</f>
        <v>1239942.81</v>
      </c>
      <c r="E21" s="24">
        <f>SUM(E22:E26)</f>
        <v>0</v>
      </c>
      <c r="F21" s="31">
        <f>SUM(F22:F26)</f>
        <v>1239942.81</v>
      </c>
    </row>
    <row r="22" spans="1:6" ht="15">
      <c r="A22" s="27" t="s">
        <v>72</v>
      </c>
      <c r="B22" s="17" t="s">
        <v>24</v>
      </c>
      <c r="C22" s="28">
        <v>0</v>
      </c>
      <c r="D22" s="198">
        <v>79520.92</v>
      </c>
      <c r="E22" s="32"/>
      <c r="F22" s="21">
        <f t="shared" si="0"/>
        <v>79520.92</v>
      </c>
    </row>
    <row r="23" spans="1:6" ht="15">
      <c r="A23" s="27" t="s">
        <v>73</v>
      </c>
      <c r="B23" s="17" t="s">
        <v>24</v>
      </c>
      <c r="C23" s="28">
        <v>0</v>
      </c>
      <c r="D23" s="198">
        <v>253299.98</v>
      </c>
      <c r="E23" s="33"/>
      <c r="F23" s="21">
        <f t="shared" si="0"/>
        <v>253299.98</v>
      </c>
    </row>
    <row r="24" spans="1:6" ht="15">
      <c r="A24" s="27" t="s">
        <v>74</v>
      </c>
      <c r="B24" s="17" t="s">
        <v>24</v>
      </c>
      <c r="C24" s="28">
        <v>0</v>
      </c>
      <c r="D24" s="198">
        <v>699006.93</v>
      </c>
      <c r="E24" s="29"/>
      <c r="F24" s="21">
        <f>D24+E24</f>
        <v>699006.93</v>
      </c>
    </row>
    <row r="25" spans="1:6" ht="15">
      <c r="A25" s="27" t="s">
        <v>58</v>
      </c>
      <c r="B25" s="17" t="s">
        <v>59</v>
      </c>
      <c r="C25" s="28">
        <v>0</v>
      </c>
      <c r="D25" s="201">
        <v>254989.98</v>
      </c>
      <c r="E25" s="34"/>
      <c r="F25" s="21">
        <f>D25+E25</f>
        <v>254989.98</v>
      </c>
    </row>
    <row r="26" spans="1:6" ht="15.75" thickBot="1">
      <c r="A26" s="27" t="s">
        <v>65</v>
      </c>
      <c r="B26" s="17">
        <v>8124</v>
      </c>
      <c r="C26" s="28">
        <v>-46875</v>
      </c>
      <c r="D26" s="202">
        <v>-46875</v>
      </c>
      <c r="E26" s="33"/>
      <c r="F26" s="21">
        <f>D26+E26</f>
        <v>-46875</v>
      </c>
    </row>
    <row r="27" spans="1:6" ht="15" thickBot="1">
      <c r="A27" s="35" t="s">
        <v>25</v>
      </c>
      <c r="B27" s="36"/>
      <c r="C27" s="37">
        <f>C21+C10+C6</f>
        <v>2339015</v>
      </c>
      <c r="D27" s="38">
        <f>D21+D10+D6</f>
        <v>7349339</v>
      </c>
      <c r="E27" s="39">
        <f>E6+E10+E21</f>
        <v>0</v>
      </c>
      <c r="F27" s="40">
        <f>D27+E27</f>
        <v>7349339</v>
      </c>
    </row>
    <row r="29" ht="11.25">
      <c r="E29" s="41"/>
    </row>
    <row r="30" spans="1:6" ht="18.75">
      <c r="A30" s="171" t="s">
        <v>53</v>
      </c>
      <c r="B30" s="171"/>
      <c r="C30" s="171"/>
      <c r="D30" s="171"/>
      <c r="E30" s="171"/>
      <c r="F30" s="171"/>
    </row>
    <row r="31" spans="1:6" ht="12" customHeight="1" thickBot="1">
      <c r="A31" s="42"/>
      <c r="B31" s="42"/>
      <c r="C31" s="42"/>
      <c r="D31" s="42"/>
      <c r="E31" s="42"/>
      <c r="F31" s="42"/>
    </row>
    <row r="32" spans="1:6" ht="15" thickBot="1">
      <c r="A32" s="43" t="s">
        <v>30</v>
      </c>
      <c r="B32" s="44" t="s">
        <v>2</v>
      </c>
      <c r="C32" s="9" t="s">
        <v>66</v>
      </c>
      <c r="D32" s="9" t="s">
        <v>67</v>
      </c>
      <c r="E32" s="9" t="s">
        <v>0</v>
      </c>
      <c r="F32" s="10" t="s">
        <v>68</v>
      </c>
    </row>
    <row r="33" spans="1:6" ht="15">
      <c r="A33" s="45" t="s">
        <v>31</v>
      </c>
      <c r="B33" s="46" t="s">
        <v>32</v>
      </c>
      <c r="C33" s="47">
        <v>31604</v>
      </c>
      <c r="D33" s="203">
        <v>31805.08</v>
      </c>
      <c r="E33" s="47"/>
      <c r="F33" s="49">
        <f>D33+E33</f>
        <v>31805.08</v>
      </c>
    </row>
    <row r="34" spans="1:6" ht="15">
      <c r="A34" s="50" t="s">
        <v>33</v>
      </c>
      <c r="B34" s="51" t="s">
        <v>32</v>
      </c>
      <c r="C34" s="19">
        <v>211118.26</v>
      </c>
      <c r="D34" s="201">
        <v>210455</v>
      </c>
      <c r="E34" s="47"/>
      <c r="F34" s="49">
        <f>D34+E34</f>
        <v>210455</v>
      </c>
    </row>
    <row r="35" spans="1:6" ht="15">
      <c r="A35" s="50" t="s">
        <v>34</v>
      </c>
      <c r="B35" s="51" t="s">
        <v>32</v>
      </c>
      <c r="C35" s="19">
        <v>825854</v>
      </c>
      <c r="D35" s="201">
        <v>891494.29</v>
      </c>
      <c r="E35" s="47"/>
      <c r="F35" s="49">
        <f aca="true" t="shared" si="1" ref="F35:F51">D35+E35</f>
        <v>891494.29</v>
      </c>
    </row>
    <row r="36" spans="1:6" ht="15">
      <c r="A36" s="50" t="s">
        <v>35</v>
      </c>
      <c r="B36" s="51" t="s">
        <v>32</v>
      </c>
      <c r="C36" s="19">
        <v>856839.72</v>
      </c>
      <c r="D36" s="201">
        <v>765062.58</v>
      </c>
      <c r="E36" s="48"/>
      <c r="F36" s="49">
        <f>D36+E36</f>
        <v>765062.58</v>
      </c>
    </row>
    <row r="37" spans="1:6" ht="15">
      <c r="A37" s="50" t="s">
        <v>60</v>
      </c>
      <c r="B37" s="51" t="s">
        <v>32</v>
      </c>
      <c r="C37" s="19">
        <v>140000</v>
      </c>
      <c r="D37" s="201">
        <v>152320</v>
      </c>
      <c r="E37" s="53"/>
      <c r="F37" s="49">
        <f t="shared" si="1"/>
        <v>152320</v>
      </c>
    </row>
    <row r="38" spans="1:6" ht="15">
      <c r="A38" s="50" t="s">
        <v>36</v>
      </c>
      <c r="B38" s="51" t="s">
        <v>32</v>
      </c>
      <c r="C38" s="19">
        <v>0</v>
      </c>
      <c r="D38" s="201">
        <v>3446885.55</v>
      </c>
      <c r="E38" s="53"/>
      <c r="F38" s="49">
        <f t="shared" si="1"/>
        <v>3446885.55</v>
      </c>
    </row>
    <row r="39" spans="1:6" ht="15">
      <c r="A39" s="50" t="s">
        <v>37</v>
      </c>
      <c r="B39" s="51" t="s">
        <v>32</v>
      </c>
      <c r="C39" s="19">
        <v>170604.02</v>
      </c>
      <c r="D39" s="201">
        <v>63953.91</v>
      </c>
      <c r="E39" s="48">
        <v>-1450</v>
      </c>
      <c r="F39" s="49">
        <f t="shared" si="1"/>
        <v>62503.91</v>
      </c>
    </row>
    <row r="40" spans="1:6" ht="15">
      <c r="A40" s="50" t="s">
        <v>38</v>
      </c>
      <c r="B40" s="51" t="s">
        <v>39</v>
      </c>
      <c r="C40" s="19">
        <v>6080</v>
      </c>
      <c r="D40" s="201">
        <v>518768.16</v>
      </c>
      <c r="E40" s="47"/>
      <c r="F40" s="49">
        <f>D40+E40</f>
        <v>518768.16</v>
      </c>
    </row>
    <row r="41" spans="1:6" ht="15">
      <c r="A41" s="50" t="s">
        <v>40</v>
      </c>
      <c r="B41" s="51" t="s">
        <v>39</v>
      </c>
      <c r="C41" s="19">
        <v>0</v>
      </c>
      <c r="D41" s="201">
        <v>0</v>
      </c>
      <c r="E41" s="53"/>
      <c r="F41" s="49">
        <f t="shared" si="1"/>
        <v>0</v>
      </c>
    </row>
    <row r="42" spans="1:6" ht="15">
      <c r="A42" s="50" t="s">
        <v>41</v>
      </c>
      <c r="B42" s="51" t="s">
        <v>42</v>
      </c>
      <c r="C42" s="19">
        <v>28820</v>
      </c>
      <c r="D42" s="201">
        <v>835336.03</v>
      </c>
      <c r="E42" s="52"/>
      <c r="F42" s="49">
        <f t="shared" si="1"/>
        <v>835336.03</v>
      </c>
    </row>
    <row r="43" spans="1:8" ht="15">
      <c r="A43" s="50" t="s">
        <v>43</v>
      </c>
      <c r="B43" s="51" t="s">
        <v>42</v>
      </c>
      <c r="C43" s="19">
        <v>46595</v>
      </c>
      <c r="D43" s="201">
        <v>301584.98</v>
      </c>
      <c r="E43" s="54"/>
      <c r="F43" s="49">
        <f t="shared" si="1"/>
        <v>301584.98</v>
      </c>
      <c r="H43" s="55"/>
    </row>
    <row r="44" spans="1:6" ht="15">
      <c r="A44" s="50" t="s">
        <v>44</v>
      </c>
      <c r="B44" s="51" t="s">
        <v>32</v>
      </c>
      <c r="C44" s="19">
        <v>3500</v>
      </c>
      <c r="D44" s="201">
        <v>5445.59</v>
      </c>
      <c r="E44" s="47"/>
      <c r="F44" s="49">
        <f t="shared" si="1"/>
        <v>5445.59</v>
      </c>
    </row>
    <row r="45" spans="1:6" ht="15">
      <c r="A45" s="108" t="s">
        <v>78</v>
      </c>
      <c r="B45" s="109" t="s">
        <v>42</v>
      </c>
      <c r="C45" s="19">
        <v>0</v>
      </c>
      <c r="D45" s="201">
        <v>45550</v>
      </c>
      <c r="E45" s="47">
        <v>1450</v>
      </c>
      <c r="F45" s="49">
        <f t="shared" si="1"/>
        <v>47000</v>
      </c>
    </row>
    <row r="46" spans="1:6" ht="15">
      <c r="A46" s="50" t="s">
        <v>45</v>
      </c>
      <c r="B46" s="51" t="s">
        <v>42</v>
      </c>
      <c r="C46" s="19">
        <v>0</v>
      </c>
      <c r="D46" s="201">
        <v>3</v>
      </c>
      <c r="E46" s="47"/>
      <c r="F46" s="49">
        <f t="shared" si="1"/>
        <v>3</v>
      </c>
    </row>
    <row r="47" spans="1:6" ht="15">
      <c r="A47" s="50" t="s">
        <v>46</v>
      </c>
      <c r="B47" s="51" t="s">
        <v>42</v>
      </c>
      <c r="C47" s="19">
        <v>18000</v>
      </c>
      <c r="D47" s="201">
        <v>68585.666</v>
      </c>
      <c r="E47" s="47"/>
      <c r="F47" s="49">
        <f t="shared" si="1"/>
        <v>68585.666</v>
      </c>
    </row>
    <row r="48" spans="1:6" ht="15">
      <c r="A48" s="50" t="s">
        <v>47</v>
      </c>
      <c r="B48" s="51" t="s">
        <v>42</v>
      </c>
      <c r="C48" s="19">
        <v>0</v>
      </c>
      <c r="D48" s="201">
        <v>3</v>
      </c>
      <c r="E48" s="47"/>
      <c r="F48" s="49">
        <f t="shared" si="1"/>
        <v>3</v>
      </c>
    </row>
    <row r="49" spans="1:6" ht="15">
      <c r="A49" s="50" t="s">
        <v>48</v>
      </c>
      <c r="B49" s="51" t="s">
        <v>42</v>
      </c>
      <c r="C49" s="19">
        <v>0</v>
      </c>
      <c r="D49" s="201">
        <v>3</v>
      </c>
      <c r="E49" s="47"/>
      <c r="F49" s="49">
        <f t="shared" si="1"/>
        <v>3</v>
      </c>
    </row>
    <row r="50" spans="1:6" ht="15">
      <c r="A50" s="50" t="s">
        <v>49</v>
      </c>
      <c r="B50" s="51" t="s">
        <v>42</v>
      </c>
      <c r="C50" s="19">
        <v>0</v>
      </c>
      <c r="D50" s="201">
        <v>12042.166</v>
      </c>
      <c r="E50" s="47"/>
      <c r="F50" s="49">
        <f t="shared" si="1"/>
        <v>12042.166</v>
      </c>
    </row>
    <row r="51" spans="1:6" ht="15.75" thickBot="1">
      <c r="A51" s="56" t="s">
        <v>50</v>
      </c>
      <c r="B51" s="57" t="s">
        <v>42</v>
      </c>
      <c r="C51" s="58">
        <v>0</v>
      </c>
      <c r="D51" s="204">
        <v>41</v>
      </c>
      <c r="E51" s="59"/>
      <c r="F51" s="60">
        <f t="shared" si="1"/>
        <v>41</v>
      </c>
    </row>
    <row r="52" spans="1:6" ht="15" thickBot="1">
      <c r="A52" s="61" t="s">
        <v>51</v>
      </c>
      <c r="B52" s="62"/>
      <c r="C52" s="38">
        <f>SUM(C33:C51)</f>
        <v>2339015</v>
      </c>
      <c r="D52" s="38">
        <f>SUM(D33:D51)</f>
        <v>7349339.002</v>
      </c>
      <c r="E52" s="38">
        <f>SUM(E33:E51)</f>
        <v>0</v>
      </c>
      <c r="F52" s="40">
        <f>SUM(F33:F51)</f>
        <v>7349339.002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J22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5.7109375" style="0" customWidth="1"/>
    <col min="4" max="4" width="4.00390625" style="0" customWidth="1"/>
    <col min="5" max="6" width="4.421875" style="0" bestFit="1" customWidth="1"/>
    <col min="7" max="7" width="36.8515625" style="0" customWidth="1"/>
    <col min="8" max="8" width="8.7109375" style="0" customWidth="1"/>
    <col min="9" max="10" width="9.00390625" style="0" customWidth="1"/>
  </cols>
  <sheetData>
    <row r="2" spans="1:10" s="133" customFormat="1" ht="18">
      <c r="A2" s="177" t="s">
        <v>174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s="117" customFormat="1" ht="12.75">
      <c r="A3" s="134"/>
      <c r="B3" s="134"/>
      <c r="C3" s="134"/>
      <c r="D3" s="134"/>
      <c r="E3" s="134"/>
      <c r="F3" s="134"/>
      <c r="G3" s="134"/>
      <c r="H3" s="134"/>
      <c r="I3" s="135"/>
      <c r="J3" s="135"/>
    </row>
    <row r="4" spans="1:10" s="117" customFormat="1" ht="15.75">
      <c r="A4" s="178" t="s">
        <v>79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s="117" customFormat="1" ht="12.75">
      <c r="A5" s="134"/>
      <c r="B5" s="134"/>
      <c r="C5" s="134"/>
      <c r="D5" s="134"/>
      <c r="E5" s="134"/>
      <c r="F5" s="134"/>
      <c r="G5" s="134"/>
      <c r="H5" s="134"/>
      <c r="I5" s="135"/>
      <c r="J5" s="135"/>
    </row>
    <row r="6" spans="1:10" s="117" customFormat="1" ht="15.75">
      <c r="A6" s="179" t="s">
        <v>152</v>
      </c>
      <c r="B6" s="179"/>
      <c r="C6" s="179"/>
      <c r="D6" s="179"/>
      <c r="E6" s="179"/>
      <c r="F6" s="179"/>
      <c r="G6" s="179"/>
      <c r="H6" s="179"/>
      <c r="I6" s="179"/>
      <c r="J6" s="179"/>
    </row>
    <row r="7" spans="1:10" ht="13.5" thickBot="1">
      <c r="A7" s="110"/>
      <c r="B7" s="110"/>
      <c r="C7" s="110"/>
      <c r="D7" s="110"/>
      <c r="E7" s="110"/>
      <c r="F7" s="110"/>
      <c r="G7" s="110"/>
      <c r="H7" s="205"/>
      <c r="I7" s="111"/>
      <c r="J7" s="111" t="s">
        <v>77</v>
      </c>
    </row>
    <row r="8" spans="1:10" ht="27.75" customHeight="1">
      <c r="A8" s="172" t="s">
        <v>153</v>
      </c>
      <c r="B8" s="98" t="s">
        <v>4</v>
      </c>
      <c r="C8" s="175" t="s">
        <v>6</v>
      </c>
      <c r="D8" s="175"/>
      <c r="E8" s="98" t="s">
        <v>7</v>
      </c>
      <c r="F8" s="98" t="s">
        <v>8</v>
      </c>
      <c r="G8" s="138" t="s">
        <v>80</v>
      </c>
      <c r="H8" s="142" t="s">
        <v>109</v>
      </c>
      <c r="I8" s="149" t="s">
        <v>173</v>
      </c>
      <c r="J8" s="145" t="s">
        <v>110</v>
      </c>
    </row>
    <row r="9" spans="1:10" ht="12.75">
      <c r="A9" s="173"/>
      <c r="B9" s="112" t="s">
        <v>5</v>
      </c>
      <c r="C9" s="176" t="s">
        <v>3</v>
      </c>
      <c r="D9" s="176"/>
      <c r="E9" s="112" t="s">
        <v>3</v>
      </c>
      <c r="F9" s="112" t="s">
        <v>3</v>
      </c>
      <c r="G9" s="139" t="s">
        <v>81</v>
      </c>
      <c r="H9" s="143">
        <f>SUM(H10:H22)</f>
        <v>63953.90848</v>
      </c>
      <c r="I9" s="150">
        <f>SUM(I10:I22)</f>
        <v>-1450</v>
      </c>
      <c r="J9" s="146">
        <f>SUM(J10:J22)</f>
        <v>62503.90848</v>
      </c>
    </row>
    <row r="10" spans="1:10" ht="12.75">
      <c r="A10" s="173"/>
      <c r="B10" s="112" t="s">
        <v>5</v>
      </c>
      <c r="C10" s="113" t="s">
        <v>82</v>
      </c>
      <c r="D10" s="113" t="s">
        <v>83</v>
      </c>
      <c r="E10" s="112">
        <v>6172</v>
      </c>
      <c r="F10" s="112">
        <v>5901</v>
      </c>
      <c r="G10" s="140" t="s">
        <v>84</v>
      </c>
      <c r="H10" s="168">
        <v>21000</v>
      </c>
      <c r="I10" s="151"/>
      <c r="J10" s="147">
        <f>H10+I10</f>
        <v>21000</v>
      </c>
    </row>
    <row r="11" spans="1:10" ht="12.75">
      <c r="A11" s="173"/>
      <c r="B11" s="112" t="s">
        <v>5</v>
      </c>
      <c r="C11" s="113" t="s">
        <v>85</v>
      </c>
      <c r="D11" s="113" t="s">
        <v>83</v>
      </c>
      <c r="E11" s="112">
        <v>6172</v>
      </c>
      <c r="F11" s="112">
        <v>5901</v>
      </c>
      <c r="G11" s="140" t="s">
        <v>86</v>
      </c>
      <c r="H11" s="144">
        <v>0</v>
      </c>
      <c r="I11" s="151"/>
      <c r="J11" s="147">
        <f aca="true" t="shared" si="0" ref="J11:J22">H11+I11</f>
        <v>0</v>
      </c>
    </row>
    <row r="12" spans="1:10" ht="12.75">
      <c r="A12" s="173"/>
      <c r="B12" s="112" t="s">
        <v>5</v>
      </c>
      <c r="C12" s="113" t="s">
        <v>87</v>
      </c>
      <c r="D12" s="113" t="s">
        <v>83</v>
      </c>
      <c r="E12" s="112">
        <v>6172</v>
      </c>
      <c r="F12" s="112">
        <v>5901</v>
      </c>
      <c r="G12" s="140" t="s">
        <v>88</v>
      </c>
      <c r="H12" s="144">
        <f>4118.02-1200</f>
        <v>2918.0200000000004</v>
      </c>
      <c r="I12" s="151"/>
      <c r="J12" s="147">
        <f t="shared" si="0"/>
        <v>2918.0200000000004</v>
      </c>
    </row>
    <row r="13" spans="1:10" ht="12.75">
      <c r="A13" s="173"/>
      <c r="B13" s="112" t="s">
        <v>5</v>
      </c>
      <c r="C13" s="113" t="s">
        <v>89</v>
      </c>
      <c r="D13" s="113" t="s">
        <v>83</v>
      </c>
      <c r="E13" s="112">
        <v>6172</v>
      </c>
      <c r="F13" s="112">
        <v>5901</v>
      </c>
      <c r="G13" s="140" t="s">
        <v>90</v>
      </c>
      <c r="H13" s="144">
        <v>0.88848</v>
      </c>
      <c r="I13" s="151"/>
      <c r="J13" s="147">
        <f t="shared" si="0"/>
        <v>0.88848</v>
      </c>
    </row>
    <row r="14" spans="1:10" ht="12.75">
      <c r="A14" s="173"/>
      <c r="B14" s="112" t="s">
        <v>5</v>
      </c>
      <c r="C14" s="113" t="s">
        <v>91</v>
      </c>
      <c r="D14" s="113" t="s">
        <v>83</v>
      </c>
      <c r="E14" s="112">
        <v>6172</v>
      </c>
      <c r="F14" s="112">
        <v>5901</v>
      </c>
      <c r="G14" s="140" t="s">
        <v>92</v>
      </c>
      <c r="H14" s="144">
        <v>6485</v>
      </c>
      <c r="I14" s="151"/>
      <c r="J14" s="147">
        <f t="shared" si="0"/>
        <v>6485</v>
      </c>
    </row>
    <row r="15" spans="1:10" ht="12.75">
      <c r="A15" s="173"/>
      <c r="B15" s="112" t="s">
        <v>5</v>
      </c>
      <c r="C15" s="113" t="s">
        <v>93</v>
      </c>
      <c r="D15" s="113" t="s">
        <v>83</v>
      </c>
      <c r="E15" s="112">
        <v>6172</v>
      </c>
      <c r="F15" s="112">
        <v>5901</v>
      </c>
      <c r="G15" s="140" t="s">
        <v>94</v>
      </c>
      <c r="H15" s="144">
        <v>4000</v>
      </c>
      <c r="I15" s="151"/>
      <c r="J15" s="147">
        <f t="shared" si="0"/>
        <v>4000</v>
      </c>
    </row>
    <row r="16" spans="1:10" ht="12.75">
      <c r="A16" s="173"/>
      <c r="B16" s="112" t="s">
        <v>5</v>
      </c>
      <c r="C16" s="113" t="s">
        <v>95</v>
      </c>
      <c r="D16" s="113" t="s">
        <v>83</v>
      </c>
      <c r="E16" s="112">
        <v>6172</v>
      </c>
      <c r="F16" s="112">
        <v>5901</v>
      </c>
      <c r="G16" s="140" t="s">
        <v>96</v>
      </c>
      <c r="H16" s="144">
        <v>8000</v>
      </c>
      <c r="I16" s="151"/>
      <c r="J16" s="147">
        <f t="shared" si="0"/>
        <v>8000</v>
      </c>
    </row>
    <row r="17" spans="1:10" ht="12.75">
      <c r="A17" s="173"/>
      <c r="B17" s="112" t="s">
        <v>5</v>
      </c>
      <c r="C17" s="113" t="s">
        <v>97</v>
      </c>
      <c r="D17" s="113" t="s">
        <v>83</v>
      </c>
      <c r="E17" s="112">
        <v>6172</v>
      </c>
      <c r="F17" s="112">
        <v>5901</v>
      </c>
      <c r="G17" s="140" t="s">
        <v>98</v>
      </c>
      <c r="H17" s="144">
        <v>7300</v>
      </c>
      <c r="I17" s="151"/>
      <c r="J17" s="147">
        <f t="shared" si="0"/>
        <v>7300</v>
      </c>
    </row>
    <row r="18" spans="1:10" ht="12.75">
      <c r="A18" s="173"/>
      <c r="B18" s="112" t="s">
        <v>5</v>
      </c>
      <c r="C18" s="113" t="s">
        <v>99</v>
      </c>
      <c r="D18" s="113" t="s">
        <v>83</v>
      </c>
      <c r="E18" s="112">
        <v>6172</v>
      </c>
      <c r="F18" s="112">
        <v>5901</v>
      </c>
      <c r="G18" s="140" t="s">
        <v>100</v>
      </c>
      <c r="H18" s="144">
        <v>2500</v>
      </c>
      <c r="I18" s="151"/>
      <c r="J18" s="147">
        <f t="shared" si="0"/>
        <v>2500</v>
      </c>
    </row>
    <row r="19" spans="1:10" ht="12.75">
      <c r="A19" s="173"/>
      <c r="B19" s="112" t="s">
        <v>5</v>
      </c>
      <c r="C19" s="113" t="s">
        <v>101</v>
      </c>
      <c r="D19" s="113" t="s">
        <v>83</v>
      </c>
      <c r="E19" s="112">
        <v>6172</v>
      </c>
      <c r="F19" s="112">
        <v>5901</v>
      </c>
      <c r="G19" s="140" t="s">
        <v>102</v>
      </c>
      <c r="H19" s="144">
        <v>1450</v>
      </c>
      <c r="I19" s="151">
        <v>-1450</v>
      </c>
      <c r="J19" s="147">
        <f t="shared" si="0"/>
        <v>0</v>
      </c>
    </row>
    <row r="20" spans="1:10" ht="12.75">
      <c r="A20" s="173"/>
      <c r="B20" s="112" t="s">
        <v>5</v>
      </c>
      <c r="C20" s="113" t="s">
        <v>103</v>
      </c>
      <c r="D20" s="113" t="s">
        <v>83</v>
      </c>
      <c r="E20" s="112">
        <v>6172</v>
      </c>
      <c r="F20" s="112">
        <v>5901</v>
      </c>
      <c r="G20" s="140" t="s">
        <v>104</v>
      </c>
      <c r="H20" s="144">
        <v>2000</v>
      </c>
      <c r="I20" s="151"/>
      <c r="J20" s="147">
        <f t="shared" si="0"/>
        <v>2000</v>
      </c>
    </row>
    <row r="21" spans="1:10" ht="12.75">
      <c r="A21" s="173"/>
      <c r="B21" s="112" t="s">
        <v>5</v>
      </c>
      <c r="C21" s="113" t="s">
        <v>105</v>
      </c>
      <c r="D21" s="113" t="s">
        <v>83</v>
      </c>
      <c r="E21" s="112">
        <v>6172</v>
      </c>
      <c r="F21" s="112">
        <v>5901</v>
      </c>
      <c r="G21" s="140" t="s">
        <v>106</v>
      </c>
      <c r="H21" s="144">
        <v>7800</v>
      </c>
      <c r="I21" s="151"/>
      <c r="J21" s="147">
        <f t="shared" si="0"/>
        <v>7800</v>
      </c>
    </row>
    <row r="22" spans="1:10" ht="13.5" thickBot="1">
      <c r="A22" s="174"/>
      <c r="B22" s="136" t="s">
        <v>5</v>
      </c>
      <c r="C22" s="137" t="s">
        <v>107</v>
      </c>
      <c r="D22" s="137" t="s">
        <v>83</v>
      </c>
      <c r="E22" s="136">
        <v>6172</v>
      </c>
      <c r="F22" s="136">
        <v>5901</v>
      </c>
      <c r="G22" s="141" t="s">
        <v>108</v>
      </c>
      <c r="H22" s="169">
        <v>500</v>
      </c>
      <c r="I22" s="152"/>
      <c r="J22" s="148">
        <f t="shared" si="0"/>
        <v>500</v>
      </c>
    </row>
  </sheetData>
  <sheetProtection/>
  <mergeCells count="6">
    <mergeCell ref="A8:A22"/>
    <mergeCell ref="C8:D8"/>
    <mergeCell ref="C9:D9"/>
    <mergeCell ref="A2:J2"/>
    <mergeCell ref="A4:J4"/>
    <mergeCell ref="A6:J6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0" sqref="F10"/>
    </sheetView>
  </sheetViews>
  <sheetFormatPr defaultColWidth="9.140625" defaultRowHeight="12.75"/>
  <cols>
    <col min="1" max="1" width="3.57421875" style="1" customWidth="1"/>
    <col min="2" max="2" width="3.421875" style="1" bestFit="1" customWidth="1"/>
    <col min="3" max="3" width="10.8515625" style="1" customWidth="1"/>
    <col min="4" max="4" width="5.57421875" style="1" customWidth="1"/>
    <col min="5" max="5" width="5.7109375" style="1" customWidth="1"/>
    <col min="6" max="6" width="42.140625" style="1" customWidth="1"/>
    <col min="7" max="7" width="8.421875" style="1" customWidth="1"/>
    <col min="8" max="8" width="8.7109375" style="1" customWidth="1"/>
    <col min="9" max="9" width="8.421875" style="1" customWidth="1"/>
    <col min="10" max="16384" width="9.140625" style="1" customWidth="1"/>
  </cols>
  <sheetData>
    <row r="1" spans="1:10" ht="18">
      <c r="A1" s="189" t="s">
        <v>111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15.75">
      <c r="A3" s="190" t="s">
        <v>112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ht="13.5" thickBot="1">
      <c r="A4" s="4"/>
      <c r="B4" s="4"/>
      <c r="C4" s="4"/>
      <c r="D4" s="4"/>
      <c r="E4" s="4"/>
      <c r="F4" s="4"/>
      <c r="G4" s="4"/>
      <c r="H4" s="4"/>
      <c r="I4" s="4"/>
      <c r="J4" s="5" t="s">
        <v>61</v>
      </c>
    </row>
    <row r="5" spans="1:10" ht="12.75" customHeight="1" thickBot="1">
      <c r="A5" s="191" t="s">
        <v>75</v>
      </c>
      <c r="B5" s="191" t="s">
        <v>4</v>
      </c>
      <c r="C5" s="194" t="s">
        <v>6</v>
      </c>
      <c r="D5" s="194" t="s">
        <v>7</v>
      </c>
      <c r="E5" s="194" t="s">
        <v>8</v>
      </c>
      <c r="F5" s="196" t="s">
        <v>113</v>
      </c>
      <c r="G5" s="180" t="s">
        <v>66</v>
      </c>
      <c r="H5" s="182" t="s">
        <v>67</v>
      </c>
      <c r="I5" s="184" t="s">
        <v>169</v>
      </c>
      <c r="J5" s="185"/>
    </row>
    <row r="6" spans="1:10" ht="12.75" customHeight="1" thickBot="1">
      <c r="A6" s="192"/>
      <c r="B6" s="193"/>
      <c r="C6" s="195"/>
      <c r="D6" s="195"/>
      <c r="E6" s="195"/>
      <c r="F6" s="197"/>
      <c r="G6" s="181"/>
      <c r="H6" s="183"/>
      <c r="I6" s="64" t="s">
        <v>26</v>
      </c>
      <c r="J6" s="65" t="s">
        <v>68</v>
      </c>
    </row>
    <row r="7" spans="1:10" ht="12.75" customHeight="1" thickBot="1">
      <c r="A7" s="66">
        <v>920</v>
      </c>
      <c r="B7" s="67" t="s">
        <v>5</v>
      </c>
      <c r="C7" s="68" t="s">
        <v>6</v>
      </c>
      <c r="D7" s="69" t="s">
        <v>7</v>
      </c>
      <c r="E7" s="69" t="s">
        <v>8</v>
      </c>
      <c r="F7" s="126" t="s">
        <v>136</v>
      </c>
      <c r="G7" s="70">
        <f>G8</f>
        <v>0</v>
      </c>
      <c r="H7" s="70">
        <f>H8</f>
        <v>2950</v>
      </c>
      <c r="I7" s="165">
        <f>I8</f>
        <v>1450</v>
      </c>
      <c r="J7" s="71">
        <f>J8</f>
        <v>4400</v>
      </c>
    </row>
    <row r="8" spans="1:10" s="129" customFormat="1" ht="13.5" thickBot="1">
      <c r="A8" s="114"/>
      <c r="B8" s="127" t="s">
        <v>5</v>
      </c>
      <c r="C8" s="128" t="s">
        <v>115</v>
      </c>
      <c r="D8" s="115" t="s">
        <v>3</v>
      </c>
      <c r="E8" s="116" t="s">
        <v>3</v>
      </c>
      <c r="F8" s="118" t="s">
        <v>114</v>
      </c>
      <c r="G8" s="119">
        <f>G9+G29+G50+G53</f>
        <v>0</v>
      </c>
      <c r="H8" s="119">
        <f>H9+H29+H50+H53</f>
        <v>2950</v>
      </c>
      <c r="I8" s="166">
        <f>I9+I29+I50+I53</f>
        <v>1450</v>
      </c>
      <c r="J8" s="121">
        <f>J9+J29+J50+J53</f>
        <v>4400</v>
      </c>
    </row>
    <row r="9" spans="1:10" s="129" customFormat="1" ht="13.5" thickBot="1">
      <c r="A9" s="114"/>
      <c r="B9" s="127" t="s">
        <v>5</v>
      </c>
      <c r="C9" s="128" t="s">
        <v>116</v>
      </c>
      <c r="D9" s="115" t="s">
        <v>3</v>
      </c>
      <c r="E9" s="116" t="s">
        <v>3</v>
      </c>
      <c r="F9" s="118" t="s">
        <v>117</v>
      </c>
      <c r="G9" s="119">
        <f>G10+G12+G14+G16+G18+G20+G22+G25+G27</f>
        <v>0</v>
      </c>
      <c r="H9" s="119">
        <f>H10+H12+H14+H16+H18+H20+H22+H25+H27</f>
        <v>2000.0000000000002</v>
      </c>
      <c r="I9" s="163">
        <f>I10+I12+I14+I16+I18+I20+I22+I25+I27</f>
        <v>-515.919</v>
      </c>
      <c r="J9" s="120">
        <f>J10+J12+J14+J16+J18+J20+J22+J25+J27</f>
        <v>1484.0810000000001</v>
      </c>
    </row>
    <row r="10" spans="1:10" ht="33.75" customHeight="1">
      <c r="A10" s="186" t="s">
        <v>62</v>
      </c>
      <c r="B10" s="72" t="s">
        <v>5</v>
      </c>
      <c r="C10" s="73" t="s">
        <v>128</v>
      </c>
      <c r="D10" s="74" t="s">
        <v>3</v>
      </c>
      <c r="E10" s="74" t="s">
        <v>3</v>
      </c>
      <c r="F10" s="122" t="s">
        <v>119</v>
      </c>
      <c r="G10" s="75">
        <f>SUM(G11:G11)</f>
        <v>0</v>
      </c>
      <c r="H10" s="76">
        <f>SUM(H11:H11)</f>
        <v>515.9198</v>
      </c>
      <c r="I10" s="106">
        <f>SUM(I11:I11)</f>
        <v>-515.919</v>
      </c>
      <c r="J10" s="75">
        <f>SUM(J11:J11)</f>
        <v>0.0008000000000265572</v>
      </c>
    </row>
    <row r="11" spans="1:10" ht="12.75" customHeight="1" thickBot="1">
      <c r="A11" s="187"/>
      <c r="B11" s="77"/>
      <c r="C11" s="78"/>
      <c r="D11" s="79">
        <v>2219</v>
      </c>
      <c r="E11" s="123">
        <v>6341</v>
      </c>
      <c r="F11" s="130" t="s">
        <v>125</v>
      </c>
      <c r="G11" s="80">
        <v>0</v>
      </c>
      <c r="H11" s="81">
        <v>515.9198</v>
      </c>
      <c r="I11" s="167">
        <v>-515.919</v>
      </c>
      <c r="J11" s="80">
        <f>H11+I11</f>
        <v>0.0008000000000265572</v>
      </c>
    </row>
    <row r="12" spans="1:10" ht="21.75">
      <c r="A12" s="187"/>
      <c r="B12" s="82" t="s">
        <v>5</v>
      </c>
      <c r="C12" s="73" t="s">
        <v>129</v>
      </c>
      <c r="D12" s="83" t="s">
        <v>3</v>
      </c>
      <c r="E12" s="84" t="s">
        <v>3</v>
      </c>
      <c r="F12" s="85" t="s">
        <v>158</v>
      </c>
      <c r="G12" s="86">
        <f>G13</f>
        <v>0</v>
      </c>
      <c r="H12" s="76">
        <f>H13</f>
        <v>60</v>
      </c>
      <c r="I12" s="86">
        <f>I13</f>
        <v>0</v>
      </c>
      <c r="J12" s="75">
        <f>J13</f>
        <v>60</v>
      </c>
    </row>
    <row r="13" spans="1:10" ht="13.5" thickBot="1">
      <c r="A13" s="187"/>
      <c r="B13" s="87"/>
      <c r="C13" s="78"/>
      <c r="D13" s="88">
        <v>2219</v>
      </c>
      <c r="E13" s="105">
        <v>5321</v>
      </c>
      <c r="F13" s="131" t="s">
        <v>124</v>
      </c>
      <c r="G13" s="89">
        <v>0</v>
      </c>
      <c r="H13" s="90">
        <v>60</v>
      </c>
      <c r="I13" s="89">
        <v>0</v>
      </c>
      <c r="J13" s="91">
        <f>H13+I13</f>
        <v>60</v>
      </c>
    </row>
    <row r="14" spans="1:10" ht="12.75">
      <c r="A14" s="187"/>
      <c r="B14" s="92" t="s">
        <v>5</v>
      </c>
      <c r="C14" s="73" t="s">
        <v>130</v>
      </c>
      <c r="D14" s="93" t="s">
        <v>3</v>
      </c>
      <c r="E14" s="93" t="s">
        <v>3</v>
      </c>
      <c r="F14" s="94" t="s">
        <v>120</v>
      </c>
      <c r="G14" s="75">
        <f>SUM(G15:G15)</f>
        <v>0</v>
      </c>
      <c r="H14" s="76">
        <f>SUM(H15:H15)</f>
        <v>600</v>
      </c>
      <c r="I14" s="75">
        <f>SUM(I15:I15)</f>
        <v>0</v>
      </c>
      <c r="J14" s="75">
        <f>SUM(J15:J15)</f>
        <v>600</v>
      </c>
    </row>
    <row r="15" spans="1:10" ht="13.5" thickBot="1">
      <c r="A15" s="187"/>
      <c r="B15" s="95"/>
      <c r="C15" s="78"/>
      <c r="D15" s="96">
        <v>2219</v>
      </c>
      <c r="E15" s="105">
        <v>5321</v>
      </c>
      <c r="F15" s="131" t="s">
        <v>124</v>
      </c>
      <c r="G15" s="80">
        <v>0</v>
      </c>
      <c r="H15" s="81">
        <v>600</v>
      </c>
      <c r="I15" s="80">
        <v>0</v>
      </c>
      <c r="J15" s="80">
        <f>H15+I15</f>
        <v>600</v>
      </c>
    </row>
    <row r="16" spans="1:10" ht="12.75">
      <c r="A16" s="187"/>
      <c r="B16" s="92" t="s">
        <v>5</v>
      </c>
      <c r="C16" s="73" t="s">
        <v>131</v>
      </c>
      <c r="D16" s="93" t="s">
        <v>3</v>
      </c>
      <c r="E16" s="93" t="s">
        <v>3</v>
      </c>
      <c r="F16" s="94" t="s">
        <v>157</v>
      </c>
      <c r="G16" s="75">
        <f>SUM(G17:G17)</f>
        <v>0</v>
      </c>
      <c r="H16" s="76">
        <f>SUM(H17:H17)</f>
        <v>21</v>
      </c>
      <c r="I16" s="75">
        <f>SUM(I17:I17)</f>
        <v>0</v>
      </c>
      <c r="J16" s="75">
        <f>SUM(J17:J17)</f>
        <v>21</v>
      </c>
    </row>
    <row r="17" spans="1:10" ht="13.5" thickBot="1">
      <c r="A17" s="187"/>
      <c r="B17" s="95"/>
      <c r="C17" s="78"/>
      <c r="D17" s="96">
        <v>2219</v>
      </c>
      <c r="E17" s="105">
        <v>5321</v>
      </c>
      <c r="F17" s="131" t="s">
        <v>124</v>
      </c>
      <c r="G17" s="80">
        <v>0</v>
      </c>
      <c r="H17" s="81">
        <v>21</v>
      </c>
      <c r="I17" s="80">
        <v>0</v>
      </c>
      <c r="J17" s="80">
        <f>H17+I17</f>
        <v>21</v>
      </c>
    </row>
    <row r="18" spans="1:10" ht="12.75">
      <c r="A18" s="187"/>
      <c r="B18" s="97" t="s">
        <v>5</v>
      </c>
      <c r="C18" s="73" t="s">
        <v>132</v>
      </c>
      <c r="D18" s="98" t="s">
        <v>3</v>
      </c>
      <c r="E18" s="98" t="s">
        <v>3</v>
      </c>
      <c r="F18" s="101" t="s">
        <v>121</v>
      </c>
      <c r="G18" s="75">
        <f>SUM(G19:G19)</f>
        <v>0</v>
      </c>
      <c r="H18" s="86">
        <f>H19</f>
        <v>453.738</v>
      </c>
      <c r="I18" s="75">
        <f>SUM(I19:I19)</f>
        <v>0</v>
      </c>
      <c r="J18" s="86">
        <f>J19</f>
        <v>453.738</v>
      </c>
    </row>
    <row r="19" spans="1:10" ht="13.5" thickBot="1">
      <c r="A19" s="187"/>
      <c r="B19" s="99"/>
      <c r="C19" s="78"/>
      <c r="D19" s="96">
        <v>2219</v>
      </c>
      <c r="E19" s="123">
        <v>6341</v>
      </c>
      <c r="F19" s="130" t="s">
        <v>125</v>
      </c>
      <c r="G19" s="80">
        <v>0</v>
      </c>
      <c r="H19" s="89">
        <v>453.738</v>
      </c>
      <c r="I19" s="80">
        <v>0</v>
      </c>
      <c r="J19" s="100">
        <f>H19+I19</f>
        <v>453.738</v>
      </c>
    </row>
    <row r="20" spans="1:10" ht="12.75">
      <c r="A20" s="187"/>
      <c r="B20" s="97" t="s">
        <v>5</v>
      </c>
      <c r="C20" s="73" t="s">
        <v>133</v>
      </c>
      <c r="D20" s="98" t="s">
        <v>3</v>
      </c>
      <c r="E20" s="98" t="s">
        <v>3</v>
      </c>
      <c r="F20" s="101" t="s">
        <v>122</v>
      </c>
      <c r="G20" s="75">
        <f>SUM(G21:G21)</f>
        <v>0</v>
      </c>
      <c r="H20" s="106">
        <f>SUM(H21:H21)</f>
        <v>49.91</v>
      </c>
      <c r="I20" s="75">
        <f>SUM(I21:I21)</f>
        <v>0</v>
      </c>
      <c r="J20" s="75">
        <f>SUM(J21:J21)</f>
        <v>49.91</v>
      </c>
    </row>
    <row r="21" spans="1:10" ht="13.5" thickBot="1">
      <c r="A21" s="187"/>
      <c r="B21" s="125"/>
      <c r="C21" s="78"/>
      <c r="D21" s="103">
        <v>2219</v>
      </c>
      <c r="E21" s="105">
        <v>5321</v>
      </c>
      <c r="F21" s="131" t="s">
        <v>124</v>
      </c>
      <c r="G21" s="104">
        <v>0</v>
      </c>
      <c r="H21" s="107">
        <v>49.91</v>
      </c>
      <c r="I21" s="104">
        <v>0</v>
      </c>
      <c r="J21" s="102">
        <f>H21+I21</f>
        <v>49.91</v>
      </c>
    </row>
    <row r="22" spans="1:10" ht="21.75">
      <c r="A22" s="187"/>
      <c r="B22" s="97" t="s">
        <v>5</v>
      </c>
      <c r="C22" s="124" t="s">
        <v>118</v>
      </c>
      <c r="D22" s="98" t="s">
        <v>3</v>
      </c>
      <c r="E22" s="98" t="s">
        <v>3</v>
      </c>
      <c r="F22" s="101" t="s">
        <v>156</v>
      </c>
      <c r="G22" s="75">
        <f>SUM(G23:G24)</f>
        <v>0</v>
      </c>
      <c r="H22" s="75">
        <f>SUM(H23:H24)</f>
        <v>140</v>
      </c>
      <c r="I22" s="75">
        <f>SUM(I23:I24)</f>
        <v>0</v>
      </c>
      <c r="J22" s="75">
        <f>SUM(J23:J24)</f>
        <v>140</v>
      </c>
    </row>
    <row r="23" spans="1:10" ht="22.5">
      <c r="A23" s="187"/>
      <c r="B23" s="154"/>
      <c r="C23" s="155"/>
      <c r="D23" s="103">
        <v>2219</v>
      </c>
      <c r="E23" s="159">
        <v>5229</v>
      </c>
      <c r="F23" s="160" t="s">
        <v>127</v>
      </c>
      <c r="G23" s="161">
        <v>0</v>
      </c>
      <c r="H23" s="161">
        <v>100</v>
      </c>
      <c r="I23" s="161">
        <v>0</v>
      </c>
      <c r="J23" s="102">
        <f>H23+I23</f>
        <v>100</v>
      </c>
    </row>
    <row r="24" spans="1:10" ht="13.5" thickBot="1">
      <c r="A24" s="187"/>
      <c r="B24" s="125"/>
      <c r="C24" s="78"/>
      <c r="D24" s="156">
        <v>2219</v>
      </c>
      <c r="E24" s="157">
        <v>6329</v>
      </c>
      <c r="F24" s="158" t="s">
        <v>164</v>
      </c>
      <c r="G24" s="104">
        <v>0</v>
      </c>
      <c r="H24" s="107">
        <v>40</v>
      </c>
      <c r="I24" s="104">
        <v>0</v>
      </c>
      <c r="J24" s="102">
        <f>H24+I24</f>
        <v>40</v>
      </c>
    </row>
    <row r="25" spans="1:10" ht="22.5">
      <c r="A25" s="187"/>
      <c r="B25" s="97" t="s">
        <v>5</v>
      </c>
      <c r="C25" s="73" t="s">
        <v>134</v>
      </c>
      <c r="D25" s="98" t="s">
        <v>3</v>
      </c>
      <c r="E25" s="98" t="s">
        <v>3</v>
      </c>
      <c r="F25" s="101" t="s">
        <v>123</v>
      </c>
      <c r="G25" s="75">
        <f>SUM(G26:G26)</f>
        <v>0</v>
      </c>
      <c r="H25" s="86">
        <f>H26</f>
        <v>34</v>
      </c>
      <c r="I25" s="75">
        <f>SUM(I26:I26)</f>
        <v>0</v>
      </c>
      <c r="J25" s="86">
        <f>J26</f>
        <v>34</v>
      </c>
    </row>
    <row r="26" spans="1:10" ht="13.5" thickBot="1">
      <c r="A26" s="187"/>
      <c r="B26" s="99"/>
      <c r="C26" s="78"/>
      <c r="D26" s="96">
        <v>2219</v>
      </c>
      <c r="E26" s="105">
        <v>5321</v>
      </c>
      <c r="F26" s="131" t="s">
        <v>124</v>
      </c>
      <c r="G26" s="80">
        <v>0</v>
      </c>
      <c r="H26" s="89">
        <v>34</v>
      </c>
      <c r="I26" s="80">
        <v>0</v>
      </c>
      <c r="J26" s="63">
        <f>H26+I26</f>
        <v>34</v>
      </c>
    </row>
    <row r="27" spans="1:10" ht="12.75">
      <c r="A27" s="187"/>
      <c r="B27" s="92" t="s">
        <v>5</v>
      </c>
      <c r="C27" s="73" t="s">
        <v>135</v>
      </c>
      <c r="D27" s="93" t="s">
        <v>3</v>
      </c>
      <c r="E27" s="93" t="s">
        <v>3</v>
      </c>
      <c r="F27" s="94" t="s">
        <v>155</v>
      </c>
      <c r="G27" s="75">
        <f>SUM(G28:G28)</f>
        <v>0</v>
      </c>
      <c r="H27" s="76">
        <f>SUM(H28:H28)</f>
        <v>125.4322</v>
      </c>
      <c r="I27" s="75">
        <f>SUM(I28:I28)</f>
        <v>0</v>
      </c>
      <c r="J27" s="75">
        <f>SUM(J28:J28)</f>
        <v>125.4322</v>
      </c>
    </row>
    <row r="28" spans="1:10" ht="13.5" thickBot="1">
      <c r="A28" s="187"/>
      <c r="B28" s="95"/>
      <c r="C28" s="78"/>
      <c r="D28" s="96">
        <v>2219</v>
      </c>
      <c r="E28" s="105">
        <v>5321</v>
      </c>
      <c r="F28" s="131" t="s">
        <v>124</v>
      </c>
      <c r="G28" s="80">
        <v>0</v>
      </c>
      <c r="H28" s="81">
        <v>125.4322</v>
      </c>
      <c r="I28" s="80">
        <v>0</v>
      </c>
      <c r="J28" s="80">
        <f>H28+I28</f>
        <v>125.4322</v>
      </c>
    </row>
    <row r="29" spans="1:10" s="129" customFormat="1" ht="23.25" thickBot="1">
      <c r="A29" s="187"/>
      <c r="B29" s="132" t="s">
        <v>5</v>
      </c>
      <c r="C29" s="128" t="s">
        <v>126</v>
      </c>
      <c r="D29" s="115" t="s">
        <v>3</v>
      </c>
      <c r="E29" s="116" t="s">
        <v>3</v>
      </c>
      <c r="F29" s="122" t="s">
        <v>147</v>
      </c>
      <c r="G29" s="119">
        <f>G30+G32+G34+G36+G38+G40+G42+G44+G46+G48</f>
        <v>0</v>
      </c>
      <c r="H29" s="153">
        <f>H30+H32+H34+H36+H38+H40+H42+H44+H46+H48</f>
        <v>950</v>
      </c>
      <c r="I29" s="121">
        <f>I30+I32+I34+I36+I38+I40+I42+I44+I46+I48</f>
        <v>0</v>
      </c>
      <c r="J29" s="121">
        <f>J30+J32+J34+J36+J38+J40+J42+J44+J46+J48</f>
        <v>950</v>
      </c>
    </row>
    <row r="30" spans="1:10" ht="22.5">
      <c r="A30" s="187"/>
      <c r="B30" s="72" t="s">
        <v>5</v>
      </c>
      <c r="C30" s="73" t="s">
        <v>137</v>
      </c>
      <c r="D30" s="74" t="s">
        <v>3</v>
      </c>
      <c r="E30" s="74" t="s">
        <v>3</v>
      </c>
      <c r="F30" s="122" t="s">
        <v>154</v>
      </c>
      <c r="G30" s="75">
        <f>SUM(G31:G31)</f>
        <v>0</v>
      </c>
      <c r="H30" s="76">
        <f>SUM(H31:H31)</f>
        <v>200</v>
      </c>
      <c r="I30" s="75">
        <f>SUM(I31:I31)</f>
        <v>0</v>
      </c>
      <c r="J30" s="75">
        <f>SUM(J31:J31)</f>
        <v>200</v>
      </c>
    </row>
    <row r="31" spans="1:10" ht="12.75" customHeight="1" thickBot="1">
      <c r="A31" s="187"/>
      <c r="B31" s="77"/>
      <c r="C31" s="78"/>
      <c r="D31" s="79">
        <v>2219</v>
      </c>
      <c r="E31" s="123">
        <v>6341</v>
      </c>
      <c r="F31" s="130" t="s">
        <v>125</v>
      </c>
      <c r="G31" s="80">
        <v>0</v>
      </c>
      <c r="H31" s="81">
        <v>200</v>
      </c>
      <c r="I31" s="80">
        <v>0</v>
      </c>
      <c r="J31" s="80">
        <f>H31+I31</f>
        <v>200</v>
      </c>
    </row>
    <row r="32" spans="1:10" ht="12.75">
      <c r="A32" s="187"/>
      <c r="B32" s="82" t="s">
        <v>5</v>
      </c>
      <c r="C32" s="73" t="s">
        <v>138</v>
      </c>
      <c r="D32" s="83" t="s">
        <v>3</v>
      </c>
      <c r="E32" s="84" t="s">
        <v>3</v>
      </c>
      <c r="F32" s="85" t="s">
        <v>159</v>
      </c>
      <c r="G32" s="86">
        <f>G33</f>
        <v>0</v>
      </c>
      <c r="H32" s="76">
        <f>H33</f>
        <v>100</v>
      </c>
      <c r="I32" s="86">
        <f>I33</f>
        <v>0</v>
      </c>
      <c r="J32" s="75">
        <f>J33</f>
        <v>100</v>
      </c>
    </row>
    <row r="33" spans="1:10" ht="13.5" thickBot="1">
      <c r="A33" s="187"/>
      <c r="B33" s="87"/>
      <c r="C33" s="78"/>
      <c r="D33" s="88">
        <v>2219</v>
      </c>
      <c r="E33" s="123">
        <v>6341</v>
      </c>
      <c r="F33" s="130" t="s">
        <v>125</v>
      </c>
      <c r="G33" s="89">
        <v>0</v>
      </c>
      <c r="H33" s="90">
        <v>100</v>
      </c>
      <c r="I33" s="89">
        <v>0</v>
      </c>
      <c r="J33" s="91">
        <f>H33+I33</f>
        <v>100</v>
      </c>
    </row>
    <row r="34" spans="1:10" ht="22.5">
      <c r="A34" s="187"/>
      <c r="B34" s="92" t="s">
        <v>5</v>
      </c>
      <c r="C34" s="73" t="s">
        <v>139</v>
      </c>
      <c r="D34" s="93" t="s">
        <v>3</v>
      </c>
      <c r="E34" s="93" t="s">
        <v>3</v>
      </c>
      <c r="F34" s="94" t="s">
        <v>160</v>
      </c>
      <c r="G34" s="75">
        <f>SUM(G35:G35)</f>
        <v>0</v>
      </c>
      <c r="H34" s="76">
        <f>SUM(H35:H35)</f>
        <v>95</v>
      </c>
      <c r="I34" s="75">
        <f>SUM(I35:I35)</f>
        <v>0</v>
      </c>
      <c r="J34" s="75">
        <f>SUM(J35:J35)</f>
        <v>95</v>
      </c>
    </row>
    <row r="35" spans="1:10" ht="13.5" thickBot="1">
      <c r="A35" s="187"/>
      <c r="B35" s="95"/>
      <c r="C35" s="78"/>
      <c r="D35" s="96">
        <v>2212</v>
      </c>
      <c r="E35" s="105">
        <v>5321</v>
      </c>
      <c r="F35" s="131" t="s">
        <v>124</v>
      </c>
      <c r="G35" s="80">
        <v>0</v>
      </c>
      <c r="H35" s="81">
        <v>95</v>
      </c>
      <c r="I35" s="80">
        <v>0</v>
      </c>
      <c r="J35" s="80">
        <f>H35+I35</f>
        <v>95</v>
      </c>
    </row>
    <row r="36" spans="1:10" ht="22.5">
      <c r="A36" s="187"/>
      <c r="B36" s="92" t="s">
        <v>5</v>
      </c>
      <c r="C36" s="73" t="s">
        <v>140</v>
      </c>
      <c r="D36" s="93" t="s">
        <v>3</v>
      </c>
      <c r="E36" s="93" t="s">
        <v>3</v>
      </c>
      <c r="F36" s="94" t="s">
        <v>148</v>
      </c>
      <c r="G36" s="75">
        <f>SUM(G37:G37)</f>
        <v>0</v>
      </c>
      <c r="H36" s="76">
        <f>SUM(H37:H37)</f>
        <v>11</v>
      </c>
      <c r="I36" s="75">
        <f>SUM(I37:I37)</f>
        <v>0</v>
      </c>
      <c r="J36" s="75">
        <f>SUM(J37:J37)</f>
        <v>11</v>
      </c>
    </row>
    <row r="37" spans="1:10" ht="13.5" thickBot="1">
      <c r="A37" s="187"/>
      <c r="B37" s="95"/>
      <c r="C37" s="78"/>
      <c r="D37" s="96">
        <v>2212</v>
      </c>
      <c r="E37" s="105">
        <v>5321</v>
      </c>
      <c r="F37" s="131" t="s">
        <v>124</v>
      </c>
      <c r="G37" s="80">
        <v>0</v>
      </c>
      <c r="H37" s="81">
        <v>11</v>
      </c>
      <c r="I37" s="80">
        <v>0</v>
      </c>
      <c r="J37" s="80">
        <f>H37+I37</f>
        <v>11</v>
      </c>
    </row>
    <row r="38" spans="1:10" ht="12.75">
      <c r="A38" s="187"/>
      <c r="B38" s="97" t="s">
        <v>5</v>
      </c>
      <c r="C38" s="73" t="s">
        <v>141</v>
      </c>
      <c r="D38" s="98" t="s">
        <v>3</v>
      </c>
      <c r="E38" s="98" t="s">
        <v>3</v>
      </c>
      <c r="F38" s="101" t="s">
        <v>149</v>
      </c>
      <c r="G38" s="75">
        <f>SUM(G39:G39)</f>
        <v>0</v>
      </c>
      <c r="H38" s="86">
        <f>H39</f>
        <v>200</v>
      </c>
      <c r="I38" s="75">
        <f>SUM(I39:I39)</f>
        <v>0</v>
      </c>
      <c r="J38" s="86">
        <f>J39</f>
        <v>200</v>
      </c>
    </row>
    <row r="39" spans="1:10" ht="13.5" thickBot="1">
      <c r="A39" s="187"/>
      <c r="B39" s="99"/>
      <c r="C39" s="78"/>
      <c r="D39" s="96">
        <v>2212</v>
      </c>
      <c r="E39" s="105">
        <v>5321</v>
      </c>
      <c r="F39" s="131" t="s">
        <v>124</v>
      </c>
      <c r="G39" s="80">
        <v>0</v>
      </c>
      <c r="H39" s="89">
        <v>200</v>
      </c>
      <c r="I39" s="80">
        <v>0</v>
      </c>
      <c r="J39" s="100">
        <f>H39+I39</f>
        <v>200</v>
      </c>
    </row>
    <row r="40" spans="1:10" ht="22.5">
      <c r="A40" s="187"/>
      <c r="B40" s="97" t="s">
        <v>5</v>
      </c>
      <c r="C40" s="73" t="s">
        <v>142</v>
      </c>
      <c r="D40" s="98" t="s">
        <v>3</v>
      </c>
      <c r="E40" s="98" t="s">
        <v>3</v>
      </c>
      <c r="F40" s="101" t="s">
        <v>150</v>
      </c>
      <c r="G40" s="75">
        <f>SUM(G41:G41)</f>
        <v>0</v>
      </c>
      <c r="H40" s="106">
        <f>SUM(H41:H41)</f>
        <v>85</v>
      </c>
      <c r="I40" s="75">
        <f>SUM(I41:I41)</f>
        <v>0</v>
      </c>
      <c r="J40" s="75">
        <f>SUM(J41:J41)</f>
        <v>85</v>
      </c>
    </row>
    <row r="41" spans="1:10" ht="13.5" thickBot="1">
      <c r="A41" s="187"/>
      <c r="B41" s="125"/>
      <c r="C41" s="78"/>
      <c r="D41" s="103">
        <v>2212</v>
      </c>
      <c r="E41" s="123">
        <v>6341</v>
      </c>
      <c r="F41" s="130" t="s">
        <v>125</v>
      </c>
      <c r="G41" s="104">
        <v>0</v>
      </c>
      <c r="H41" s="107">
        <v>85</v>
      </c>
      <c r="I41" s="104">
        <v>0</v>
      </c>
      <c r="J41" s="102">
        <f>H41+I41</f>
        <v>85</v>
      </c>
    </row>
    <row r="42" spans="1:10" ht="12.75">
      <c r="A42" s="187"/>
      <c r="B42" s="97" t="s">
        <v>5</v>
      </c>
      <c r="C42" s="124" t="s">
        <v>143</v>
      </c>
      <c r="D42" s="98" t="s">
        <v>3</v>
      </c>
      <c r="E42" s="98" t="s">
        <v>3</v>
      </c>
      <c r="F42" s="101" t="s">
        <v>161</v>
      </c>
      <c r="G42" s="75">
        <f>SUM(G43:G43)</f>
        <v>0</v>
      </c>
      <c r="H42" s="106">
        <f>SUM(H43:H43)</f>
        <v>35</v>
      </c>
      <c r="I42" s="75">
        <f>SUM(I43:I43)</f>
        <v>0</v>
      </c>
      <c r="J42" s="75">
        <f>SUM(J43:J43)</f>
        <v>35</v>
      </c>
    </row>
    <row r="43" spans="1:10" ht="13.5" thickBot="1">
      <c r="A43" s="187"/>
      <c r="B43" s="125"/>
      <c r="C43" s="78"/>
      <c r="D43" s="103">
        <v>2212</v>
      </c>
      <c r="E43" s="123">
        <v>6341</v>
      </c>
      <c r="F43" s="130" t="s">
        <v>125</v>
      </c>
      <c r="G43" s="104">
        <v>0</v>
      </c>
      <c r="H43" s="107">
        <v>35</v>
      </c>
      <c r="I43" s="104">
        <v>0</v>
      </c>
      <c r="J43" s="102">
        <f>H43+I43</f>
        <v>35</v>
      </c>
    </row>
    <row r="44" spans="1:10" ht="21.75">
      <c r="A44" s="187"/>
      <c r="B44" s="97" t="s">
        <v>5</v>
      </c>
      <c r="C44" s="73" t="s">
        <v>144</v>
      </c>
      <c r="D44" s="98" t="s">
        <v>3</v>
      </c>
      <c r="E44" s="98" t="s">
        <v>3</v>
      </c>
      <c r="F44" s="101" t="s">
        <v>162</v>
      </c>
      <c r="G44" s="75">
        <f>SUM(G45:G45)</f>
        <v>0</v>
      </c>
      <c r="H44" s="86">
        <f>H45</f>
        <v>96.558</v>
      </c>
      <c r="I44" s="75">
        <f>SUM(I45:I45)</f>
        <v>0</v>
      </c>
      <c r="J44" s="86">
        <f>J45</f>
        <v>96.558</v>
      </c>
    </row>
    <row r="45" spans="1:10" ht="13.5" thickBot="1">
      <c r="A45" s="187"/>
      <c r="B45" s="99"/>
      <c r="C45" s="78"/>
      <c r="D45" s="96">
        <v>2212</v>
      </c>
      <c r="E45" s="123">
        <v>6341</v>
      </c>
      <c r="F45" s="130" t="s">
        <v>125</v>
      </c>
      <c r="G45" s="80">
        <v>0</v>
      </c>
      <c r="H45" s="81">
        <v>96.558</v>
      </c>
      <c r="I45" s="80">
        <v>0</v>
      </c>
      <c r="J45" s="63">
        <f>H45+I45</f>
        <v>96.558</v>
      </c>
    </row>
    <row r="46" spans="1:10" ht="22.5">
      <c r="A46" s="187"/>
      <c r="B46" s="92" t="s">
        <v>5</v>
      </c>
      <c r="C46" s="73" t="s">
        <v>145</v>
      </c>
      <c r="D46" s="93" t="s">
        <v>3</v>
      </c>
      <c r="E46" s="93" t="s">
        <v>3</v>
      </c>
      <c r="F46" s="94" t="s">
        <v>151</v>
      </c>
      <c r="G46" s="75">
        <f>SUM(G47:G47)</f>
        <v>0</v>
      </c>
      <c r="H46" s="76">
        <f>SUM(H47:H47)</f>
        <v>56</v>
      </c>
      <c r="I46" s="75">
        <f>SUM(I47:I47)</f>
        <v>0</v>
      </c>
      <c r="J46" s="75">
        <f>SUM(J47:J47)</f>
        <v>56</v>
      </c>
    </row>
    <row r="47" spans="1:10" ht="13.5" thickBot="1">
      <c r="A47" s="187"/>
      <c r="B47" s="95"/>
      <c r="C47" s="78"/>
      <c r="D47" s="96">
        <v>2212</v>
      </c>
      <c r="E47" s="123">
        <v>6341</v>
      </c>
      <c r="F47" s="130" t="s">
        <v>125</v>
      </c>
      <c r="G47" s="80">
        <v>0</v>
      </c>
      <c r="H47" s="81">
        <v>56</v>
      </c>
      <c r="I47" s="80">
        <v>0</v>
      </c>
      <c r="J47" s="80">
        <f>H47+I47</f>
        <v>56</v>
      </c>
    </row>
    <row r="48" spans="1:10" ht="22.5">
      <c r="A48" s="187"/>
      <c r="B48" s="92" t="s">
        <v>5</v>
      </c>
      <c r="C48" s="73" t="s">
        <v>146</v>
      </c>
      <c r="D48" s="93" t="s">
        <v>3</v>
      </c>
      <c r="E48" s="93" t="s">
        <v>3</v>
      </c>
      <c r="F48" s="94" t="s">
        <v>163</v>
      </c>
      <c r="G48" s="75">
        <f>SUM(G49:G49)</f>
        <v>0</v>
      </c>
      <c r="H48" s="76">
        <f>SUM(H49:H49)</f>
        <v>71.442</v>
      </c>
      <c r="I48" s="75">
        <f>SUM(I49:I49)</f>
        <v>0</v>
      </c>
      <c r="J48" s="75">
        <f>SUM(J49:J49)</f>
        <v>71.442</v>
      </c>
    </row>
    <row r="49" spans="1:10" ht="13.5" thickBot="1">
      <c r="A49" s="187"/>
      <c r="B49" s="95"/>
      <c r="C49" s="78"/>
      <c r="D49" s="96">
        <v>2219</v>
      </c>
      <c r="E49" s="123">
        <v>6341</v>
      </c>
      <c r="F49" s="130" t="s">
        <v>125</v>
      </c>
      <c r="G49" s="80">
        <v>0</v>
      </c>
      <c r="H49" s="81">
        <v>71.442</v>
      </c>
      <c r="I49" s="80">
        <v>0</v>
      </c>
      <c r="J49" s="80">
        <f>H49+I49</f>
        <v>71.442</v>
      </c>
    </row>
    <row r="50" spans="1:10" ht="13.5" thickBot="1">
      <c r="A50" s="187"/>
      <c r="B50" s="132" t="s">
        <v>5</v>
      </c>
      <c r="C50" s="128" t="s">
        <v>165</v>
      </c>
      <c r="D50" s="115" t="s">
        <v>3</v>
      </c>
      <c r="E50" s="116" t="s">
        <v>3</v>
      </c>
      <c r="F50" s="118" t="s">
        <v>167</v>
      </c>
      <c r="G50" s="119">
        <f>G51</f>
        <v>0</v>
      </c>
      <c r="H50" s="119">
        <f>H51</f>
        <v>0</v>
      </c>
      <c r="I50" s="166">
        <f>I51</f>
        <v>1515.919</v>
      </c>
      <c r="J50" s="121">
        <f>J51</f>
        <v>1515.919</v>
      </c>
    </row>
    <row r="51" spans="1:10" ht="12.75">
      <c r="A51" s="187"/>
      <c r="B51" s="72" t="s">
        <v>5</v>
      </c>
      <c r="C51" s="73" t="s">
        <v>171</v>
      </c>
      <c r="D51" s="74" t="s">
        <v>3</v>
      </c>
      <c r="E51" s="74" t="s">
        <v>3</v>
      </c>
      <c r="F51" s="122" t="s">
        <v>167</v>
      </c>
      <c r="G51" s="75">
        <f>SUM(G52:G52)</f>
        <v>0</v>
      </c>
      <c r="H51" s="75">
        <f>SUM(H52:H52)</f>
        <v>0</v>
      </c>
      <c r="I51" s="164">
        <f>SUM(I52:I52)</f>
        <v>1515.919</v>
      </c>
      <c r="J51" s="75">
        <f>SUM(J52:J52)</f>
        <v>1515.919</v>
      </c>
    </row>
    <row r="52" spans="1:10" ht="13.5" thickBot="1">
      <c r="A52" s="187"/>
      <c r="B52" s="77"/>
      <c r="C52" s="78"/>
      <c r="D52" s="79">
        <v>2219</v>
      </c>
      <c r="E52" s="123">
        <v>5901</v>
      </c>
      <c r="F52" s="130" t="s">
        <v>170</v>
      </c>
      <c r="G52" s="80">
        <v>0</v>
      </c>
      <c r="H52" s="80">
        <v>0</v>
      </c>
      <c r="I52" s="162">
        <v>1515.919</v>
      </c>
      <c r="J52" s="80">
        <f>H52+I52</f>
        <v>1515.919</v>
      </c>
    </row>
    <row r="53" spans="1:10" ht="13.5" thickBot="1">
      <c r="A53" s="187"/>
      <c r="B53" s="132" t="s">
        <v>5</v>
      </c>
      <c r="C53" s="128" t="s">
        <v>166</v>
      </c>
      <c r="D53" s="115" t="s">
        <v>3</v>
      </c>
      <c r="E53" s="116" t="s">
        <v>3</v>
      </c>
      <c r="F53" s="118" t="s">
        <v>168</v>
      </c>
      <c r="G53" s="119">
        <f>G54</f>
        <v>0</v>
      </c>
      <c r="H53" s="119">
        <f>H54</f>
        <v>0</v>
      </c>
      <c r="I53" s="166">
        <f>I54</f>
        <v>450</v>
      </c>
      <c r="J53" s="121">
        <f>J54</f>
        <v>450</v>
      </c>
    </row>
    <row r="54" spans="1:10" ht="12.75">
      <c r="A54" s="187"/>
      <c r="B54" s="72" t="s">
        <v>5</v>
      </c>
      <c r="C54" s="73" t="s">
        <v>172</v>
      </c>
      <c r="D54" s="74" t="s">
        <v>3</v>
      </c>
      <c r="E54" s="74" t="s">
        <v>3</v>
      </c>
      <c r="F54" s="122" t="s">
        <v>168</v>
      </c>
      <c r="G54" s="75">
        <f>SUM(G55:G55)</f>
        <v>0</v>
      </c>
      <c r="H54" s="75">
        <f>SUM(H55:H55)</f>
        <v>0</v>
      </c>
      <c r="I54" s="164">
        <f>SUM(I55:I55)</f>
        <v>450</v>
      </c>
      <c r="J54" s="75">
        <f>SUM(J55:J55)</f>
        <v>450</v>
      </c>
    </row>
    <row r="55" spans="1:10" ht="13.5" thickBot="1">
      <c r="A55" s="188"/>
      <c r="B55" s="77"/>
      <c r="C55" s="78"/>
      <c r="D55" s="79">
        <v>2219</v>
      </c>
      <c r="E55" s="123">
        <v>5901</v>
      </c>
      <c r="F55" s="130" t="s">
        <v>170</v>
      </c>
      <c r="G55" s="80">
        <v>0</v>
      </c>
      <c r="H55" s="80">
        <v>0</v>
      </c>
      <c r="I55" s="162">
        <v>450</v>
      </c>
      <c r="J55" s="80">
        <f>H55+I55</f>
        <v>450</v>
      </c>
    </row>
  </sheetData>
  <sheetProtection/>
  <mergeCells count="12">
    <mergeCell ref="E5:E6"/>
    <mergeCell ref="F5:F6"/>
    <mergeCell ref="G5:G6"/>
    <mergeCell ref="H5:H6"/>
    <mergeCell ref="I5:J5"/>
    <mergeCell ref="A10:A55"/>
    <mergeCell ref="A1:J1"/>
    <mergeCell ref="A3:J3"/>
    <mergeCell ref="A5:A6"/>
    <mergeCell ref="B5:B6"/>
    <mergeCell ref="C5:C6"/>
    <mergeCell ref="D5:D6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portrait" paperSize="9" scale="93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2013-07-18T07:55:20Z</cp:lastPrinted>
  <dcterms:created xsi:type="dcterms:W3CDTF">2006-09-25T08:49:57Z</dcterms:created>
  <dcterms:modified xsi:type="dcterms:W3CDTF">2013-08-02T11:10:44Z</dcterms:modified>
  <cp:category/>
  <cp:version/>
  <cp:contentType/>
  <cp:contentStatus/>
</cp:coreProperties>
</file>