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10935" activeTab="0"/>
  </bookViews>
  <sheets>
    <sheet name="Příjmy" sheetId="1" r:id="rId1"/>
    <sheet name="Výdaje" sheetId="2" r:id="rId2"/>
    <sheet name="Přehled rozp.opatření" sheetId="3" r:id="rId3"/>
  </sheets>
  <definedNames>
    <definedName name="_xlnm.Print_Titles" localSheetId="2">'Přehled rozp.opatření'!$3:$5</definedName>
  </definedNames>
  <calcPr fullCalcOnLoad="1"/>
</workbook>
</file>

<file path=xl/sharedStrings.xml><?xml version="1.0" encoding="utf-8"?>
<sst xmlns="http://schemas.openxmlformats.org/spreadsheetml/2006/main" count="966" uniqueCount="559">
  <si>
    <t xml:space="preserve">Příloha č. 3 </t>
  </si>
  <si>
    <t>č.RO</t>
  </si>
  <si>
    <t>předmět úpravy</t>
  </si>
  <si>
    <t>schváleno dne</t>
  </si>
  <si>
    <t>číslo usnesení</t>
  </si>
  <si>
    <t>vliv na objem rozpočtu v tis. Kč</t>
  </si>
  <si>
    <t>správce rozpočt. prostředků</t>
  </si>
  <si>
    <t>1/13</t>
  </si>
  <si>
    <t>úprava kap. 91404</t>
  </si>
  <si>
    <t>28/13/ZK</t>
  </si>
  <si>
    <t>04-školství</t>
  </si>
  <si>
    <t>2/13</t>
  </si>
  <si>
    <t>53/13/RK</t>
  </si>
  <si>
    <t>3/13</t>
  </si>
  <si>
    <t>vratka dotace, zapojení do kap. 91402</t>
  </si>
  <si>
    <t>201/13/RK</t>
  </si>
  <si>
    <t>02-reg.rozvoj</t>
  </si>
  <si>
    <t>4/13</t>
  </si>
  <si>
    <t>dotace z MF, zapojení do kap. 91115</t>
  </si>
  <si>
    <t>104/13/RK</t>
  </si>
  <si>
    <t>15-OKŘ</t>
  </si>
  <si>
    <t>5/13</t>
  </si>
  <si>
    <t>58/13/ZK</t>
  </si>
  <si>
    <t>07-kultura</t>
  </si>
  <si>
    <t>6/13</t>
  </si>
  <si>
    <t>navýšení zdrojů 2013 a výdajů v kap. 92014</t>
  </si>
  <si>
    <t>55/13/ZK</t>
  </si>
  <si>
    <t>05-soc.věci</t>
  </si>
  <si>
    <t>7/13</t>
  </si>
  <si>
    <t>navýšení zdrojů 2013 a výdajů v kap. 91405</t>
  </si>
  <si>
    <t>25/12/ZK</t>
  </si>
  <si>
    <t>8/13</t>
  </si>
  <si>
    <t>49/13/ZK</t>
  </si>
  <si>
    <t>18-oddKŘ</t>
  </si>
  <si>
    <t>9/13</t>
  </si>
  <si>
    <t>dotace z MŠMT-přímé náklady, zapojení do kap. 91604</t>
  </si>
  <si>
    <t>118/13/RK</t>
  </si>
  <si>
    <t>10/13</t>
  </si>
  <si>
    <t>dotace z MŠMT, zapojení do kap. 92302</t>
  </si>
  <si>
    <t>115/13/RK</t>
  </si>
  <si>
    <t>11/13</t>
  </si>
  <si>
    <t>dotace z MŠMT, zapojení do kap. 91604</t>
  </si>
  <si>
    <t>175/13/RK</t>
  </si>
  <si>
    <t>12/13</t>
  </si>
  <si>
    <t>navýšení zdrojů 2013 a výdajů v kap. 92406</t>
  </si>
  <si>
    <t>60/13/ZK</t>
  </si>
  <si>
    <t>06-doprava</t>
  </si>
  <si>
    <t>13/13</t>
  </si>
  <si>
    <t>navýšení zdrojů 2013 a výdajů v kap. 91406 a 92006</t>
  </si>
  <si>
    <t>61/13/ZK</t>
  </si>
  <si>
    <t>14/13</t>
  </si>
  <si>
    <t>dotace z MF, zapojení do kap. 91408</t>
  </si>
  <si>
    <t>197/13/RK</t>
  </si>
  <si>
    <t>08-zeměď.a ŽP</t>
  </si>
  <si>
    <t>15/13</t>
  </si>
  <si>
    <t>64/13/ZK</t>
  </si>
  <si>
    <t>16/13</t>
  </si>
  <si>
    <t xml:space="preserve">úprava kap. 92302, zrušeno </t>
  </si>
  <si>
    <t>17/13</t>
  </si>
  <si>
    <t>44/13/ZK</t>
  </si>
  <si>
    <t>14-investice</t>
  </si>
  <si>
    <t>18/13</t>
  </si>
  <si>
    <t>65/13/ZK</t>
  </si>
  <si>
    <t>19/13</t>
  </si>
  <si>
    <t>navýšení zdrojů 2013 a výdajů v kap. 92309</t>
  </si>
  <si>
    <t>173/13/RK</t>
  </si>
  <si>
    <t>09-zdravotnictví</t>
  </si>
  <si>
    <t>20/13</t>
  </si>
  <si>
    <t>navýšení zdrojů 2013 a výdajů v kap. 91402</t>
  </si>
  <si>
    <t>69/13/ZK</t>
  </si>
  <si>
    <t>21/13</t>
  </si>
  <si>
    <t xml:space="preserve">navýšení zdrojů 2013 a výdajů v kap. 910, 911, 914 a 920 </t>
  </si>
  <si>
    <t>42/13/ZK</t>
  </si>
  <si>
    <t>resorty</t>
  </si>
  <si>
    <t>22/13</t>
  </si>
  <si>
    <t>navýšení zdrojů 2013 a výdajů v kap. 92012</t>
  </si>
  <si>
    <t>48/13/ZK</t>
  </si>
  <si>
    <t>12-informatika</t>
  </si>
  <si>
    <t>23/13</t>
  </si>
  <si>
    <t>263/13/RK</t>
  </si>
  <si>
    <t>24/13</t>
  </si>
  <si>
    <t>59/13/ZK</t>
  </si>
  <si>
    <t>25/13</t>
  </si>
  <si>
    <t>navýšení zdrojů 2013 a výdajů v kap. 92009 a 91409</t>
  </si>
  <si>
    <t>105/13/ZK</t>
  </si>
  <si>
    <t>26/13</t>
  </si>
  <si>
    <t>finanční vypořádání peněžních fondů kraje za rok 2012</t>
  </si>
  <si>
    <t>93/13/ZK</t>
  </si>
  <si>
    <t>27/13</t>
  </si>
  <si>
    <t>finanční vypořádání kap. 923-spolufinancování za rok 2012</t>
  </si>
  <si>
    <t>94/13/ZK</t>
  </si>
  <si>
    <t>28/13</t>
  </si>
  <si>
    <t>úprava kap. 91414</t>
  </si>
  <si>
    <t>258/13/RK</t>
  </si>
  <si>
    <t>29/13</t>
  </si>
  <si>
    <t>53/13/Zk</t>
  </si>
  <si>
    <t>30/13</t>
  </si>
  <si>
    <t>dotace z MPSV, zapojení do kap. 91405</t>
  </si>
  <si>
    <t>237/13/RK</t>
  </si>
  <si>
    <t>31/13</t>
  </si>
  <si>
    <t>381/13/RK</t>
  </si>
  <si>
    <t>32/13</t>
  </si>
  <si>
    <t>109/13/ZK</t>
  </si>
  <si>
    <t>33/13</t>
  </si>
  <si>
    <t>úprava kap. 91405</t>
  </si>
  <si>
    <t>310/13/RK</t>
  </si>
  <si>
    <t>34/13</t>
  </si>
  <si>
    <t>finanční vypořádání účelových dotací za rok 2012</t>
  </si>
  <si>
    <t>541/13/RK</t>
  </si>
  <si>
    <t>03-ekonomika</t>
  </si>
  <si>
    <t>35/13</t>
  </si>
  <si>
    <t>382/13/RK</t>
  </si>
  <si>
    <t>36/13</t>
  </si>
  <si>
    <t>úprava kap. 93502</t>
  </si>
  <si>
    <t>110/13/ZK</t>
  </si>
  <si>
    <t>37/13</t>
  </si>
  <si>
    <t>383/13/RK</t>
  </si>
  <si>
    <t>38/13</t>
  </si>
  <si>
    <t>navýšení zdrojů 2013 a výdajů v kap. 92006</t>
  </si>
  <si>
    <t>124/13/ZK</t>
  </si>
  <si>
    <t>39/13</t>
  </si>
  <si>
    <t>dotace z MŠMT, zapojení do kap. 92304</t>
  </si>
  <si>
    <t>384/13/RK</t>
  </si>
  <si>
    <t>40/13</t>
  </si>
  <si>
    <t>navýšení zdrojů 2013 a výdajů v kap. 91404</t>
  </si>
  <si>
    <t>119/13/ZK</t>
  </si>
  <si>
    <t>41/13</t>
  </si>
  <si>
    <t>111/13/ZK</t>
  </si>
  <si>
    <t>42/13</t>
  </si>
  <si>
    <t>úprava kap. 91409</t>
  </si>
  <si>
    <t>106/13/ZK</t>
  </si>
  <si>
    <t>43/13</t>
  </si>
  <si>
    <t>107/13/ZK</t>
  </si>
  <si>
    <t>44/13</t>
  </si>
  <si>
    <t>120/13/ZK</t>
  </si>
  <si>
    <t>45/13</t>
  </si>
  <si>
    <t>378/13/RK</t>
  </si>
  <si>
    <t>46/13</t>
  </si>
  <si>
    <t>95/13/ZK</t>
  </si>
  <si>
    <t>47/13</t>
  </si>
  <si>
    <t>navýšení zdrojů 2013 a výdajů v kap. 91401</t>
  </si>
  <si>
    <t>92/13/ZK</t>
  </si>
  <si>
    <t>01-OKH</t>
  </si>
  <si>
    <t>48/13</t>
  </si>
  <si>
    <t>112/13/ZK</t>
  </si>
  <si>
    <t>49/13</t>
  </si>
  <si>
    <t>113/13/ZK</t>
  </si>
  <si>
    <t>50/13</t>
  </si>
  <si>
    <t>51/13</t>
  </si>
  <si>
    <t>102/13/ZK</t>
  </si>
  <si>
    <t>52/13</t>
  </si>
  <si>
    <t>114/13/ZK</t>
  </si>
  <si>
    <t>53/13</t>
  </si>
  <si>
    <t>dotace z MŠMT, znavýšení zdrojů a zapojení do kap. 92302</t>
  </si>
  <si>
    <t>531/13/RK</t>
  </si>
  <si>
    <t>54/13</t>
  </si>
  <si>
    <t>úprava kap.92303 a 92314</t>
  </si>
  <si>
    <t>55/13</t>
  </si>
  <si>
    <t>83/13/ZK</t>
  </si>
  <si>
    <t>56/13</t>
  </si>
  <si>
    <t>116/13/ZK</t>
  </si>
  <si>
    <t>57/13</t>
  </si>
  <si>
    <t>dotace z MMR, zapojení do kap. 92308</t>
  </si>
  <si>
    <t>544/13/RK</t>
  </si>
  <si>
    <t>58/13</t>
  </si>
  <si>
    <t>526/13/RK</t>
  </si>
  <si>
    <t>59/13</t>
  </si>
  <si>
    <t>527/13/RK</t>
  </si>
  <si>
    <t>60/13</t>
  </si>
  <si>
    <t>530/13/RK</t>
  </si>
  <si>
    <t>61/13</t>
  </si>
  <si>
    <t>dotace z MF, zapojení do kap.91409</t>
  </si>
  <si>
    <t>540/13/RK</t>
  </si>
  <si>
    <t>62/13</t>
  </si>
  <si>
    <t>63/13</t>
  </si>
  <si>
    <t>64/13</t>
  </si>
  <si>
    <t>65/13</t>
  </si>
  <si>
    <t>66/13</t>
  </si>
  <si>
    <t>67/13</t>
  </si>
  <si>
    <t>68/13</t>
  </si>
  <si>
    <t>69/13</t>
  </si>
  <si>
    <t>70/13</t>
  </si>
  <si>
    <t>126/13/ZK</t>
  </si>
  <si>
    <t>tis. Kč</t>
  </si>
  <si>
    <t>u k a z a t e l</t>
  </si>
  <si>
    <t>SR 2013</t>
  </si>
  <si>
    <t>UR 2013</t>
  </si>
  <si>
    <t>% plnění</t>
  </si>
  <si>
    <t>Vlastní příjmy kraje</t>
  </si>
  <si>
    <r>
      <t xml:space="preserve">běžné (neinvestiční) </t>
    </r>
    <r>
      <rPr>
        <sz val="11"/>
        <rFont val="Times New Roman"/>
        <family val="1"/>
      </rPr>
      <t xml:space="preserve">příjmy </t>
    </r>
    <r>
      <rPr>
        <b/>
        <i/>
        <sz val="11"/>
        <rFont val="Times New Roman"/>
        <family val="1"/>
      </rPr>
      <t>(ZU)</t>
    </r>
  </si>
  <si>
    <t>SU</t>
  </si>
  <si>
    <t>daňové-podíl kraje na sdílených daních</t>
  </si>
  <si>
    <t>daňové-správní poplatky</t>
  </si>
  <si>
    <t>daňové-příjmy ostatní</t>
  </si>
  <si>
    <t>--</t>
  </si>
  <si>
    <t>nedaňové-odvody PO, resort školství</t>
  </si>
  <si>
    <t>nedaňové-odvody PO, resort sociálních věcí</t>
  </si>
  <si>
    <t>nedaňové-odvody PO, resort dopravy</t>
  </si>
  <si>
    <t>nedaňové-odvody PO, resort kultury</t>
  </si>
  <si>
    <t>nedaňové-odvody PO, resort život. prostředí</t>
  </si>
  <si>
    <t>nedaňové-odvody PO, resort zdravotnictví</t>
  </si>
  <si>
    <t>nedaňové-odvody PO na investice OISNM</t>
  </si>
  <si>
    <t>nedaňové-příjmy z úroků</t>
  </si>
  <si>
    <t>nedaňové-poplatky za odběr podzemních vod</t>
  </si>
  <si>
    <t>nedaňové-přijaté splátky půjčených prostředků</t>
  </si>
  <si>
    <t>nedaňové-příjmy ostat., dodávky energií</t>
  </si>
  <si>
    <t xml:space="preserve">nedaňové-příjmy ostatní </t>
  </si>
  <si>
    <t>finanční vypořádání minulých let</t>
  </si>
  <si>
    <r>
      <t xml:space="preserve">kapitálové (investiční) </t>
    </r>
    <r>
      <rPr>
        <sz val="11"/>
        <rFont val="Times New Roman"/>
        <family val="1"/>
      </rPr>
      <t xml:space="preserve">příjmy </t>
    </r>
    <r>
      <rPr>
        <b/>
        <i/>
        <sz val="11"/>
        <rFont val="Times New Roman"/>
        <family val="1"/>
      </rPr>
      <t>(ZU)</t>
    </r>
  </si>
  <si>
    <t>příjmy z prodeje dlouhodobého majetku</t>
  </si>
  <si>
    <t>Dotace a příspěvky do rozpočtu kraje</t>
  </si>
  <si>
    <r>
      <t>běžné (</t>
    </r>
    <r>
      <rPr>
        <b/>
        <sz val="11"/>
        <rFont val="Times New Roman"/>
        <family val="1"/>
      </rPr>
      <t>neinvestiční)</t>
    </r>
    <r>
      <rPr>
        <sz val="11"/>
        <rFont val="Times New Roman"/>
        <family val="1"/>
      </rPr>
      <t xml:space="preserve"> dotace a příspěvky </t>
    </r>
    <r>
      <rPr>
        <b/>
        <i/>
        <sz val="11"/>
        <rFont val="Times New Roman"/>
        <family val="1"/>
      </rPr>
      <t>(ZU)</t>
    </r>
  </si>
  <si>
    <t>příspěvek stát.rozpočtu na výkon státní správy</t>
  </si>
  <si>
    <t>ostatní neinvestiční dotace a příspěvky</t>
  </si>
  <si>
    <t>příspěvky obcí na dopravní obslužnost</t>
  </si>
  <si>
    <r>
      <t>kapitálové</t>
    </r>
    <r>
      <rPr>
        <b/>
        <sz val="11"/>
        <rFont val="Times New Roman"/>
        <family val="1"/>
      </rPr>
      <t xml:space="preserve"> (investiční) </t>
    </r>
    <r>
      <rPr>
        <sz val="11"/>
        <rFont val="Times New Roman"/>
        <family val="1"/>
      </rPr>
      <t>dotace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a příspěvky </t>
    </r>
    <r>
      <rPr>
        <b/>
        <i/>
        <sz val="11"/>
        <rFont val="Times New Roman"/>
        <family val="1"/>
      </rPr>
      <t>(ZU)</t>
    </r>
  </si>
  <si>
    <t>ostatní investiční dotace a příspěvky</t>
  </si>
  <si>
    <t>PŘÍJMY CELKEM</t>
  </si>
  <si>
    <r>
      <t xml:space="preserve">Financování </t>
    </r>
    <r>
      <rPr>
        <b/>
        <i/>
        <sz val="11"/>
        <rFont val="Times New Roman"/>
        <family val="1"/>
      </rPr>
      <t>(ZU)</t>
    </r>
  </si>
  <si>
    <t xml:space="preserve"> </t>
  </si>
  <si>
    <r>
      <t xml:space="preserve">zapojení zůstatků </t>
    </r>
    <r>
      <rPr>
        <b/>
        <sz val="11"/>
        <rFont val="Times New Roman"/>
        <family val="1"/>
      </rPr>
      <t>peněžních fondů</t>
    </r>
    <r>
      <rPr>
        <sz val="11"/>
        <rFont val="Times New Roman"/>
        <family val="1"/>
      </rPr>
      <t xml:space="preserve"> z r. 2012</t>
    </r>
  </si>
  <si>
    <r>
      <t xml:space="preserve">zapojení zůstatků </t>
    </r>
    <r>
      <rPr>
        <b/>
        <sz val="11"/>
        <rFont val="Times New Roman"/>
        <family val="1"/>
      </rPr>
      <t>zvlášt.účtů</t>
    </r>
    <r>
      <rPr>
        <sz val="11"/>
        <rFont val="Times New Roman"/>
        <family val="1"/>
      </rPr>
      <t xml:space="preserve"> z r. 2012</t>
    </r>
  </si>
  <si>
    <r>
      <t>zapojení</t>
    </r>
    <r>
      <rPr>
        <b/>
        <sz val="11"/>
        <rFont val="Times New Roman"/>
        <family val="1"/>
      </rPr>
      <t xml:space="preserve"> klad.rozpočtového salda </t>
    </r>
    <r>
      <rPr>
        <sz val="11"/>
        <rFont val="Times New Roman"/>
        <family val="1"/>
      </rPr>
      <t>z r. 2012</t>
    </r>
  </si>
  <si>
    <r>
      <t xml:space="preserve">dlouhodobý </t>
    </r>
    <r>
      <rPr>
        <b/>
        <sz val="11"/>
        <rFont val="Times New Roman"/>
        <family val="1"/>
      </rPr>
      <t xml:space="preserve">přijatý úvěr - </t>
    </r>
    <r>
      <rPr>
        <sz val="11"/>
        <rFont val="Times New Roman"/>
        <family val="1"/>
      </rPr>
      <t>revitalizace mostů</t>
    </r>
  </si>
  <si>
    <t>ZDROJE CELKEM</t>
  </si>
  <si>
    <t>Kapitola 910 - Zastupitelstvo (ZU)</t>
  </si>
  <si>
    <t>resort (SU)</t>
  </si>
  <si>
    <t>% sk./UR</t>
  </si>
  <si>
    <t>celkem</t>
  </si>
  <si>
    <t>Kapitola 911 - Krajský úřad (ZU)</t>
  </si>
  <si>
    <t>Kapitola 913 - příspěvkové organizace (ZU)</t>
  </si>
  <si>
    <t>04-OŠMTS</t>
  </si>
  <si>
    <t>05-OSV</t>
  </si>
  <si>
    <t>06-OD</t>
  </si>
  <si>
    <t>07-OK</t>
  </si>
  <si>
    <t>08-OŽP</t>
  </si>
  <si>
    <t>09-OZ</t>
  </si>
  <si>
    <t>Kapitola 914 - Působnosti (ZU)</t>
  </si>
  <si>
    <t>02-ORREP</t>
  </si>
  <si>
    <t>03-EO</t>
  </si>
  <si>
    <t>10-PO</t>
  </si>
  <si>
    <t>11-OÚPSŘ</t>
  </si>
  <si>
    <t>12-OI</t>
  </si>
  <si>
    <t>14-OISNM</t>
  </si>
  <si>
    <t>Kapitola 915 - Energie (ZU)</t>
  </si>
  <si>
    <t>18-OSŘ</t>
  </si>
  <si>
    <t>Kapitola 916 - Účelové neinvestiční dotace na školství (ZU)</t>
  </si>
  <si>
    <t>Kapitola 919 - Všeobecná pokladní správa (ZU)</t>
  </si>
  <si>
    <t>Kapitola 920 - Kapitálové výdaje (ZU)</t>
  </si>
  <si>
    <t>Kapitola 923 - Spolufinancování EU (ZU)</t>
  </si>
  <si>
    <t>Kapitola 924 - Úvěry (ZU)</t>
  </si>
  <si>
    <t>Kapitola 925 - Sociální fond kraje (ZU)</t>
  </si>
  <si>
    <t>Kapitola 931 - Krizový fond kraje (ZU)</t>
  </si>
  <si>
    <t>Kapitola 932 - Fond ochrany vod (ZU)</t>
  </si>
  <si>
    <t>Kapitola 933 - Fond požární ochrany (ZU)</t>
  </si>
  <si>
    <t>Kapitola 934 - Lesnický fond (ZU)</t>
  </si>
  <si>
    <t>Kapitola 935 - Grantový fond (ZU)</t>
  </si>
  <si>
    <t>Kapitola 936 - Fond kulturního dědictví (ZU)</t>
  </si>
  <si>
    <t>Financování (ZU)</t>
  </si>
  <si>
    <t>Příloha č. 1/str.1</t>
  </si>
  <si>
    <t>Příloha č. 2/str.1</t>
  </si>
  <si>
    <t>Příloha č. 2/str.2</t>
  </si>
  <si>
    <t>Příloha č. 2/str.3</t>
  </si>
  <si>
    <t>71/13</t>
  </si>
  <si>
    <t>72/13</t>
  </si>
  <si>
    <t>73/13</t>
  </si>
  <si>
    <t>74/13</t>
  </si>
  <si>
    <t>75/13</t>
  </si>
  <si>
    <t>76/13</t>
  </si>
  <si>
    <t>77/13</t>
  </si>
  <si>
    <t>78/13</t>
  </si>
  <si>
    <t>79/13</t>
  </si>
  <si>
    <t>80/13</t>
  </si>
  <si>
    <t>81/13</t>
  </si>
  <si>
    <t>82/13</t>
  </si>
  <si>
    <t>83/13</t>
  </si>
  <si>
    <t>84/13</t>
  </si>
  <si>
    <t>85/13</t>
  </si>
  <si>
    <t>600/13/RK</t>
  </si>
  <si>
    <t>637/13/RK</t>
  </si>
  <si>
    <t>dotace z MF, zapjení do kap.91409</t>
  </si>
  <si>
    <t>638/13/RK</t>
  </si>
  <si>
    <t>dotace z MŠMT, zapojení do kap. 92309</t>
  </si>
  <si>
    <t>686/13/RK</t>
  </si>
  <si>
    <t>dotace z MF, zapojení do kap. 92302</t>
  </si>
  <si>
    <t>644/13/RK</t>
  </si>
  <si>
    <t>645/13/RK</t>
  </si>
  <si>
    <t>navýšení zdrojů 2013 a přesun z kap. 93607do výdajů v kap. 91407</t>
  </si>
  <si>
    <t>navýšení zdrojů 2013 a výdajů v kap. 92306</t>
  </si>
  <si>
    <t>navýšení zdrojů 2013 a výdajů v kap. 91406</t>
  </si>
  <si>
    <t>dotace z MV, zapojeno do kap. 91401</t>
  </si>
  <si>
    <t>snížení zdrojů a výdajů v kap. 92014 (vrácení odvodu PO)</t>
  </si>
  <si>
    <t>11-územní plán</t>
  </si>
  <si>
    <t>daň z příjmů PO za kraj</t>
  </si>
  <si>
    <t>162/13/ZK</t>
  </si>
  <si>
    <t>149/13/ZK</t>
  </si>
  <si>
    <t>155/13/ZK</t>
  </si>
  <si>
    <t>156/13/ZK</t>
  </si>
  <si>
    <t>157/13/ZK</t>
  </si>
  <si>
    <t>135/13/ZK</t>
  </si>
  <si>
    <t>163/13/ZK</t>
  </si>
  <si>
    <t>166/13/ZK</t>
  </si>
  <si>
    <t>139/13/ZK</t>
  </si>
  <si>
    <t>167/13/ZK</t>
  </si>
  <si>
    <t>136/13/ZK</t>
  </si>
  <si>
    <t>151/13/ZK</t>
  </si>
  <si>
    <t>152/13/ZK</t>
  </si>
  <si>
    <t>168/13/ZK</t>
  </si>
  <si>
    <t>169/13/ZK</t>
  </si>
  <si>
    <t>170/13/ZK</t>
  </si>
  <si>
    <t xml:space="preserve">Celkem výdajová část rozpočtu 2013 upravena o </t>
  </si>
  <si>
    <t>dotace z MŠMT, vratky z akcí, zapojení do kap. 92302</t>
  </si>
  <si>
    <t>751/13/RK</t>
  </si>
  <si>
    <t>úprava kap. 91408</t>
  </si>
  <si>
    <t>787/13/RK</t>
  </si>
  <si>
    <t>86/13</t>
  </si>
  <si>
    <t>87/13</t>
  </si>
  <si>
    <t>88/13</t>
  </si>
  <si>
    <t>89/13</t>
  </si>
  <si>
    <t>90/13</t>
  </si>
  <si>
    <t>91/13</t>
  </si>
  <si>
    <t>92/13</t>
  </si>
  <si>
    <t>93/13</t>
  </si>
  <si>
    <t>94/13</t>
  </si>
  <si>
    <t>95/13</t>
  </si>
  <si>
    <t>96/13</t>
  </si>
  <si>
    <t>97/13</t>
  </si>
  <si>
    <t>98/13</t>
  </si>
  <si>
    <t>99/13</t>
  </si>
  <si>
    <t>100/13</t>
  </si>
  <si>
    <t>101/13</t>
  </si>
  <si>
    <t>102/13</t>
  </si>
  <si>
    <t>103/13</t>
  </si>
  <si>
    <t>104/13</t>
  </si>
  <si>
    <t>105/13</t>
  </si>
  <si>
    <t>106/13</t>
  </si>
  <si>
    <t>107/13</t>
  </si>
  <si>
    <t>108/13</t>
  </si>
  <si>
    <t>109/13</t>
  </si>
  <si>
    <t>110/13</t>
  </si>
  <si>
    <t>111/13</t>
  </si>
  <si>
    <t>112/13</t>
  </si>
  <si>
    <t>113/13</t>
  </si>
  <si>
    <t>114/13</t>
  </si>
  <si>
    <t>115/13</t>
  </si>
  <si>
    <t>116/13</t>
  </si>
  <si>
    <t>117/13</t>
  </si>
  <si>
    <t>752/13RK</t>
  </si>
  <si>
    <t>745/13/RK</t>
  </si>
  <si>
    <t>dotace ze zahraničí, zapojení do kap. 92309</t>
  </si>
  <si>
    <t>725/13/RK</t>
  </si>
  <si>
    <t>dotace z MMR, zapojení do kap. 91411</t>
  </si>
  <si>
    <t>777/13/RK</t>
  </si>
  <si>
    <t>úprava kap. 92304</t>
  </si>
  <si>
    <t>780/13/RK</t>
  </si>
  <si>
    <t>848/13/RK</t>
  </si>
  <si>
    <t>dotace z MK, zapojení do kap. 91407</t>
  </si>
  <si>
    <t>841/13/RK</t>
  </si>
  <si>
    <t>dotace z MMR, zapojení do kap. 92006</t>
  </si>
  <si>
    <t>827/13/RK</t>
  </si>
  <si>
    <t>k 31.5.2013 neprojednáno</t>
  </si>
  <si>
    <t>188/13/ZK</t>
  </si>
  <si>
    <t>přesun z kap. 91115 do kap. 92015</t>
  </si>
  <si>
    <t>179/13/ZK</t>
  </si>
  <si>
    <t>186/13/ZK</t>
  </si>
  <si>
    <t>210/13/ZK</t>
  </si>
  <si>
    <t>196/13/ZK</t>
  </si>
  <si>
    <t>190/13/ZK</t>
  </si>
  <si>
    <t>187/13/ZK</t>
  </si>
  <si>
    <t>200/13/ZK</t>
  </si>
  <si>
    <t>199/13/ZK</t>
  </si>
  <si>
    <t>177/13/ZK</t>
  </si>
  <si>
    <t>201/13/ZK</t>
  </si>
  <si>
    <t>194/13/ZK</t>
  </si>
  <si>
    <t>211/13/ZK</t>
  </si>
  <si>
    <t>přesun z kap.91903 do kap.92605</t>
  </si>
  <si>
    <t>přesun z kap.91903 do kap.91309 a 92009</t>
  </si>
  <si>
    <t>přesun z kap.91903 do kap.91405</t>
  </si>
  <si>
    <t>přesun z kap.92302 do kap.92314 a úprava v kap. 92302</t>
  </si>
  <si>
    <t>přesun z kap.91903 do kap.92305</t>
  </si>
  <si>
    <t>přesun z kap.91401 do kap.91001</t>
  </si>
  <si>
    <t>peřsun z kap.91903 do kap.92607</t>
  </si>
  <si>
    <t>přesun z kap.91903 do kap.92609</t>
  </si>
  <si>
    <t>přesun z kap.91903 do kap.92604</t>
  </si>
  <si>
    <t>přesun z kap.91903 do kap.92302</t>
  </si>
  <si>
    <t>navýšení zdrojů 2013 a výdajů v kap. 92303 a 92314</t>
  </si>
  <si>
    <t>přesun z kap.91903 do kap.91518</t>
  </si>
  <si>
    <t>přesun z kap.91903 do kap.91404</t>
  </si>
  <si>
    <t>přesun z kap.91903 do kap.91407</t>
  </si>
  <si>
    <t>přesun z kap.91903 do kap.92009</t>
  </si>
  <si>
    <t>přesun z kap.91903 do kap.91402</t>
  </si>
  <si>
    <t>přesun z kap.92303 do kap.92314</t>
  </si>
  <si>
    <t>přesun z kap.91903 do kap.92314, úprava kap. 91303</t>
  </si>
  <si>
    <t>přesun z kap.91406 do kap.92006</t>
  </si>
  <si>
    <t>přesun z kap.91903 do kap.91304</t>
  </si>
  <si>
    <t>přesun z kap.91405 do kap.92314</t>
  </si>
  <si>
    <t>přesun z kap.91408 do kap.91402, úprava kap. 91402</t>
  </si>
  <si>
    <t>přesun z kap.92302 do kap.92314</t>
  </si>
  <si>
    <t>přesun z kap.91903 do kap.92011</t>
  </si>
  <si>
    <t>přesun z kap.91903 do kap.91307</t>
  </si>
  <si>
    <t>přesun z kap.91903 do kap.92014</t>
  </si>
  <si>
    <t>180/13/ZK</t>
  </si>
  <si>
    <t>navýšení zdrojů 2013 a výdajů v kap. 91518</t>
  </si>
  <si>
    <t>178/13/ZK</t>
  </si>
  <si>
    <t>204/13/ZK</t>
  </si>
  <si>
    <t>snížení zdrojů a výdajů v kap. 92406 (snížení plánovaného čerpání úvěru)</t>
  </si>
  <si>
    <t>205/13/ZK</t>
  </si>
  <si>
    <t>navýšení zdrojů 2013 a výdajů v kap. 91306</t>
  </si>
  <si>
    <t>206/13/ZK</t>
  </si>
  <si>
    <t>navýšení zdrojů 2013 a výdajů v kap. 91406 a 91403</t>
  </si>
  <si>
    <t>28,5,2013</t>
  </si>
  <si>
    <t>207/13/ZK</t>
  </si>
  <si>
    <t>navýšení zdrojů 2013 a výdajů v kap. 91304</t>
  </si>
  <si>
    <t>195/13/ZK</t>
  </si>
  <si>
    <t>189/13/ZK</t>
  </si>
  <si>
    <t>navýšení zdrojů 2013 a výdajů v kap. 91403</t>
  </si>
  <si>
    <t>Kapitola 926 - Dotační fond kraje (ZU)</t>
  </si>
  <si>
    <t>118/13</t>
  </si>
  <si>
    <t>119/13</t>
  </si>
  <si>
    <t>120/13</t>
  </si>
  <si>
    <t>121/13</t>
  </si>
  <si>
    <t>122/13</t>
  </si>
  <si>
    <t>123/13</t>
  </si>
  <si>
    <t>124/13</t>
  </si>
  <si>
    <t>125/13</t>
  </si>
  <si>
    <t>126/13</t>
  </si>
  <si>
    <t>127/13</t>
  </si>
  <si>
    <t>128/13</t>
  </si>
  <si>
    <t>129/13</t>
  </si>
  <si>
    <t>130/13</t>
  </si>
  <si>
    <t>131/13</t>
  </si>
  <si>
    <t>132/13</t>
  </si>
  <si>
    <t>133/13</t>
  </si>
  <si>
    <t>134/13</t>
  </si>
  <si>
    <t>135/13</t>
  </si>
  <si>
    <t>136/13</t>
  </si>
  <si>
    <t>137/13</t>
  </si>
  <si>
    <t>138/13</t>
  </si>
  <si>
    <t>139/13</t>
  </si>
  <si>
    <t>140/13</t>
  </si>
  <si>
    <t>141/13</t>
  </si>
  <si>
    <t>142/13</t>
  </si>
  <si>
    <t>143/13</t>
  </si>
  <si>
    <t>144/13</t>
  </si>
  <si>
    <t>145/13</t>
  </si>
  <si>
    <t>146/13</t>
  </si>
  <si>
    <t>150/13</t>
  </si>
  <si>
    <t>151/13</t>
  </si>
  <si>
    <t>152/13</t>
  </si>
  <si>
    <t>148/13</t>
  </si>
  <si>
    <t>159/13</t>
  </si>
  <si>
    <t>147/13</t>
  </si>
  <si>
    <t>153/13</t>
  </si>
  <si>
    <t>154/13</t>
  </si>
  <si>
    <t>155/13</t>
  </si>
  <si>
    <t>156/13</t>
  </si>
  <si>
    <t>157/13</t>
  </si>
  <si>
    <t>158/13</t>
  </si>
  <si>
    <t>160/13</t>
  </si>
  <si>
    <t>161/13</t>
  </si>
  <si>
    <t>162/13</t>
  </si>
  <si>
    <t>163/13</t>
  </si>
  <si>
    <t>164/13</t>
  </si>
  <si>
    <t>165/13</t>
  </si>
  <si>
    <t>166/13</t>
  </si>
  <si>
    <t>167/13</t>
  </si>
  <si>
    <t>168/13</t>
  </si>
  <si>
    <t>169/13</t>
  </si>
  <si>
    <t>170/13</t>
  </si>
  <si>
    <t>171/13</t>
  </si>
  <si>
    <t>149/13</t>
  </si>
  <si>
    <t>k 30.6.2013 neprojednáno</t>
  </si>
  <si>
    <t>229/13/ZK</t>
  </si>
  <si>
    <t>úprava kap. 93208</t>
  </si>
  <si>
    <t>241/13/ZK</t>
  </si>
  <si>
    <t>242/13/ZK</t>
  </si>
  <si>
    <t>870/13/RK</t>
  </si>
  <si>
    <t>244/13/ZK</t>
  </si>
  <si>
    <t>859/13/RK</t>
  </si>
  <si>
    <t>230/13/ZK</t>
  </si>
  <si>
    <t>890/13/RK</t>
  </si>
  <si>
    <t>přesun z kap.91903 do kap.92602</t>
  </si>
  <si>
    <t>236/13/ZK</t>
  </si>
  <si>
    <t>úprava kap. 92607 - poskytnutí dotací z DF LK</t>
  </si>
  <si>
    <t>247/13/ZK</t>
  </si>
  <si>
    <t>přesun z kap. 91401 do kap. 91001</t>
  </si>
  <si>
    <t>218/13/ZK</t>
  </si>
  <si>
    <t>219/13/ZK</t>
  </si>
  <si>
    <t>přesun z kap.91903 do kap.91401 a 92001</t>
  </si>
  <si>
    <t>220/13/ZK</t>
  </si>
  <si>
    <t>navýšení zdrojů 2013 a výdajů v kap. 92302</t>
  </si>
  <si>
    <t>921/13/RK</t>
  </si>
  <si>
    <t>949/13/RK</t>
  </si>
  <si>
    <t>přesun z kap. 91304 do kap. 92004</t>
  </si>
  <si>
    <t>přesun z kap. 91903 do kap. 92601</t>
  </si>
  <si>
    <t>231/13/ZK</t>
  </si>
  <si>
    <t>přesun z kap. 91903 do kap. 92611</t>
  </si>
  <si>
    <t>235/13/ZK</t>
  </si>
  <si>
    <t>250/13/ZK</t>
  </si>
  <si>
    <t>251/13/ZK</t>
  </si>
  <si>
    <t>252/13/ZK</t>
  </si>
  <si>
    <t>253/13/ZK</t>
  </si>
  <si>
    <t>254/13/ZK</t>
  </si>
  <si>
    <t>přesun z kap. 91903 do kap. 92606</t>
  </si>
  <si>
    <t>255/13/ZK</t>
  </si>
  <si>
    <t>úprava kap. 91402</t>
  </si>
  <si>
    <t>238/13/ZK</t>
  </si>
  <si>
    <t>232/13/ZK</t>
  </si>
  <si>
    <t>dotace od RRRS SV, zapojení do kap. 92307</t>
  </si>
  <si>
    <t>945/13/RK</t>
  </si>
  <si>
    <t>224/13/ZK</t>
  </si>
  <si>
    <t>navýšení zdrojů 2013 a výdajů v kap. 91115 a kap. 92005</t>
  </si>
  <si>
    <t>245/13/ZK</t>
  </si>
  <si>
    <t>navýšení zdrojů 2013 a výdajů v kap. 91307, kap. 92307 a 92014</t>
  </si>
  <si>
    <t>vrácení dotace z MŠMT, snížení výdajů v kap. 91604</t>
  </si>
  <si>
    <t>871/13/RK</t>
  </si>
  <si>
    <t>dotace z MŠMT a vratky dotací, zapojení do kap.  92302</t>
  </si>
  <si>
    <t>980/13/RK</t>
  </si>
  <si>
    <t>přesun z kap. 91903 do kap. 91410</t>
  </si>
  <si>
    <t>221/13/ZK</t>
  </si>
  <si>
    <t>10-právní</t>
  </si>
  <si>
    <t>dotace z MZdr, zapojení do kap. 91409</t>
  </si>
  <si>
    <t>917/13/RK</t>
  </si>
  <si>
    <t>dotace z MF, zapojení do kap. 91402</t>
  </si>
  <si>
    <t>936/13/RK</t>
  </si>
  <si>
    <t>1051/13/RK</t>
  </si>
  <si>
    <t>dotace z MV, zapojeno do kap. 92318</t>
  </si>
  <si>
    <t>260/13/ZK</t>
  </si>
  <si>
    <t>navýšení zdrojů 2013 a výdajů v kap. 92004 a kap. 91403</t>
  </si>
  <si>
    <t>přesun z kap. 91903 do kap. 92004</t>
  </si>
  <si>
    <t>261/13/ZK</t>
  </si>
  <si>
    <t>navýšení zdrojů 2013 a výdajů v kap. 92008</t>
  </si>
  <si>
    <t>262/13/ZK</t>
  </si>
  <si>
    <t>1016/13/RK</t>
  </si>
  <si>
    <t>dotace z MŠMT, zapojeno do kap. 91604</t>
  </si>
  <si>
    <t>navýšení zdrojů 2013 a výdajů v kap. 91604</t>
  </si>
  <si>
    <t>1017/13/RK</t>
  </si>
  <si>
    <t>995/13/RK</t>
  </si>
  <si>
    <t>dotace z Úřadu vlády, zapojeno do kap. 91405</t>
  </si>
  <si>
    <t>1018/13/RK</t>
  </si>
  <si>
    <t>úprava kap. 91401</t>
  </si>
  <si>
    <t>988/13/RK</t>
  </si>
  <si>
    <t>přesun z kap. 91903 do kap. 91401 a kap. 92001</t>
  </si>
  <si>
    <t>263/13/ZK</t>
  </si>
  <si>
    <t>úprava kap. 92314</t>
  </si>
  <si>
    <t>264/13/ZK</t>
  </si>
  <si>
    <t>navýšení zdrojů 2013 a výdajů v kap. 91903</t>
  </si>
  <si>
    <t>257/13/ZK</t>
  </si>
  <si>
    <t>265/13/ZK</t>
  </si>
  <si>
    <t>266/13/ZK</t>
  </si>
  <si>
    <t>přesun z kap. 92303 do kap. 92302</t>
  </si>
  <si>
    <t>267/13/ZK</t>
  </si>
  <si>
    <t>268/13/ZK</t>
  </si>
  <si>
    <t>dotace z MF, zapojeno do kap. 91401</t>
  </si>
  <si>
    <t>270/13/ZK</t>
  </si>
  <si>
    <t>skut.01-06/2013</t>
  </si>
  <si>
    <t>Čerpání ze závazných a specifických ukazatelů výdajové části rozpočtu kraje za období 01 - 06/2013</t>
  </si>
  <si>
    <t>Plnění závazných a specifických ukazatelů příjmové části rozpočtu kraje za období 01 - 06/2013</t>
  </si>
  <si>
    <t xml:space="preserve">    Přehled změn rozpočtu a rozpočtových opatření přijatých  v období od 1. ledna do 30. června 2013</t>
  </si>
</sst>
</file>

<file path=xl/styles.xml><?xml version="1.0" encoding="utf-8"?>
<styleSheet xmlns="http://schemas.openxmlformats.org/spreadsheetml/2006/main">
  <numFmts count="6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0.000000"/>
    <numFmt numFmtId="167" formatCode="#,##0.0"/>
    <numFmt numFmtId="168" formatCode="mmmm\ yy"/>
    <numFmt numFmtId="169" formatCode="[$-405]d\.\ mmmm\ yyyy"/>
    <numFmt numFmtId="170" formatCode="[$-405]mmmm\ 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"/>
    <numFmt numFmtId="175" formatCode="dd/mm/yy"/>
    <numFmt numFmtId="176" formatCode="d/m"/>
    <numFmt numFmtId="177" formatCode="#,##0.000000"/>
    <numFmt numFmtId="178" formatCode="dd/mm/yy;@"/>
    <numFmt numFmtId="179" formatCode="#,##0.0000"/>
    <numFmt numFmtId="180" formatCode="#,##0.00_ ;\-#,##0.00\ "/>
    <numFmt numFmtId="181" formatCode="0.0000"/>
    <numFmt numFmtId="182" formatCode="#,##0.00_ ;[Red]\-#,##0.00\ "/>
    <numFmt numFmtId="183" formatCode="\+\ #,##0.00"/>
    <numFmt numFmtId="184" formatCode="#,##0.000_ ;[Red]\-#,##0.000\ "/>
    <numFmt numFmtId="185" formatCode="#,##0_ ;[Red]\-#,##0\ "/>
    <numFmt numFmtId="186" formatCode="0_ ;[Red]\-0\ "/>
    <numFmt numFmtId="187" formatCode="#,##0;[Red]#,##0"/>
    <numFmt numFmtId="188" formatCode="#,##0.00;[Red]#,##0.00"/>
    <numFmt numFmtId="189" formatCode="#,##0.0_ ;[Red]\-#,##0.0\ "/>
    <numFmt numFmtId="190" formatCode="#,##0.00\ &quot;Kč&quot;"/>
    <numFmt numFmtId="191" formatCode="000\ 00"/>
    <numFmt numFmtId="192" formatCode="#,##0.00000"/>
    <numFmt numFmtId="193" formatCode="0.0,,"/>
    <numFmt numFmtId="194" formatCode="#.00,"/>
    <numFmt numFmtId="195" formatCode="#.00"/>
    <numFmt numFmtId="196" formatCode="0#,##0"/>
    <numFmt numFmtId="197" formatCode="#,"/>
    <numFmt numFmtId="198" formatCode="0.0%"/>
    <numFmt numFmtId="199" formatCode="0.00000"/>
    <numFmt numFmtId="200" formatCode="#,##0\ &quot;Kč&quot;"/>
    <numFmt numFmtId="201" formatCode="_-* #,##0.00\ _K_č_-;\-* #,##0.00\ _K_č_-;_-* \-??\ _K_č_-;_-@_-"/>
    <numFmt numFmtId="202" formatCode="#,##0.00\ _K_č"/>
    <numFmt numFmtId="203" formatCode="d/m/yyyy;@"/>
    <numFmt numFmtId="204" formatCode="0.000%"/>
    <numFmt numFmtId="205" formatCode="d/m/yy;@"/>
    <numFmt numFmtId="206" formatCode="yyyy"/>
    <numFmt numFmtId="207" formatCode="mmm/yyyy"/>
    <numFmt numFmtId="208" formatCode="d/m;@"/>
    <numFmt numFmtId="209" formatCode="_-* #,##0\ _K_č_-;\-* #,##0\ _K_č_-;_-* &quot;-&quot;??\ _K_č_-;_-@_-"/>
    <numFmt numFmtId="210" formatCode="#,##0_ ;\-#,##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0.000000%"/>
    <numFmt numFmtId="220" formatCode="0000"/>
    <numFmt numFmtId="221" formatCode="00000000"/>
    <numFmt numFmtId="222" formatCode="0.0000%"/>
    <numFmt numFmtId="223" formatCode="0.00000%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14" fontId="21" fillId="0" borderId="11" xfId="0" applyNumberFormat="1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2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14" fontId="21" fillId="0" borderId="11" xfId="0" applyNumberFormat="1" applyFont="1" applyFill="1" applyBorder="1" applyAlignment="1">
      <alignment horizontal="right" vertical="center"/>
    </xf>
    <xf numFmtId="4" fontId="21" fillId="0" borderId="11" xfId="0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center"/>
    </xf>
    <xf numFmtId="49" fontId="21" fillId="19" borderId="10" xfId="0" applyNumberFormat="1" applyFont="1" applyFill="1" applyBorder="1" applyAlignment="1">
      <alignment horizontal="center" vertical="center"/>
    </xf>
    <xf numFmtId="0" fontId="21" fillId="19" borderId="11" xfId="0" applyFont="1" applyFill="1" applyBorder="1" applyAlignment="1">
      <alignment vertical="center"/>
    </xf>
    <xf numFmtId="14" fontId="21" fillId="19" borderId="11" xfId="0" applyNumberFormat="1" applyFont="1" applyFill="1" applyBorder="1" applyAlignment="1">
      <alignment horizontal="right" vertical="center" wrapText="1"/>
    </xf>
    <xf numFmtId="0" fontId="21" fillId="19" borderId="11" xfId="0" applyFont="1" applyFill="1" applyBorder="1" applyAlignment="1">
      <alignment horizontal="right" vertical="center" wrapText="1"/>
    </xf>
    <xf numFmtId="4" fontId="21" fillId="19" borderId="11" xfId="0" applyNumberFormat="1" applyFont="1" applyFill="1" applyBorder="1" applyAlignment="1">
      <alignment horizontal="right" vertical="center"/>
    </xf>
    <xf numFmtId="0" fontId="21" fillId="19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2" fillId="0" borderId="13" xfId="0" applyFont="1" applyBorder="1" applyAlignment="1">
      <alignment horizontal="center" vertical="center"/>
    </xf>
    <xf numFmtId="49" fontId="21" fillId="0" borderId="0" xfId="0" applyNumberFormat="1" applyFont="1" applyAlignment="1">
      <alignment horizontal="center"/>
    </xf>
    <xf numFmtId="4" fontId="21" fillId="0" borderId="0" xfId="0" applyNumberFormat="1" applyFont="1" applyAlignment="1">
      <alignment/>
    </xf>
    <xf numFmtId="0" fontId="23" fillId="0" borderId="0" xfId="0" applyFont="1" applyAlignment="1">
      <alignment/>
    </xf>
    <xf numFmtId="4" fontId="22" fillId="19" borderId="14" xfId="0" applyNumberFormat="1" applyFont="1" applyFill="1" applyBorder="1" applyAlignment="1">
      <alignment horizontal="right"/>
    </xf>
    <xf numFmtId="2" fontId="22" fillId="19" borderId="15" xfId="0" applyNumberFormat="1" applyFont="1" applyFill="1" applyBorder="1" applyAlignment="1">
      <alignment horizontal="right"/>
    </xf>
    <xf numFmtId="4" fontId="21" fillId="0" borderId="16" xfId="0" applyNumberFormat="1" applyFont="1" applyFill="1" applyBorder="1" applyAlignment="1">
      <alignment horizontal="right"/>
    </xf>
    <xf numFmtId="2" fontId="21" fillId="0" borderId="17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4" fontId="21" fillId="0" borderId="18" xfId="0" applyNumberFormat="1" applyFont="1" applyFill="1" applyBorder="1" applyAlignment="1">
      <alignment horizontal="right"/>
    </xf>
    <xf numFmtId="2" fontId="21" fillId="0" borderId="19" xfId="0" applyNumberFormat="1" applyFont="1" applyFill="1" applyBorder="1" applyAlignment="1">
      <alignment horizontal="right"/>
    </xf>
    <xf numFmtId="4" fontId="21" fillId="0" borderId="11" xfId="0" applyNumberFormat="1" applyFont="1" applyFill="1" applyBorder="1" applyAlignment="1">
      <alignment horizontal="right"/>
    </xf>
    <xf numFmtId="2" fontId="21" fillId="0" borderId="12" xfId="0" applyNumberFormat="1" applyFont="1" applyFill="1" applyBorder="1" applyAlignment="1">
      <alignment horizontal="right"/>
    </xf>
    <xf numFmtId="49" fontId="21" fillId="0" borderId="12" xfId="0" applyNumberFormat="1" applyFont="1" applyFill="1" applyBorder="1" applyAlignment="1">
      <alignment horizontal="right"/>
    </xf>
    <xf numFmtId="2" fontId="21" fillId="0" borderId="12" xfId="0" applyNumberFormat="1" applyFont="1" applyFill="1" applyBorder="1" applyAlignment="1" quotePrefix="1">
      <alignment horizontal="right"/>
    </xf>
    <xf numFmtId="4" fontId="21" fillId="0" borderId="20" xfId="0" applyNumberFormat="1" applyFont="1" applyFill="1" applyBorder="1" applyAlignment="1">
      <alignment horizontal="right"/>
    </xf>
    <xf numFmtId="2" fontId="21" fillId="0" borderId="21" xfId="0" applyNumberFormat="1" applyFont="1" applyFill="1" applyBorder="1" applyAlignment="1">
      <alignment horizontal="right"/>
    </xf>
    <xf numFmtId="2" fontId="21" fillId="0" borderId="17" xfId="0" applyNumberFormat="1" applyFont="1" applyFill="1" applyBorder="1" applyAlignment="1" quotePrefix="1">
      <alignment horizontal="right"/>
    </xf>
    <xf numFmtId="2" fontId="21" fillId="0" borderId="19" xfId="0" applyNumberFormat="1" applyFont="1" applyFill="1" applyBorder="1" applyAlignment="1" quotePrefix="1">
      <alignment horizontal="right"/>
    </xf>
    <xf numFmtId="4" fontId="22" fillId="19" borderId="16" xfId="0" applyNumberFormat="1" applyFont="1" applyFill="1" applyBorder="1" applyAlignment="1">
      <alignment horizontal="right"/>
    </xf>
    <xf numFmtId="2" fontId="22" fillId="19" borderId="17" xfId="0" applyNumberFormat="1" applyFont="1" applyFill="1" applyBorder="1" applyAlignment="1">
      <alignment horizontal="right"/>
    </xf>
    <xf numFmtId="4" fontId="22" fillId="4" borderId="16" xfId="0" applyNumberFormat="1" applyFont="1" applyFill="1" applyBorder="1" applyAlignment="1">
      <alignment horizontal="right"/>
    </xf>
    <xf numFmtId="2" fontId="22" fillId="4" borderId="17" xfId="0" applyNumberFormat="1" applyFont="1" applyFill="1" applyBorder="1" applyAlignment="1">
      <alignment horizontal="right"/>
    </xf>
    <xf numFmtId="4" fontId="21" fillId="0" borderId="18" xfId="0" applyNumberFormat="1" applyFont="1" applyBorder="1" applyAlignment="1">
      <alignment horizontal="right"/>
    </xf>
    <xf numFmtId="4" fontId="21" fillId="0" borderId="19" xfId="0" applyNumberFormat="1" applyFont="1" applyBorder="1" applyAlignment="1">
      <alignment horizontal="right"/>
    </xf>
    <xf numFmtId="4" fontId="21" fillId="0" borderId="11" xfId="0" applyNumberFormat="1" applyFont="1" applyBorder="1" applyAlignment="1">
      <alignment horizontal="right"/>
    </xf>
    <xf numFmtId="4" fontId="21" fillId="0" borderId="12" xfId="0" applyNumberFormat="1" applyFont="1" applyBorder="1" applyAlignment="1">
      <alignment horizontal="right"/>
    </xf>
    <xf numFmtId="4" fontId="23" fillId="0" borderId="0" xfId="0" applyNumberFormat="1" applyFont="1" applyAlignment="1">
      <alignment/>
    </xf>
    <xf numFmtId="4" fontId="27" fillId="0" borderId="0" xfId="0" applyNumberFormat="1" applyFont="1" applyFill="1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1" fillId="0" borderId="10" xfId="0" applyFont="1" applyBorder="1" applyAlignment="1">
      <alignment/>
    </xf>
    <xf numFmtId="4" fontId="21" fillId="0" borderId="11" xfId="0" applyNumberFormat="1" applyFont="1" applyBorder="1" applyAlignment="1">
      <alignment/>
    </xf>
    <xf numFmtId="2" fontId="21" fillId="4" borderId="12" xfId="0" applyNumberFormat="1" applyFont="1" applyFill="1" applyBorder="1" applyAlignment="1">
      <alignment/>
    </xf>
    <xf numFmtId="0" fontId="21" fillId="0" borderId="23" xfId="0" applyFont="1" applyBorder="1" applyAlignment="1">
      <alignment/>
    </xf>
    <xf numFmtId="4" fontId="21" fillId="0" borderId="20" xfId="0" applyNumberFormat="1" applyFont="1" applyBorder="1" applyAlignment="1">
      <alignment/>
    </xf>
    <xf numFmtId="2" fontId="21" fillId="4" borderId="21" xfId="0" applyNumberFormat="1" applyFont="1" applyFill="1" applyBorder="1" applyAlignment="1">
      <alignment/>
    </xf>
    <xf numFmtId="0" fontId="21" fillId="0" borderId="24" xfId="0" applyFont="1" applyBorder="1" applyAlignment="1">
      <alignment/>
    </xf>
    <xf numFmtId="4" fontId="21" fillId="0" borderId="14" xfId="0" applyNumberFormat="1" applyFont="1" applyBorder="1" applyAlignment="1">
      <alignment/>
    </xf>
    <xf numFmtId="2" fontId="21" fillId="4" borderId="15" xfId="0" applyNumberFormat="1" applyFont="1" applyFill="1" applyBorder="1" applyAlignment="1">
      <alignment/>
    </xf>
    <xf numFmtId="0" fontId="21" fillId="0" borderId="25" xfId="0" applyFont="1" applyBorder="1" applyAlignment="1">
      <alignment/>
    </xf>
    <xf numFmtId="4" fontId="21" fillId="0" borderId="16" xfId="0" applyNumberFormat="1" applyFont="1" applyBorder="1" applyAlignment="1">
      <alignment/>
    </xf>
    <xf numFmtId="4" fontId="21" fillId="0" borderId="16" xfId="0" applyNumberFormat="1" applyFont="1" applyFill="1" applyBorder="1" applyAlignment="1">
      <alignment/>
    </xf>
    <xf numFmtId="2" fontId="21" fillId="4" borderId="17" xfId="0" applyNumberFormat="1" applyFont="1" applyFill="1" applyBorder="1" applyAlignment="1">
      <alignment/>
    </xf>
    <xf numFmtId="4" fontId="21" fillId="0" borderId="11" xfId="0" applyNumberFormat="1" applyFont="1" applyFill="1" applyBorder="1" applyAlignment="1">
      <alignment/>
    </xf>
    <xf numFmtId="2" fontId="21" fillId="4" borderId="26" xfId="0" applyNumberFormat="1" applyFont="1" applyFill="1" applyBorder="1" applyAlignment="1">
      <alignment/>
    </xf>
    <xf numFmtId="0" fontId="21" fillId="0" borderId="27" xfId="0" applyFont="1" applyBorder="1" applyAlignment="1">
      <alignment/>
    </xf>
    <xf numFmtId="4" fontId="21" fillId="0" borderId="28" xfId="0" applyNumberFormat="1" applyFont="1" applyBorder="1" applyAlignment="1">
      <alignment/>
    </xf>
    <xf numFmtId="2" fontId="21" fillId="4" borderId="29" xfId="0" applyNumberFormat="1" applyFont="1" applyFill="1" applyBorder="1" applyAlignment="1">
      <alignment/>
    </xf>
    <xf numFmtId="0" fontId="25" fillId="0" borderId="19" xfId="0" applyFont="1" applyBorder="1" applyAlignment="1">
      <alignment/>
    </xf>
    <xf numFmtId="0" fontId="23" fillId="0" borderId="0" xfId="0" applyFont="1" applyBorder="1" applyAlignment="1">
      <alignment/>
    </xf>
    <xf numFmtId="4" fontId="23" fillId="0" borderId="0" xfId="0" applyNumberFormat="1" applyFont="1" applyBorder="1" applyAlignment="1">
      <alignment/>
    </xf>
    <xf numFmtId="2" fontId="23" fillId="0" borderId="0" xfId="0" applyNumberFormat="1" applyFont="1" applyFill="1" applyBorder="1" applyAlignment="1">
      <alignment/>
    </xf>
    <xf numFmtId="0" fontId="25" fillId="0" borderId="30" xfId="0" applyFont="1" applyBorder="1" applyAlignment="1">
      <alignment horizontal="center"/>
    </xf>
    <xf numFmtId="0" fontId="21" fillId="0" borderId="22" xfId="0" applyFont="1" applyBorder="1" applyAlignment="1">
      <alignment/>
    </xf>
    <xf numFmtId="2" fontId="21" fillId="4" borderId="12" xfId="0" applyNumberFormat="1" applyFont="1" applyFill="1" applyBorder="1" applyAlignment="1" quotePrefix="1">
      <alignment horizontal="right"/>
    </xf>
    <xf numFmtId="0" fontId="23" fillId="0" borderId="0" xfId="0" applyFont="1" applyAlignment="1">
      <alignment horizontal="right"/>
    </xf>
    <xf numFmtId="0" fontId="21" fillId="0" borderId="31" xfId="0" applyFont="1" applyBorder="1" applyAlignment="1">
      <alignment/>
    </xf>
    <xf numFmtId="4" fontId="21" fillId="0" borderId="20" xfId="0" applyNumberFormat="1" applyFont="1" applyFill="1" applyBorder="1" applyAlignment="1">
      <alignment/>
    </xf>
    <xf numFmtId="0" fontId="21" fillId="0" borderId="32" xfId="0" applyFont="1" applyBorder="1" applyAlignment="1">
      <alignment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0" fontId="25" fillId="0" borderId="22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23" xfId="0" applyFont="1" applyFill="1" applyBorder="1" applyAlignment="1">
      <alignment vertical="center" textRotation="90"/>
    </xf>
    <xf numFmtId="0" fontId="21" fillId="0" borderId="22" xfId="0" applyFont="1" applyBorder="1" applyAlignment="1">
      <alignment/>
    </xf>
    <xf numFmtId="0" fontId="21" fillId="0" borderId="10" xfId="0" applyFont="1" applyBorder="1" applyAlignment="1">
      <alignment/>
    </xf>
    <xf numFmtId="14" fontId="21" fillId="19" borderId="11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Alignment="1">
      <alignment/>
    </xf>
    <xf numFmtId="0" fontId="21" fillId="0" borderId="0" xfId="0" applyFont="1" applyAlignment="1">
      <alignment horizontal="center"/>
    </xf>
    <xf numFmtId="4" fontId="21" fillId="0" borderId="28" xfId="0" applyNumberFormat="1" applyFont="1" applyFill="1" applyBorder="1" applyAlignment="1">
      <alignment/>
    </xf>
    <xf numFmtId="0" fontId="22" fillId="19" borderId="24" xfId="0" applyFont="1" applyFill="1" applyBorder="1" applyAlignment="1">
      <alignment/>
    </xf>
    <xf numFmtId="0" fontId="22" fillId="19" borderId="14" xfId="0" applyFont="1" applyFill="1" applyBorder="1" applyAlignment="1">
      <alignment/>
    </xf>
    <xf numFmtId="0" fontId="22" fillId="0" borderId="33" xfId="0" applyFont="1" applyFill="1" applyBorder="1" applyAlignment="1">
      <alignment horizontal="left"/>
    </xf>
    <xf numFmtId="0" fontId="22" fillId="0" borderId="34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8" fillId="0" borderId="0" xfId="0" applyFont="1" applyAlignment="1">
      <alignment horizontal="center" vertical="center" wrapText="1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22" fillId="4" borderId="25" xfId="0" applyFont="1" applyFill="1" applyBorder="1" applyAlignment="1">
      <alignment/>
    </xf>
    <xf numFmtId="0" fontId="22" fillId="4" borderId="16" xfId="0" applyFont="1" applyFill="1" applyBorder="1" applyAlignment="1">
      <alignment/>
    </xf>
    <xf numFmtId="0" fontId="22" fillId="19" borderId="25" xfId="0" applyFont="1" applyFill="1" applyBorder="1" applyAlignment="1">
      <alignment/>
    </xf>
    <xf numFmtId="0" fontId="22" fillId="19" borderId="16" xfId="0" applyFont="1" applyFill="1" applyBorder="1" applyAlignment="1">
      <alignment/>
    </xf>
    <xf numFmtId="0" fontId="21" fillId="0" borderId="39" xfId="0" applyFont="1" applyFill="1" applyBorder="1" applyAlignment="1">
      <alignment horizontal="left"/>
    </xf>
    <xf numFmtId="0" fontId="21" fillId="0" borderId="40" xfId="0" applyFont="1" applyFill="1" applyBorder="1" applyAlignment="1">
      <alignment horizontal="left"/>
    </xf>
    <xf numFmtId="0" fontId="21" fillId="0" borderId="41" xfId="0" applyFont="1" applyFill="1" applyBorder="1" applyAlignment="1">
      <alignment horizontal="left"/>
    </xf>
    <xf numFmtId="0" fontId="21" fillId="0" borderId="42" xfId="0" applyFont="1" applyFill="1" applyBorder="1" applyAlignment="1">
      <alignment horizontal="left"/>
    </xf>
    <xf numFmtId="0" fontId="21" fillId="0" borderId="43" xfId="0" applyFont="1" applyFill="1" applyBorder="1" applyAlignment="1">
      <alignment horizontal="left"/>
    </xf>
    <xf numFmtId="0" fontId="21" fillId="0" borderId="44" xfId="0" applyFont="1" applyFill="1" applyBorder="1" applyAlignment="1">
      <alignment horizontal="left"/>
    </xf>
    <xf numFmtId="0" fontId="21" fillId="0" borderId="11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33" xfId="0" applyFont="1" applyFill="1" applyBorder="1" applyAlignment="1">
      <alignment horizontal="left"/>
    </xf>
    <xf numFmtId="0" fontId="21" fillId="0" borderId="34" xfId="0" applyFont="1" applyFill="1" applyBorder="1" applyAlignment="1">
      <alignment horizontal="left"/>
    </xf>
    <xf numFmtId="0" fontId="21" fillId="0" borderId="35" xfId="0" applyFont="1" applyFill="1" applyBorder="1" applyAlignment="1">
      <alignment horizontal="left"/>
    </xf>
    <xf numFmtId="0" fontId="21" fillId="0" borderId="20" xfId="0" applyFont="1" applyFill="1" applyBorder="1" applyAlignment="1">
      <alignment horizontal="left"/>
    </xf>
    <xf numFmtId="0" fontId="21" fillId="0" borderId="45" xfId="0" applyFont="1" applyFill="1" applyBorder="1" applyAlignment="1">
      <alignment horizontal="left"/>
    </xf>
    <xf numFmtId="0" fontId="21" fillId="0" borderId="46" xfId="0" applyFont="1" applyFill="1" applyBorder="1" applyAlignment="1">
      <alignment horizontal="left"/>
    </xf>
    <xf numFmtId="0" fontId="21" fillId="0" borderId="47" xfId="0" applyFont="1" applyFill="1" applyBorder="1" applyAlignment="1">
      <alignment horizontal="left"/>
    </xf>
    <xf numFmtId="0" fontId="22" fillId="19" borderId="25" xfId="0" applyFont="1" applyFill="1" applyBorder="1" applyAlignment="1">
      <alignment horizontal="center"/>
    </xf>
    <xf numFmtId="0" fontId="22" fillId="19" borderId="16" xfId="0" applyFont="1" applyFill="1" applyBorder="1" applyAlignment="1">
      <alignment horizontal="center"/>
    </xf>
    <xf numFmtId="0" fontId="22" fillId="19" borderId="17" xfId="0" applyFont="1" applyFill="1" applyBorder="1" applyAlignment="1">
      <alignment horizontal="center"/>
    </xf>
    <xf numFmtId="0" fontId="22" fillId="19" borderId="33" xfId="0" applyFont="1" applyFill="1" applyBorder="1" applyAlignment="1">
      <alignment horizontal="center"/>
    </xf>
    <xf numFmtId="0" fontId="22" fillId="19" borderId="34" xfId="0" applyFont="1" applyFill="1" applyBorder="1" applyAlignment="1">
      <alignment horizontal="center"/>
    </xf>
    <xf numFmtId="0" fontId="22" fillId="19" borderId="48" xfId="0" applyFont="1" applyFill="1" applyBorder="1" applyAlignment="1">
      <alignment horizontal="center"/>
    </xf>
    <xf numFmtId="0" fontId="22" fillId="19" borderId="32" xfId="0" applyFont="1" applyFill="1" applyBorder="1" applyAlignment="1">
      <alignment horizontal="center"/>
    </xf>
    <xf numFmtId="0" fontId="22" fillId="19" borderId="49" xfId="0" applyFont="1" applyFill="1" applyBorder="1" applyAlignment="1">
      <alignment horizontal="center"/>
    </xf>
    <xf numFmtId="0" fontId="22" fillId="19" borderId="13" xfId="0" applyFont="1" applyFill="1" applyBorder="1" applyAlignment="1">
      <alignment horizontal="center"/>
    </xf>
    <xf numFmtId="4" fontId="22" fillId="0" borderId="49" xfId="0" applyNumberFormat="1" applyFont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2" fillId="0" borderId="49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left" vertical="center"/>
    </xf>
    <xf numFmtId="49" fontId="22" fillId="0" borderId="49" xfId="0" applyNumberFormat="1" applyFont="1" applyBorder="1" applyAlignment="1">
      <alignment horizontal="left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3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H43" sqref="H43"/>
    </sheetView>
  </sheetViews>
  <sheetFormatPr defaultColWidth="9.140625" defaultRowHeight="12.75"/>
  <cols>
    <col min="1" max="1" width="3.7109375" style="25" customWidth="1"/>
    <col min="2" max="2" width="3.140625" style="25" customWidth="1"/>
    <col min="3" max="3" width="34.57421875" style="25" customWidth="1"/>
    <col min="4" max="5" width="13.140625" style="25" bestFit="1" customWidth="1"/>
    <col min="6" max="6" width="15.7109375" style="25" customWidth="1"/>
    <col min="7" max="7" width="8.140625" style="25" customWidth="1"/>
    <col min="8" max="16384" width="9.140625" style="25" customWidth="1"/>
  </cols>
  <sheetData>
    <row r="1" spans="6:7" ht="15">
      <c r="F1" s="114" t="s">
        <v>259</v>
      </c>
      <c r="G1" s="114"/>
    </row>
    <row r="2" spans="1:7" ht="15" customHeight="1">
      <c r="A2" s="105" t="s">
        <v>557</v>
      </c>
      <c r="B2" s="105"/>
      <c r="C2" s="105"/>
      <c r="D2" s="105"/>
      <c r="E2" s="105"/>
      <c r="F2" s="105"/>
      <c r="G2" s="105"/>
    </row>
    <row r="3" spans="1:7" ht="15.75" customHeight="1">
      <c r="A3" s="105"/>
      <c r="B3" s="105"/>
      <c r="C3" s="105"/>
      <c r="D3" s="105"/>
      <c r="E3" s="105"/>
      <c r="F3" s="105"/>
      <c r="G3" s="105"/>
    </row>
    <row r="4" spans="1:7" ht="16.5" thickBot="1">
      <c r="A4" s="51"/>
      <c r="B4" s="51"/>
      <c r="C4" s="51"/>
      <c r="D4" s="51"/>
      <c r="E4" s="51"/>
      <c r="F4" s="51"/>
      <c r="G4" s="52" t="s">
        <v>183</v>
      </c>
    </row>
    <row r="5" spans="1:7" ht="12" customHeight="1">
      <c r="A5" s="106" t="s">
        <v>184</v>
      </c>
      <c r="B5" s="107"/>
      <c r="C5" s="107"/>
      <c r="D5" s="107" t="s">
        <v>185</v>
      </c>
      <c r="E5" s="107" t="s">
        <v>186</v>
      </c>
      <c r="F5" s="107" t="s">
        <v>555</v>
      </c>
      <c r="G5" s="110" t="s">
        <v>187</v>
      </c>
    </row>
    <row r="6" spans="1:7" ht="12.75" customHeight="1" thickBot="1">
      <c r="A6" s="108"/>
      <c r="B6" s="109"/>
      <c r="C6" s="109"/>
      <c r="D6" s="109"/>
      <c r="E6" s="109"/>
      <c r="F6" s="109"/>
      <c r="G6" s="111"/>
    </row>
    <row r="7" spans="1:7" ht="15" customHeight="1" thickBot="1">
      <c r="A7" s="100" t="s">
        <v>188</v>
      </c>
      <c r="B7" s="101"/>
      <c r="C7" s="101"/>
      <c r="D7" s="26">
        <f>D8+D26</f>
        <v>2301003</v>
      </c>
      <c r="E7" s="26">
        <f>E8+E26</f>
        <v>2326151.48</v>
      </c>
      <c r="F7" s="26">
        <f>F8+F26</f>
        <v>1279506.94</v>
      </c>
      <c r="G7" s="27">
        <f>F7/E7*100</f>
        <v>55.005314615194365</v>
      </c>
    </row>
    <row r="8" spans="1:7" s="30" customFormat="1" ht="15" customHeight="1" thickBot="1">
      <c r="A8" s="102" t="s">
        <v>189</v>
      </c>
      <c r="B8" s="103"/>
      <c r="C8" s="104"/>
      <c r="D8" s="28">
        <f>SUM(D9:D25)</f>
        <v>2301003</v>
      </c>
      <c r="E8" s="28">
        <f>SUM(E9:E25)</f>
        <v>2324836.16</v>
      </c>
      <c r="F8" s="28">
        <f>SUM(F9:F25)</f>
        <v>1275527.39</v>
      </c>
      <c r="G8" s="29">
        <f>F8/E8*100</f>
        <v>54.865259408215664</v>
      </c>
    </row>
    <row r="9" spans="1:7" s="30" customFormat="1" ht="15" customHeight="1">
      <c r="A9" s="90" t="s">
        <v>190</v>
      </c>
      <c r="B9" s="112" t="s">
        <v>191</v>
      </c>
      <c r="C9" s="112"/>
      <c r="D9" s="31">
        <v>2100000</v>
      </c>
      <c r="E9" s="31">
        <v>2100000</v>
      </c>
      <c r="F9" s="31">
        <v>1094974.09</v>
      </c>
      <c r="G9" s="32">
        <f>F9/E9*100</f>
        <v>52.14162333333334</v>
      </c>
    </row>
    <row r="10" spans="1:7" s="30" customFormat="1" ht="15" customHeight="1">
      <c r="A10" s="90"/>
      <c r="B10" s="121" t="s">
        <v>293</v>
      </c>
      <c r="C10" s="122"/>
      <c r="D10" s="31">
        <v>0</v>
      </c>
      <c r="E10" s="31">
        <v>7256.29</v>
      </c>
      <c r="F10" s="31">
        <v>7256.29</v>
      </c>
      <c r="G10" s="32">
        <f>F10/E10*100</f>
        <v>100</v>
      </c>
    </row>
    <row r="11" spans="1:9" s="30" customFormat="1" ht="15" customHeight="1">
      <c r="A11" s="91" t="s">
        <v>190</v>
      </c>
      <c r="B11" s="113" t="s">
        <v>192</v>
      </c>
      <c r="C11" s="113"/>
      <c r="D11" s="33">
        <v>1000</v>
      </c>
      <c r="E11" s="33">
        <v>1000</v>
      </c>
      <c r="F11" s="33">
        <v>323.26</v>
      </c>
      <c r="G11" s="34">
        <f>F11/E11*100</f>
        <v>32.326</v>
      </c>
      <c r="I11" s="97"/>
    </row>
    <row r="12" spans="1:9" s="30" customFormat="1" ht="15" customHeight="1">
      <c r="A12" s="92"/>
      <c r="B12" s="119" t="s">
        <v>193</v>
      </c>
      <c r="C12" s="120"/>
      <c r="D12" s="33">
        <v>0</v>
      </c>
      <c r="E12" s="33">
        <v>0</v>
      </c>
      <c r="F12" s="33">
        <v>61.6</v>
      </c>
      <c r="G12" s="35" t="s">
        <v>194</v>
      </c>
      <c r="I12" s="97"/>
    </row>
    <row r="13" spans="1:10" s="30" customFormat="1" ht="15">
      <c r="A13" s="91" t="s">
        <v>190</v>
      </c>
      <c r="B13" s="113" t="s">
        <v>195</v>
      </c>
      <c r="C13" s="113"/>
      <c r="D13" s="33">
        <v>17866</v>
      </c>
      <c r="E13" s="33">
        <v>18043.29</v>
      </c>
      <c r="F13" s="33">
        <v>8740.65</v>
      </c>
      <c r="G13" s="34">
        <f>F13/E13*100</f>
        <v>48.44266206440177</v>
      </c>
      <c r="I13" s="97"/>
      <c r="J13" s="97"/>
    </row>
    <row r="14" spans="1:7" s="30" customFormat="1" ht="15">
      <c r="A14" s="91" t="s">
        <v>190</v>
      </c>
      <c r="B14" s="113" t="s">
        <v>196</v>
      </c>
      <c r="C14" s="113"/>
      <c r="D14" s="33">
        <v>7100</v>
      </c>
      <c r="E14" s="33">
        <v>7100</v>
      </c>
      <c r="F14" s="33">
        <v>1312.37</v>
      </c>
      <c r="G14" s="34">
        <f>F14/E14*100</f>
        <v>18.484084507042255</v>
      </c>
    </row>
    <row r="15" spans="1:7" s="30" customFormat="1" ht="15">
      <c r="A15" s="91" t="s">
        <v>190</v>
      </c>
      <c r="B15" s="113" t="s">
        <v>197</v>
      </c>
      <c r="C15" s="113"/>
      <c r="D15" s="33">
        <v>0</v>
      </c>
      <c r="E15" s="33">
        <v>0</v>
      </c>
      <c r="F15" s="33">
        <v>0</v>
      </c>
      <c r="G15" s="36" t="s">
        <v>194</v>
      </c>
    </row>
    <row r="16" spans="1:7" s="30" customFormat="1" ht="15">
      <c r="A16" s="91" t="s">
        <v>190</v>
      </c>
      <c r="B16" s="113" t="s">
        <v>198</v>
      </c>
      <c r="C16" s="113"/>
      <c r="D16" s="33">
        <v>3700</v>
      </c>
      <c r="E16" s="33">
        <v>3700</v>
      </c>
      <c r="F16" s="33">
        <v>0</v>
      </c>
      <c r="G16" s="34">
        <f>F16/E16*100</f>
        <v>0</v>
      </c>
    </row>
    <row r="17" spans="1:7" s="30" customFormat="1" ht="15">
      <c r="A17" s="91" t="s">
        <v>190</v>
      </c>
      <c r="B17" s="113" t="s">
        <v>199</v>
      </c>
      <c r="C17" s="113"/>
      <c r="D17" s="33">
        <v>120</v>
      </c>
      <c r="E17" s="33">
        <v>120</v>
      </c>
      <c r="F17" s="33">
        <v>59.45</v>
      </c>
      <c r="G17" s="34">
        <f>F17/E17*100</f>
        <v>49.541666666666664</v>
      </c>
    </row>
    <row r="18" spans="1:7" s="30" customFormat="1" ht="15">
      <c r="A18" s="91" t="s">
        <v>190</v>
      </c>
      <c r="B18" s="113" t="s">
        <v>200</v>
      </c>
      <c r="C18" s="113"/>
      <c r="D18" s="33">
        <v>0</v>
      </c>
      <c r="E18" s="33">
        <v>0</v>
      </c>
      <c r="F18" s="33">
        <v>0</v>
      </c>
      <c r="G18" s="36" t="s">
        <v>194</v>
      </c>
    </row>
    <row r="19" spans="1:7" s="30" customFormat="1" ht="15">
      <c r="A19" s="91" t="s">
        <v>190</v>
      </c>
      <c r="B19" s="113" t="s">
        <v>201</v>
      </c>
      <c r="C19" s="113"/>
      <c r="D19" s="33">
        <v>0</v>
      </c>
      <c r="E19" s="33">
        <v>1718.52</v>
      </c>
      <c r="F19" s="33">
        <v>1008.51</v>
      </c>
      <c r="G19" s="34">
        <f>F19/E19*100</f>
        <v>58.684798547587455</v>
      </c>
    </row>
    <row r="20" spans="1:7" s="30" customFormat="1" ht="15">
      <c r="A20" s="91" t="s">
        <v>190</v>
      </c>
      <c r="B20" s="113" t="s">
        <v>202</v>
      </c>
      <c r="C20" s="113"/>
      <c r="D20" s="33">
        <v>7217</v>
      </c>
      <c r="E20" s="33">
        <v>7217</v>
      </c>
      <c r="F20" s="33">
        <v>4745.18</v>
      </c>
      <c r="G20" s="34">
        <f>F20/E20*100</f>
        <v>65.75003464043232</v>
      </c>
    </row>
    <row r="21" spans="1:7" s="30" customFormat="1" ht="15">
      <c r="A21" s="91" t="s">
        <v>190</v>
      </c>
      <c r="B21" s="113" t="s">
        <v>203</v>
      </c>
      <c r="C21" s="113"/>
      <c r="D21" s="33">
        <v>18000</v>
      </c>
      <c r="E21" s="33">
        <v>18000</v>
      </c>
      <c r="F21" s="33">
        <v>4057.98</v>
      </c>
      <c r="G21" s="34">
        <f>F21/E21*100</f>
        <v>22.544333333333334</v>
      </c>
    </row>
    <row r="22" spans="1:7" s="30" customFormat="1" ht="15.75" customHeight="1">
      <c r="A22" s="91" t="s">
        <v>190</v>
      </c>
      <c r="B22" s="113" t="s">
        <v>204</v>
      </c>
      <c r="C22" s="113"/>
      <c r="D22" s="33">
        <v>0</v>
      </c>
      <c r="E22" s="33">
        <v>0</v>
      </c>
      <c r="F22" s="33">
        <v>713.63</v>
      </c>
      <c r="G22" s="36" t="s">
        <v>194</v>
      </c>
    </row>
    <row r="23" spans="1:7" s="30" customFormat="1" ht="15">
      <c r="A23" s="91" t="s">
        <v>190</v>
      </c>
      <c r="B23" s="113" t="s">
        <v>205</v>
      </c>
      <c r="C23" s="113"/>
      <c r="D23" s="33">
        <v>140000</v>
      </c>
      <c r="E23" s="33">
        <v>140000</v>
      </c>
      <c r="F23" s="33">
        <v>119108.47</v>
      </c>
      <c r="G23" s="34">
        <f aca="true" t="shared" si="0" ref="G23:G36">F23/E23*100</f>
        <v>85.07747857142857</v>
      </c>
    </row>
    <row r="24" spans="1:7" s="30" customFormat="1" ht="15">
      <c r="A24" s="91" t="s">
        <v>190</v>
      </c>
      <c r="B24" s="113" t="s">
        <v>206</v>
      </c>
      <c r="C24" s="113"/>
      <c r="D24" s="33">
        <v>6000</v>
      </c>
      <c r="E24" s="33">
        <v>12518.32</v>
      </c>
      <c r="F24" s="33">
        <v>24991.94</v>
      </c>
      <c r="G24" s="34">
        <f t="shared" si="0"/>
        <v>199.64292333156527</v>
      </c>
    </row>
    <row r="25" spans="1:7" s="30" customFormat="1" ht="15.75" thickBot="1">
      <c r="A25" s="93"/>
      <c r="B25" s="130" t="s">
        <v>207</v>
      </c>
      <c r="C25" s="130"/>
      <c r="D25" s="37">
        <v>0</v>
      </c>
      <c r="E25" s="37">
        <v>8162.74</v>
      </c>
      <c r="F25" s="37">
        <v>8173.97</v>
      </c>
      <c r="G25" s="38">
        <f t="shared" si="0"/>
        <v>100.13757635303833</v>
      </c>
    </row>
    <row r="26" spans="1:7" s="30" customFormat="1" ht="15" customHeight="1" thickBot="1">
      <c r="A26" s="102" t="s">
        <v>208</v>
      </c>
      <c r="B26" s="103"/>
      <c r="C26" s="104"/>
      <c r="D26" s="28">
        <f>D27</f>
        <v>0</v>
      </c>
      <c r="E26" s="28">
        <f>E27</f>
        <v>1315.32</v>
      </c>
      <c r="F26" s="28">
        <f>F27</f>
        <v>3979.55</v>
      </c>
      <c r="G26" s="39">
        <f t="shared" si="0"/>
        <v>302.5537511784205</v>
      </c>
    </row>
    <row r="27" spans="1:7" s="30" customFormat="1" ht="15" customHeight="1" thickBot="1">
      <c r="A27" s="90" t="s">
        <v>190</v>
      </c>
      <c r="B27" s="112" t="s">
        <v>209</v>
      </c>
      <c r="C27" s="112"/>
      <c r="D27" s="31">
        <v>0</v>
      </c>
      <c r="E27" s="31">
        <v>1315.32</v>
      </c>
      <c r="F27" s="31">
        <v>3979.55</v>
      </c>
      <c r="G27" s="40">
        <f t="shared" si="0"/>
        <v>302.5537511784205</v>
      </c>
    </row>
    <row r="28" spans="1:7" ht="15" customHeight="1" thickBot="1">
      <c r="A28" s="117" t="s">
        <v>210</v>
      </c>
      <c r="B28" s="118"/>
      <c r="C28" s="118"/>
      <c r="D28" s="41">
        <f>D29+D33</f>
        <v>84887</v>
      </c>
      <c r="E28" s="41">
        <f>E29+E33</f>
        <v>3734015.83</v>
      </c>
      <c r="F28" s="41">
        <f>F29+F33</f>
        <v>2421921.8499999996</v>
      </c>
      <c r="G28" s="42">
        <f t="shared" si="0"/>
        <v>64.86104934375706</v>
      </c>
    </row>
    <row r="29" spans="1:7" ht="15" customHeight="1" thickBot="1">
      <c r="A29" s="127" t="s">
        <v>211</v>
      </c>
      <c r="B29" s="128"/>
      <c r="C29" s="129"/>
      <c r="D29" s="28">
        <f>SUM(D30:D32)</f>
        <v>84887</v>
      </c>
      <c r="E29" s="28">
        <f>SUM(E30:E32)</f>
        <v>3551462.31</v>
      </c>
      <c r="F29" s="28">
        <f>SUM(F30:F32)</f>
        <v>2420502.3299999996</v>
      </c>
      <c r="G29" s="29">
        <f t="shared" si="0"/>
        <v>68.15508989591387</v>
      </c>
    </row>
    <row r="30" spans="1:7" ht="15" customHeight="1">
      <c r="A30" s="91" t="s">
        <v>190</v>
      </c>
      <c r="B30" s="132" t="s">
        <v>212</v>
      </c>
      <c r="C30" s="133"/>
      <c r="D30" s="31">
        <v>60887</v>
      </c>
      <c r="E30" s="31">
        <v>60887</v>
      </c>
      <c r="F30" s="31">
        <v>30443.63</v>
      </c>
      <c r="G30" s="32">
        <f t="shared" si="0"/>
        <v>50.00021351027313</v>
      </c>
    </row>
    <row r="31" spans="1:7" ht="15" customHeight="1">
      <c r="A31" s="91" t="s">
        <v>190</v>
      </c>
      <c r="B31" s="113" t="s">
        <v>213</v>
      </c>
      <c r="C31" s="113"/>
      <c r="D31" s="33">
        <v>0</v>
      </c>
      <c r="E31" s="33">
        <v>3466575.31</v>
      </c>
      <c r="F31" s="33">
        <v>2374029.55</v>
      </c>
      <c r="G31" s="34">
        <f t="shared" si="0"/>
        <v>68.48342637044858</v>
      </c>
    </row>
    <row r="32" spans="1:7" ht="15" customHeight="1" thickBot="1">
      <c r="A32" s="91" t="s">
        <v>190</v>
      </c>
      <c r="B32" s="123" t="s">
        <v>214</v>
      </c>
      <c r="C32" s="124"/>
      <c r="D32" s="33">
        <v>24000</v>
      </c>
      <c r="E32" s="33">
        <v>24000</v>
      </c>
      <c r="F32" s="33">
        <v>16029.15</v>
      </c>
      <c r="G32" s="34">
        <f t="shared" si="0"/>
        <v>66.788125</v>
      </c>
    </row>
    <row r="33" spans="1:7" ht="15" customHeight="1" thickBot="1">
      <c r="A33" s="127" t="s">
        <v>215</v>
      </c>
      <c r="B33" s="128"/>
      <c r="C33" s="129"/>
      <c r="D33" s="28">
        <f>SUM(D34:D34)</f>
        <v>0</v>
      </c>
      <c r="E33" s="28">
        <f>SUM(E34:E34)</f>
        <v>182553.52</v>
      </c>
      <c r="F33" s="28">
        <f>SUM(F34:F34)</f>
        <v>1419.52</v>
      </c>
      <c r="G33" s="39">
        <f t="shared" si="0"/>
        <v>0.7775911414909995</v>
      </c>
    </row>
    <row r="34" spans="1:7" ht="15" customHeight="1" thickBot="1">
      <c r="A34" s="91" t="s">
        <v>190</v>
      </c>
      <c r="B34" s="131" t="s">
        <v>216</v>
      </c>
      <c r="C34" s="129"/>
      <c r="D34" s="31">
        <v>0</v>
      </c>
      <c r="E34" s="31">
        <v>182553.52</v>
      </c>
      <c r="F34" s="31">
        <v>1419.52</v>
      </c>
      <c r="G34" s="40">
        <f t="shared" si="0"/>
        <v>0.7775911414909995</v>
      </c>
    </row>
    <row r="35" spans="1:7" ht="15" customHeight="1" thickBot="1">
      <c r="A35" s="115" t="s">
        <v>217</v>
      </c>
      <c r="B35" s="116"/>
      <c r="C35" s="116"/>
      <c r="D35" s="43">
        <f>D7+D28</f>
        <v>2385890</v>
      </c>
      <c r="E35" s="43">
        <f>E7+E28</f>
        <v>6060167.3100000005</v>
      </c>
      <c r="F35" s="43">
        <f>F7+F28</f>
        <v>3701428.7899999996</v>
      </c>
      <c r="G35" s="44">
        <f t="shared" si="0"/>
        <v>61.07799670633185</v>
      </c>
    </row>
    <row r="36" spans="1:7" ht="14.25" customHeight="1" thickBot="1">
      <c r="A36" s="117" t="s">
        <v>218</v>
      </c>
      <c r="B36" s="118"/>
      <c r="C36" s="118"/>
      <c r="D36" s="41">
        <f>SUM(D37:D40)</f>
        <v>0</v>
      </c>
      <c r="E36" s="41">
        <f>SUM(E37:E40)</f>
        <v>1067108.9000000001</v>
      </c>
      <c r="F36" s="41">
        <f>SUM(F37:F40)</f>
        <v>0</v>
      </c>
      <c r="G36" s="42">
        <f t="shared" si="0"/>
        <v>0</v>
      </c>
    </row>
    <row r="37" spans="1:7" ht="15">
      <c r="A37" s="94" t="s">
        <v>219</v>
      </c>
      <c r="B37" s="126" t="s">
        <v>220</v>
      </c>
      <c r="C37" s="126"/>
      <c r="D37" s="45">
        <v>0</v>
      </c>
      <c r="E37" s="31">
        <v>79520.92</v>
      </c>
      <c r="F37" s="45">
        <v>0</v>
      </c>
      <c r="G37" s="46">
        <v>0</v>
      </c>
    </row>
    <row r="38" spans="1:7" ht="15">
      <c r="A38" s="95"/>
      <c r="B38" s="125" t="s">
        <v>221</v>
      </c>
      <c r="C38" s="125"/>
      <c r="D38" s="47">
        <v>0</v>
      </c>
      <c r="E38" s="33">
        <v>253299.98</v>
      </c>
      <c r="F38" s="47">
        <v>0</v>
      </c>
      <c r="G38" s="48">
        <v>0</v>
      </c>
    </row>
    <row r="39" spans="1:7" ht="15">
      <c r="A39" s="95"/>
      <c r="B39" s="125" t="s">
        <v>222</v>
      </c>
      <c r="C39" s="125"/>
      <c r="D39" s="47">
        <v>0</v>
      </c>
      <c r="E39" s="47">
        <v>520174.93</v>
      </c>
      <c r="F39" s="47">
        <v>0</v>
      </c>
      <c r="G39" s="48">
        <v>0</v>
      </c>
    </row>
    <row r="40" spans="1:7" ht="15.75" thickBot="1">
      <c r="A40" s="91" t="s">
        <v>190</v>
      </c>
      <c r="B40" s="125" t="s">
        <v>223</v>
      </c>
      <c r="C40" s="125"/>
      <c r="D40" s="47">
        <v>0</v>
      </c>
      <c r="E40" s="47">
        <v>214113.07</v>
      </c>
      <c r="F40" s="47">
        <v>0</v>
      </c>
      <c r="G40" s="48">
        <v>0</v>
      </c>
    </row>
    <row r="41" spans="1:7" ht="14.25" customHeight="1" thickBot="1">
      <c r="A41" s="115" t="s">
        <v>224</v>
      </c>
      <c r="B41" s="116"/>
      <c r="C41" s="116"/>
      <c r="D41" s="43">
        <f>D7+D28+D36</f>
        <v>2385890</v>
      </c>
      <c r="E41" s="43">
        <f>E7+E28+E36</f>
        <v>7127276.210000001</v>
      </c>
      <c r="F41" s="43">
        <f>F7+F28+F36</f>
        <v>3701428.7899999996</v>
      </c>
      <c r="G41" s="44">
        <f>F41/E41*100</f>
        <v>51.933286727497254</v>
      </c>
    </row>
    <row r="43" ht="12.75">
      <c r="E43" s="49"/>
    </row>
    <row r="44" ht="12.75">
      <c r="E44" s="49"/>
    </row>
    <row r="45" ht="12.75">
      <c r="E45" s="50"/>
    </row>
    <row r="46" spans="4:5" ht="12.75">
      <c r="D46"/>
      <c r="E46"/>
    </row>
  </sheetData>
  <mergeCells count="42">
    <mergeCell ref="B14:C14"/>
    <mergeCell ref="B34:C34"/>
    <mergeCell ref="B27:C27"/>
    <mergeCell ref="A26:C26"/>
    <mergeCell ref="B19:C19"/>
    <mergeCell ref="A33:C33"/>
    <mergeCell ref="B30:C30"/>
    <mergeCell ref="B15:C15"/>
    <mergeCell ref="B16:C16"/>
    <mergeCell ref="B17:C17"/>
    <mergeCell ref="A36:C36"/>
    <mergeCell ref="A29:C29"/>
    <mergeCell ref="F5:F6"/>
    <mergeCell ref="B23:C23"/>
    <mergeCell ref="B24:C24"/>
    <mergeCell ref="B25:C25"/>
    <mergeCell ref="B18:C18"/>
    <mergeCell ref="B20:C20"/>
    <mergeCell ref="B21:C21"/>
    <mergeCell ref="B22:C22"/>
    <mergeCell ref="B40:C40"/>
    <mergeCell ref="A41:C41"/>
    <mergeCell ref="B37:C37"/>
    <mergeCell ref="B38:C38"/>
    <mergeCell ref="B39:C39"/>
    <mergeCell ref="B9:C9"/>
    <mergeCell ref="B11:C11"/>
    <mergeCell ref="F1:G1"/>
    <mergeCell ref="A35:C35"/>
    <mergeCell ref="A28:C28"/>
    <mergeCell ref="B12:C12"/>
    <mergeCell ref="B13:C13"/>
    <mergeCell ref="B10:C10"/>
    <mergeCell ref="B31:C31"/>
    <mergeCell ref="B32:C32"/>
    <mergeCell ref="A7:C7"/>
    <mergeCell ref="A8:C8"/>
    <mergeCell ref="A2:G3"/>
    <mergeCell ref="A5:C6"/>
    <mergeCell ref="D5:D6"/>
    <mergeCell ref="E5:E6"/>
    <mergeCell ref="G5:G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7"/>
  <sheetViews>
    <sheetView workbookViewId="0" topLeftCell="A1">
      <selection activeCell="N145" sqref="N145"/>
    </sheetView>
  </sheetViews>
  <sheetFormatPr defaultColWidth="9.140625" defaultRowHeight="12.75"/>
  <cols>
    <col min="1" max="1" width="5.140625" style="25" customWidth="1"/>
    <col min="2" max="2" width="18.28125" style="25" customWidth="1"/>
    <col min="3" max="4" width="12.7109375" style="25" customWidth="1"/>
    <col min="5" max="5" width="17.8515625" style="25" customWidth="1"/>
    <col min="6" max="16384" width="9.140625" style="25" customWidth="1"/>
  </cols>
  <sheetData>
    <row r="1" spans="6:7" ht="15">
      <c r="F1" s="114" t="s">
        <v>260</v>
      </c>
      <c r="G1" s="114"/>
    </row>
    <row r="2" spans="1:7" ht="15.75" customHeight="1">
      <c r="A2" s="105" t="s">
        <v>556</v>
      </c>
      <c r="B2" s="105"/>
      <c r="C2" s="105"/>
      <c r="D2" s="105"/>
      <c r="E2" s="105"/>
      <c r="F2" s="105"/>
      <c r="G2" s="105"/>
    </row>
    <row r="3" spans="1:7" ht="15.75" customHeight="1">
      <c r="A3" s="105"/>
      <c r="B3" s="105"/>
      <c r="C3" s="105"/>
      <c r="D3" s="105"/>
      <c r="E3" s="105"/>
      <c r="F3" s="105"/>
      <c r="G3" s="105"/>
    </row>
    <row r="4" ht="13.5" thickBot="1">
      <c r="F4" s="52" t="s">
        <v>183</v>
      </c>
    </row>
    <row r="5" spans="2:6" ht="15" thickBot="1">
      <c r="B5" s="134" t="s">
        <v>225</v>
      </c>
      <c r="C5" s="135"/>
      <c r="D5" s="135"/>
      <c r="E5" s="135"/>
      <c r="F5" s="136"/>
    </row>
    <row r="6" spans="2:6" ht="15">
      <c r="B6" s="53" t="s">
        <v>226</v>
      </c>
      <c r="C6" s="54" t="s">
        <v>185</v>
      </c>
      <c r="D6" s="54" t="s">
        <v>186</v>
      </c>
      <c r="E6" s="54" t="s">
        <v>555</v>
      </c>
      <c r="F6" s="55" t="s">
        <v>227</v>
      </c>
    </row>
    <row r="7" spans="2:6" ht="15">
      <c r="B7" s="56" t="s">
        <v>142</v>
      </c>
      <c r="C7" s="57">
        <v>6700</v>
      </c>
      <c r="D7" s="57">
        <v>6901.08</v>
      </c>
      <c r="E7" s="57">
        <v>1508.42</v>
      </c>
      <c r="F7" s="58">
        <f>E7/D7*100</f>
        <v>21.857738209091913</v>
      </c>
    </row>
    <row r="8" spans="2:6" ht="15.75" thickBot="1">
      <c r="B8" s="59" t="s">
        <v>20</v>
      </c>
      <c r="C8" s="60">
        <v>24904</v>
      </c>
      <c r="D8" s="60">
        <v>24904</v>
      </c>
      <c r="E8" s="60">
        <v>9212.46</v>
      </c>
      <c r="F8" s="61">
        <f>E8/D8*100</f>
        <v>36.99188885319627</v>
      </c>
    </row>
    <row r="9" spans="2:6" ht="15.75" thickBot="1">
      <c r="B9" s="62" t="s">
        <v>228</v>
      </c>
      <c r="C9" s="63">
        <f>SUM(C7:C8)</f>
        <v>31604</v>
      </c>
      <c r="D9" s="63">
        <f>SUM(D7:D8)</f>
        <v>31805.08</v>
      </c>
      <c r="E9" s="63">
        <f>SUM(E7:E8)</f>
        <v>10720.88</v>
      </c>
      <c r="F9" s="64">
        <f>E9/D9*100</f>
        <v>33.708074307626326</v>
      </c>
    </row>
    <row r="10" spans="2:6" ht="15" thickBot="1">
      <c r="B10" s="134" t="s">
        <v>229</v>
      </c>
      <c r="C10" s="135"/>
      <c r="D10" s="135"/>
      <c r="E10" s="135"/>
      <c r="F10" s="136"/>
    </row>
    <row r="11" spans="2:6" ht="15.75" thickBot="1">
      <c r="B11" s="53" t="s">
        <v>226</v>
      </c>
      <c r="C11" s="54" t="s">
        <v>185</v>
      </c>
      <c r="D11" s="54" t="s">
        <v>186</v>
      </c>
      <c r="E11" s="54" t="s">
        <v>555</v>
      </c>
      <c r="F11" s="55" t="s">
        <v>227</v>
      </c>
    </row>
    <row r="12" spans="2:6" ht="15.75" thickBot="1">
      <c r="B12" s="65" t="s">
        <v>20</v>
      </c>
      <c r="C12" s="66">
        <v>211118.26</v>
      </c>
      <c r="D12" s="67">
        <v>210454.99</v>
      </c>
      <c r="E12" s="67">
        <v>97028.13</v>
      </c>
      <c r="F12" s="68">
        <f>E12/D12*100</f>
        <v>46.10398166372772</v>
      </c>
    </row>
    <row r="13" spans="2:6" ht="15" thickBot="1">
      <c r="B13" s="137" t="s">
        <v>230</v>
      </c>
      <c r="C13" s="138"/>
      <c r="D13" s="138"/>
      <c r="E13" s="138"/>
      <c r="F13" s="139"/>
    </row>
    <row r="14" spans="2:6" ht="15">
      <c r="B14" s="53" t="s">
        <v>226</v>
      </c>
      <c r="C14" s="54" t="s">
        <v>185</v>
      </c>
      <c r="D14" s="54" t="s">
        <v>186</v>
      </c>
      <c r="E14" s="54" t="s">
        <v>555</v>
      </c>
      <c r="F14" s="55" t="s">
        <v>227</v>
      </c>
    </row>
    <row r="15" spans="2:6" ht="15">
      <c r="B15" s="56" t="s">
        <v>231</v>
      </c>
      <c r="C15" s="57">
        <v>260837.7</v>
      </c>
      <c r="D15" s="57">
        <v>268660.99</v>
      </c>
      <c r="E15" s="57">
        <v>144392.59</v>
      </c>
      <c r="F15" s="58">
        <f aca="true" t="shared" si="0" ref="F15:F21">E15/D15*100</f>
        <v>53.745275784176926</v>
      </c>
    </row>
    <row r="16" spans="2:6" ht="15">
      <c r="B16" s="56" t="s">
        <v>232</v>
      </c>
      <c r="C16" s="57">
        <v>78105.2</v>
      </c>
      <c r="D16" s="57">
        <v>78105.2</v>
      </c>
      <c r="E16" s="57">
        <v>47051.19</v>
      </c>
      <c r="F16" s="58">
        <f t="shared" si="0"/>
        <v>60.240790625976246</v>
      </c>
    </row>
    <row r="17" spans="2:6" ht="15">
      <c r="B17" s="56" t="s">
        <v>233</v>
      </c>
      <c r="C17" s="57">
        <v>253213</v>
      </c>
      <c r="D17" s="57">
        <v>257513</v>
      </c>
      <c r="E17" s="57">
        <v>142369.12</v>
      </c>
      <c r="F17" s="58">
        <f t="shared" si="0"/>
        <v>55.286187493446924</v>
      </c>
    </row>
    <row r="18" spans="2:6" ht="15">
      <c r="B18" s="56" t="s">
        <v>234</v>
      </c>
      <c r="C18" s="57">
        <v>85500</v>
      </c>
      <c r="D18" s="57">
        <v>95400</v>
      </c>
      <c r="E18" s="57">
        <v>44300</v>
      </c>
      <c r="F18" s="58">
        <f t="shared" si="0"/>
        <v>46.43605870020964</v>
      </c>
    </row>
    <row r="19" spans="2:6" ht="15">
      <c r="B19" s="56" t="s">
        <v>235</v>
      </c>
      <c r="C19" s="57">
        <v>5536.6</v>
      </c>
      <c r="D19" s="57">
        <v>5536.6</v>
      </c>
      <c r="E19" s="57">
        <v>3306</v>
      </c>
      <c r="F19" s="58">
        <f t="shared" si="0"/>
        <v>59.711736444749484</v>
      </c>
    </row>
    <row r="20" spans="2:6" ht="15.75" thickBot="1">
      <c r="B20" s="59" t="s">
        <v>236</v>
      </c>
      <c r="C20" s="60">
        <v>142661.5</v>
      </c>
      <c r="D20" s="60">
        <v>152421.5</v>
      </c>
      <c r="E20" s="60">
        <v>81693.93</v>
      </c>
      <c r="F20" s="61">
        <f t="shared" si="0"/>
        <v>53.59737963476281</v>
      </c>
    </row>
    <row r="21" spans="2:6" ht="15.75" thickBot="1">
      <c r="B21" s="65" t="s">
        <v>228</v>
      </c>
      <c r="C21" s="66">
        <f>SUM(C15:C20)</f>
        <v>825854</v>
      </c>
      <c r="D21" s="66">
        <f>SUM(D15:D20)</f>
        <v>857637.2899999999</v>
      </c>
      <c r="E21" s="66">
        <f>SUM(E15:E20)</f>
        <v>463112.83</v>
      </c>
      <c r="F21" s="68">
        <f t="shared" si="0"/>
        <v>53.99868165713737</v>
      </c>
    </row>
    <row r="22" spans="2:6" ht="15" thickBot="1">
      <c r="B22" s="137" t="s">
        <v>237</v>
      </c>
      <c r="C22" s="138"/>
      <c r="D22" s="138"/>
      <c r="E22" s="138"/>
      <c r="F22" s="139"/>
    </row>
    <row r="23" spans="2:6" ht="15">
      <c r="B23" s="53" t="s">
        <v>226</v>
      </c>
      <c r="C23" s="54" t="s">
        <v>185</v>
      </c>
      <c r="D23" s="54" t="s">
        <v>186</v>
      </c>
      <c r="E23" s="54" t="s">
        <v>555</v>
      </c>
      <c r="F23" s="55" t="s">
        <v>227</v>
      </c>
    </row>
    <row r="24" spans="2:6" ht="15">
      <c r="B24" s="56" t="s">
        <v>142</v>
      </c>
      <c r="C24" s="57">
        <v>14462</v>
      </c>
      <c r="D24" s="57">
        <v>23051.33</v>
      </c>
      <c r="E24" s="57">
        <v>8958.69</v>
      </c>
      <c r="F24" s="58">
        <f aca="true" t="shared" si="1" ref="F24:F37">E24/D24*100</f>
        <v>38.864091573024204</v>
      </c>
    </row>
    <row r="25" spans="2:6" ht="15">
      <c r="B25" s="56" t="s">
        <v>238</v>
      </c>
      <c r="C25" s="57">
        <v>6366</v>
      </c>
      <c r="D25" s="57">
        <f>8426.13-31.41</f>
        <v>8394.72</v>
      </c>
      <c r="E25" s="57">
        <v>2198.7</v>
      </c>
      <c r="F25" s="58">
        <f t="shared" si="1"/>
        <v>26.191463205443423</v>
      </c>
    </row>
    <row r="26" spans="2:6" ht="15">
      <c r="B26" s="56" t="s">
        <v>239</v>
      </c>
      <c r="C26" s="57">
        <v>11700</v>
      </c>
      <c r="D26" s="57">
        <v>28978.07</v>
      </c>
      <c r="E26" s="57">
        <v>21030.55</v>
      </c>
      <c r="F26" s="58">
        <f t="shared" si="1"/>
        <v>72.57401890464065</v>
      </c>
    </row>
    <row r="27" spans="2:6" ht="15">
      <c r="B27" s="56" t="s">
        <v>231</v>
      </c>
      <c r="C27" s="57">
        <v>33800</v>
      </c>
      <c r="D27" s="57">
        <f>35409.8+713</f>
        <v>36122.8</v>
      </c>
      <c r="E27" s="57">
        <v>24290.99</v>
      </c>
      <c r="F27" s="58">
        <f t="shared" si="1"/>
        <v>67.24559004285382</v>
      </c>
    </row>
    <row r="28" spans="2:6" ht="15">
      <c r="B28" s="56" t="s">
        <v>232</v>
      </c>
      <c r="C28" s="57">
        <v>6150</v>
      </c>
      <c r="D28" s="57">
        <v>16278.51</v>
      </c>
      <c r="E28" s="57">
        <v>7964.94</v>
      </c>
      <c r="F28" s="58">
        <f t="shared" si="1"/>
        <v>48.92917103592404</v>
      </c>
    </row>
    <row r="29" spans="2:6" ht="15">
      <c r="B29" s="56" t="s">
        <v>233</v>
      </c>
      <c r="C29" s="57">
        <v>724615.19</v>
      </c>
      <c r="D29" s="69">
        <v>547599.45</v>
      </c>
      <c r="E29" s="57">
        <v>218724.2</v>
      </c>
      <c r="F29" s="58">
        <f t="shared" si="1"/>
        <v>39.942370285434</v>
      </c>
    </row>
    <row r="30" spans="2:6" ht="15">
      <c r="B30" s="56" t="s">
        <v>234</v>
      </c>
      <c r="C30" s="57">
        <v>9312.68</v>
      </c>
      <c r="D30" s="69">
        <v>12536.21</v>
      </c>
      <c r="E30" s="57">
        <v>9323.78</v>
      </c>
      <c r="F30" s="58">
        <f t="shared" si="1"/>
        <v>74.37479110512668</v>
      </c>
    </row>
    <row r="31" spans="2:6" ht="15">
      <c r="B31" s="56" t="s">
        <v>235</v>
      </c>
      <c r="C31" s="57">
        <v>7100</v>
      </c>
      <c r="D31" s="69">
        <f>7232.22-10</f>
        <v>7222.22</v>
      </c>
      <c r="E31" s="57">
        <v>1043.52</v>
      </c>
      <c r="F31" s="58">
        <f t="shared" si="1"/>
        <v>14.448742907305508</v>
      </c>
    </row>
    <row r="32" spans="2:6" ht="15">
      <c r="B32" s="56" t="s">
        <v>236</v>
      </c>
      <c r="C32" s="57">
        <v>18964.52</v>
      </c>
      <c r="D32" s="69">
        <v>24423.61</v>
      </c>
      <c r="E32" s="57">
        <v>22080.6</v>
      </c>
      <c r="F32" s="58">
        <f t="shared" si="1"/>
        <v>90.40678261731169</v>
      </c>
    </row>
    <row r="33" spans="2:6" ht="15">
      <c r="B33" s="56" t="s">
        <v>240</v>
      </c>
      <c r="C33" s="57">
        <v>1500</v>
      </c>
      <c r="D33" s="57">
        <v>2300</v>
      </c>
      <c r="E33" s="57">
        <v>497.77</v>
      </c>
      <c r="F33" s="58">
        <f t="shared" si="1"/>
        <v>21.64217391304348</v>
      </c>
    </row>
    <row r="34" spans="2:6" ht="15">
      <c r="B34" s="56" t="s">
        <v>241</v>
      </c>
      <c r="C34" s="57">
        <v>800</v>
      </c>
      <c r="D34" s="57">
        <v>1250</v>
      </c>
      <c r="E34" s="57">
        <v>454.57</v>
      </c>
      <c r="F34" s="58">
        <f t="shared" si="1"/>
        <v>36.3656</v>
      </c>
    </row>
    <row r="35" spans="2:6" ht="15">
      <c r="B35" s="56" t="s">
        <v>242</v>
      </c>
      <c r="C35" s="57">
        <v>16962.69</v>
      </c>
      <c r="D35" s="57">
        <v>17276.68</v>
      </c>
      <c r="E35" s="57">
        <v>5941.9</v>
      </c>
      <c r="F35" s="70">
        <f t="shared" si="1"/>
        <v>34.39260320848681</v>
      </c>
    </row>
    <row r="36" spans="2:6" ht="15.75" thickBot="1">
      <c r="B36" s="59" t="s">
        <v>243</v>
      </c>
      <c r="C36" s="60">
        <v>5106.64</v>
      </c>
      <c r="D36" s="60">
        <v>5106.64</v>
      </c>
      <c r="E36" s="60">
        <v>261.96</v>
      </c>
      <c r="F36" s="61">
        <f t="shared" si="1"/>
        <v>5.129791800479375</v>
      </c>
    </row>
    <row r="37" spans="2:6" ht="15.75" thickBot="1">
      <c r="B37" s="65" t="s">
        <v>228</v>
      </c>
      <c r="C37" s="66">
        <f>SUM(C24:C36)</f>
        <v>856839.72</v>
      </c>
      <c r="D37" s="66">
        <f>SUM(D24:D36)</f>
        <v>730540.24</v>
      </c>
      <c r="E37" s="66">
        <f>SUM(E24:E36)</f>
        <v>322772.1700000001</v>
      </c>
      <c r="F37" s="68">
        <f t="shared" si="1"/>
        <v>44.18266815801962</v>
      </c>
    </row>
    <row r="38" spans="2:6" ht="15" thickBot="1">
      <c r="B38" s="137" t="s">
        <v>244</v>
      </c>
      <c r="C38" s="138"/>
      <c r="D38" s="138"/>
      <c r="E38" s="138"/>
      <c r="F38" s="139"/>
    </row>
    <row r="39" spans="2:6" ht="15">
      <c r="B39" s="53" t="s">
        <v>226</v>
      </c>
      <c r="C39" s="54" t="s">
        <v>185</v>
      </c>
      <c r="D39" s="54" t="s">
        <v>186</v>
      </c>
      <c r="E39" s="54" t="s">
        <v>555</v>
      </c>
      <c r="F39" s="55" t="s">
        <v>227</v>
      </c>
    </row>
    <row r="40" spans="2:6" ht="15.75" thickBot="1">
      <c r="B40" s="59" t="s">
        <v>245</v>
      </c>
      <c r="C40" s="60">
        <v>140000</v>
      </c>
      <c r="D40" s="60">
        <v>152320</v>
      </c>
      <c r="E40" s="60">
        <v>113463.72</v>
      </c>
      <c r="F40" s="61">
        <f>E40/D40*100</f>
        <v>74.49036239495798</v>
      </c>
    </row>
    <row r="41" spans="2:6" ht="15" thickBot="1">
      <c r="B41" s="137" t="s">
        <v>246</v>
      </c>
      <c r="C41" s="138"/>
      <c r="D41" s="138"/>
      <c r="E41" s="138"/>
      <c r="F41" s="139"/>
    </row>
    <row r="42" spans="2:6" ht="15">
      <c r="B42" s="53" t="s">
        <v>226</v>
      </c>
      <c r="C42" s="54" t="s">
        <v>185</v>
      </c>
      <c r="D42" s="54" t="s">
        <v>186</v>
      </c>
      <c r="E42" s="54" t="s">
        <v>555</v>
      </c>
      <c r="F42" s="55" t="s">
        <v>227</v>
      </c>
    </row>
    <row r="43" spans="2:6" ht="15.75" thickBot="1">
      <c r="B43" s="71" t="s">
        <v>231</v>
      </c>
      <c r="C43" s="72">
        <v>0</v>
      </c>
      <c r="D43" s="99">
        <v>3406469.79</v>
      </c>
      <c r="E43" s="72">
        <v>1730949.72</v>
      </c>
      <c r="F43" s="73">
        <f>E43/D43*100</f>
        <v>50.81359374098544</v>
      </c>
    </row>
    <row r="44" spans="2:6" ht="15" thickBot="1">
      <c r="B44" s="137" t="s">
        <v>247</v>
      </c>
      <c r="C44" s="138"/>
      <c r="D44" s="138"/>
      <c r="E44" s="138"/>
      <c r="F44" s="139"/>
    </row>
    <row r="45" spans="2:6" ht="15">
      <c r="B45" s="53" t="s">
        <v>226</v>
      </c>
      <c r="C45" s="54" t="s">
        <v>185</v>
      </c>
      <c r="D45" s="54" t="s">
        <v>186</v>
      </c>
      <c r="E45" s="54" t="s">
        <v>555</v>
      </c>
      <c r="F45" s="74" t="s">
        <v>227</v>
      </c>
    </row>
    <row r="46" spans="2:6" ht="15.75" thickBot="1">
      <c r="B46" s="71" t="s">
        <v>239</v>
      </c>
      <c r="C46" s="72">
        <v>170604.02</v>
      </c>
      <c r="D46" s="99">
        <v>77510.91</v>
      </c>
      <c r="E46" s="72">
        <v>0</v>
      </c>
      <c r="F46" s="73">
        <v>0</v>
      </c>
    </row>
    <row r="48" spans="2:7" ht="15">
      <c r="B48" s="75"/>
      <c r="C48" s="76"/>
      <c r="D48" s="76"/>
      <c r="E48" s="76"/>
      <c r="F48" s="114" t="s">
        <v>261</v>
      </c>
      <c r="G48" s="114"/>
    </row>
    <row r="49" spans="2:7" ht="12.75">
      <c r="B49" s="75"/>
      <c r="C49" s="76"/>
      <c r="D49" s="76"/>
      <c r="E49" s="76"/>
      <c r="F49" s="77"/>
      <c r="G49" s="30"/>
    </row>
    <row r="50" spans="2:7" ht="13.5" thickBot="1">
      <c r="B50" s="75"/>
      <c r="C50" s="76"/>
      <c r="D50" s="76"/>
      <c r="E50" s="76"/>
      <c r="F50" s="52" t="s">
        <v>183</v>
      </c>
      <c r="G50" s="30"/>
    </row>
    <row r="51" spans="2:6" ht="15" thickBot="1">
      <c r="B51" s="137" t="s">
        <v>248</v>
      </c>
      <c r="C51" s="138"/>
      <c r="D51" s="138"/>
      <c r="E51" s="138"/>
      <c r="F51" s="139"/>
    </row>
    <row r="52" spans="2:6" ht="15">
      <c r="B52" s="53" t="s">
        <v>226</v>
      </c>
      <c r="C52" s="54" t="s">
        <v>185</v>
      </c>
      <c r="D52" s="54" t="s">
        <v>186</v>
      </c>
      <c r="E52" s="54" t="s">
        <v>555</v>
      </c>
      <c r="F52" s="78" t="s">
        <v>227</v>
      </c>
    </row>
    <row r="53" spans="2:6" ht="15">
      <c r="B53" s="79" t="s">
        <v>142</v>
      </c>
      <c r="C53" s="57">
        <v>0</v>
      </c>
      <c r="D53" s="57">
        <v>750</v>
      </c>
      <c r="E53" s="57">
        <v>0</v>
      </c>
      <c r="F53" s="80" t="s">
        <v>194</v>
      </c>
    </row>
    <row r="54" spans="2:6" ht="15">
      <c r="B54" s="79" t="s">
        <v>238</v>
      </c>
      <c r="C54" s="57">
        <v>300</v>
      </c>
      <c r="D54" s="57">
        <v>300</v>
      </c>
      <c r="E54" s="57">
        <v>0</v>
      </c>
      <c r="F54" s="58">
        <f>E54/D54*100</f>
        <v>0</v>
      </c>
    </row>
    <row r="55" spans="2:6" ht="15">
      <c r="B55" s="56" t="s">
        <v>231</v>
      </c>
      <c r="C55" s="57">
        <v>4400</v>
      </c>
      <c r="D55" s="57">
        <v>7010.1</v>
      </c>
      <c r="E55" s="57">
        <v>2796</v>
      </c>
      <c r="F55" s="58">
        <f>E55/D55*100</f>
        <v>39.885308340822526</v>
      </c>
    </row>
    <row r="56" spans="2:6" ht="15">
      <c r="B56" s="56" t="s">
        <v>232</v>
      </c>
      <c r="C56" s="57">
        <v>0</v>
      </c>
      <c r="D56" s="57">
        <v>475</v>
      </c>
      <c r="E56" s="57">
        <v>0</v>
      </c>
      <c r="F56" s="80" t="s">
        <v>194</v>
      </c>
    </row>
    <row r="57" spans="2:6" ht="15">
      <c r="B57" s="56" t="s">
        <v>233</v>
      </c>
      <c r="C57" s="57">
        <v>1140</v>
      </c>
      <c r="D57" s="69">
        <v>419291.08</v>
      </c>
      <c r="E57" s="57">
        <v>1502.96</v>
      </c>
      <c r="F57" s="58">
        <f>E57/D57*100</f>
        <v>0.35845265298751405</v>
      </c>
    </row>
    <row r="58" spans="2:6" ht="15">
      <c r="B58" s="56" t="s">
        <v>234</v>
      </c>
      <c r="C58" s="57">
        <v>0</v>
      </c>
      <c r="D58" s="57">
        <v>0</v>
      </c>
      <c r="E58" s="57">
        <v>0</v>
      </c>
      <c r="F58" s="80" t="s">
        <v>194</v>
      </c>
    </row>
    <row r="59" spans="2:6" ht="15">
      <c r="B59" s="56" t="s">
        <v>235</v>
      </c>
      <c r="C59" s="57">
        <v>0</v>
      </c>
      <c r="D59" s="57">
        <v>580</v>
      </c>
      <c r="E59" s="57">
        <v>0</v>
      </c>
      <c r="F59" s="80" t="s">
        <v>194</v>
      </c>
    </row>
    <row r="60" spans="2:6" ht="15">
      <c r="B60" s="56" t="s">
        <v>236</v>
      </c>
      <c r="C60" s="57">
        <v>0</v>
      </c>
      <c r="D60" s="57">
        <v>59300</v>
      </c>
      <c r="E60" s="57">
        <v>0</v>
      </c>
      <c r="F60" s="58">
        <f>E60/D60*100</f>
        <v>0</v>
      </c>
    </row>
    <row r="61" spans="2:6" ht="15">
      <c r="B61" s="56" t="s">
        <v>241</v>
      </c>
      <c r="C61" s="57">
        <v>0</v>
      </c>
      <c r="D61" s="57">
        <f>0+500</f>
        <v>500</v>
      </c>
      <c r="E61" s="57">
        <v>0</v>
      </c>
      <c r="F61" s="80" t="s">
        <v>194</v>
      </c>
    </row>
    <row r="62" spans="2:13" ht="15">
      <c r="B62" s="56" t="s">
        <v>242</v>
      </c>
      <c r="C62" s="57">
        <v>0</v>
      </c>
      <c r="D62" s="57">
        <v>438.86</v>
      </c>
      <c r="E62" s="57">
        <v>102</v>
      </c>
      <c r="F62" s="58">
        <f>E62/D62*100</f>
        <v>23.242036184660257</v>
      </c>
      <c r="M62" s="81"/>
    </row>
    <row r="63" spans="2:6" ht="15">
      <c r="B63" s="56" t="s">
        <v>243</v>
      </c>
      <c r="C63" s="57">
        <v>240</v>
      </c>
      <c r="D63" s="57">
        <v>22756.12</v>
      </c>
      <c r="E63" s="57">
        <v>1493.44</v>
      </c>
      <c r="F63" s="58">
        <f>E63/D63*100</f>
        <v>6.562805961648999</v>
      </c>
    </row>
    <row r="64" spans="2:6" ht="15.75" thickBot="1">
      <c r="B64" s="59" t="s">
        <v>20</v>
      </c>
      <c r="C64" s="60">
        <v>0</v>
      </c>
      <c r="D64" s="60">
        <v>1300</v>
      </c>
      <c r="E64" s="60">
        <v>0</v>
      </c>
      <c r="F64" s="80" t="s">
        <v>194</v>
      </c>
    </row>
    <row r="65" spans="2:6" ht="15.75" thickBot="1">
      <c r="B65" s="65" t="s">
        <v>228</v>
      </c>
      <c r="C65" s="66">
        <f>SUM(C53:C64)</f>
        <v>6080</v>
      </c>
      <c r="D65" s="66">
        <f>SUM(D53:D64)</f>
        <v>512701.16</v>
      </c>
      <c r="E65" s="66">
        <f>SUM(E53:E64)</f>
        <v>5894.4</v>
      </c>
      <c r="F65" s="68">
        <f>E65/D65*100</f>
        <v>1.149675573193554</v>
      </c>
    </row>
    <row r="66" spans="2:6" ht="15" thickBot="1">
      <c r="B66" s="137" t="s">
        <v>249</v>
      </c>
      <c r="C66" s="138"/>
      <c r="D66" s="138"/>
      <c r="E66" s="138"/>
      <c r="F66" s="139"/>
    </row>
    <row r="67" spans="2:6" ht="15">
      <c r="B67" s="53" t="s">
        <v>226</v>
      </c>
      <c r="C67" s="54" t="s">
        <v>185</v>
      </c>
      <c r="D67" s="54" t="s">
        <v>186</v>
      </c>
      <c r="E67" s="54" t="s">
        <v>555</v>
      </c>
      <c r="F67" s="55" t="s">
        <v>227</v>
      </c>
    </row>
    <row r="68" spans="2:6" ht="15">
      <c r="B68" s="79" t="s">
        <v>142</v>
      </c>
      <c r="C68" s="57">
        <v>1500</v>
      </c>
      <c r="D68" s="57">
        <v>19500</v>
      </c>
      <c r="E68" s="57">
        <v>3.84</v>
      </c>
      <c r="F68" s="58">
        <f aca="true" t="shared" si="2" ref="F68:F77">E68/D68*100</f>
        <v>0.019692307692307693</v>
      </c>
    </row>
    <row r="69" spans="2:6" ht="15">
      <c r="B69" s="79" t="s">
        <v>238</v>
      </c>
      <c r="C69" s="57">
        <v>12320</v>
      </c>
      <c r="D69" s="57">
        <v>174462.61</v>
      </c>
      <c r="E69" s="57">
        <v>50030.47</v>
      </c>
      <c r="F69" s="58">
        <f t="shared" si="2"/>
        <v>28.67690102767579</v>
      </c>
    </row>
    <row r="70" spans="2:6" ht="15">
      <c r="B70" s="79" t="s">
        <v>239</v>
      </c>
      <c r="C70" s="57">
        <v>0</v>
      </c>
      <c r="D70" s="57">
        <v>3818.08</v>
      </c>
      <c r="E70" s="57">
        <v>79.01</v>
      </c>
      <c r="F70" s="58">
        <f t="shared" si="2"/>
        <v>2.069364706868374</v>
      </c>
    </row>
    <row r="71" spans="2:6" ht="15">
      <c r="B71" s="79" t="s">
        <v>231</v>
      </c>
      <c r="C71" s="57">
        <v>0</v>
      </c>
      <c r="D71" s="57">
        <v>29630.36</v>
      </c>
      <c r="E71" s="57">
        <v>21736.35</v>
      </c>
      <c r="F71" s="58">
        <f t="shared" si="2"/>
        <v>73.35837296610637</v>
      </c>
    </row>
    <row r="72" spans="2:6" ht="15">
      <c r="B72" s="79" t="s">
        <v>232</v>
      </c>
      <c r="C72" s="57">
        <v>15000</v>
      </c>
      <c r="D72" s="57">
        <v>27893.43</v>
      </c>
      <c r="E72" s="57">
        <v>4349.34</v>
      </c>
      <c r="F72" s="58">
        <f t="shared" si="2"/>
        <v>15.592704088382103</v>
      </c>
    </row>
    <row r="73" spans="2:6" ht="15">
      <c r="B73" s="79" t="s">
        <v>233</v>
      </c>
      <c r="C73" s="57">
        <v>0</v>
      </c>
      <c r="D73" s="69">
        <f>265696+2247.95</f>
        <v>267943.95</v>
      </c>
      <c r="E73" s="57">
        <v>1172.8</v>
      </c>
      <c r="F73" s="58">
        <f t="shared" si="2"/>
        <v>0.4377034823887608</v>
      </c>
    </row>
    <row r="74" spans="2:6" ht="15">
      <c r="B74" s="79" t="s">
        <v>234</v>
      </c>
      <c r="C74" s="57">
        <v>0</v>
      </c>
      <c r="D74" s="57">
        <v>84852.24</v>
      </c>
      <c r="E74" s="57">
        <v>1335.28</v>
      </c>
      <c r="F74" s="58">
        <f t="shared" si="2"/>
        <v>1.573653211747857</v>
      </c>
    </row>
    <row r="75" spans="2:6" ht="15">
      <c r="B75" s="79" t="s">
        <v>235</v>
      </c>
      <c r="C75" s="57">
        <v>0</v>
      </c>
      <c r="D75" s="57">
        <v>7539.4</v>
      </c>
      <c r="E75" s="57">
        <v>3007.51</v>
      </c>
      <c r="F75" s="58">
        <f t="shared" si="2"/>
        <v>39.89057484680479</v>
      </c>
    </row>
    <row r="76" spans="2:7" ht="15">
      <c r="B76" s="79" t="s">
        <v>236</v>
      </c>
      <c r="C76" s="57">
        <v>0</v>
      </c>
      <c r="D76" s="57">
        <v>647.57</v>
      </c>
      <c r="E76" s="57">
        <v>647.57</v>
      </c>
      <c r="F76" s="58">
        <f t="shared" si="2"/>
        <v>100</v>
      </c>
      <c r="G76" s="30"/>
    </row>
    <row r="77" spans="2:6" ht="15">
      <c r="B77" s="79" t="s">
        <v>241</v>
      </c>
      <c r="C77" s="57">
        <v>0</v>
      </c>
      <c r="D77" s="57">
        <v>1136</v>
      </c>
      <c r="E77" s="57">
        <v>265.29</v>
      </c>
      <c r="F77" s="58">
        <f t="shared" si="2"/>
        <v>23.35299295774648</v>
      </c>
    </row>
    <row r="78" spans="2:6" ht="15">
      <c r="B78" s="79" t="s">
        <v>242</v>
      </c>
      <c r="C78" s="57">
        <v>0</v>
      </c>
      <c r="D78" s="57">
        <v>0</v>
      </c>
      <c r="E78" s="57">
        <v>0</v>
      </c>
      <c r="F78" s="80" t="s">
        <v>194</v>
      </c>
    </row>
    <row r="79" spans="2:6" ht="15">
      <c r="B79" s="79" t="s">
        <v>243</v>
      </c>
      <c r="C79" s="57">
        <v>0</v>
      </c>
      <c r="D79" s="57">
        <v>205768.32</v>
      </c>
      <c r="E79" s="57">
        <v>11029.48</v>
      </c>
      <c r="F79" s="58">
        <f>E79/D79*100</f>
        <v>5.360144846398123</v>
      </c>
    </row>
    <row r="80" spans="2:6" ht="15">
      <c r="B80" s="82" t="s">
        <v>20</v>
      </c>
      <c r="C80" s="60">
        <v>0</v>
      </c>
      <c r="D80" s="60">
        <v>2300</v>
      </c>
      <c r="E80" s="60">
        <v>1985.11</v>
      </c>
      <c r="F80" s="61">
        <f>E80/D80*100</f>
        <v>86.3091304347826</v>
      </c>
    </row>
    <row r="81" spans="2:6" ht="15.75" thickBot="1">
      <c r="B81" s="59" t="s">
        <v>245</v>
      </c>
      <c r="C81" s="60">
        <v>0</v>
      </c>
      <c r="D81" s="60">
        <v>1607.28</v>
      </c>
      <c r="E81" s="60">
        <v>361.59</v>
      </c>
      <c r="F81" s="61">
        <f>E81/D81*100</f>
        <v>22.497013588173807</v>
      </c>
    </row>
    <row r="82" spans="2:6" ht="15.75" thickBot="1">
      <c r="B82" s="62" t="s">
        <v>228</v>
      </c>
      <c r="C82" s="63">
        <f>SUM(C68:C81)</f>
        <v>28820</v>
      </c>
      <c r="D82" s="63">
        <f>SUM(D68:D81)</f>
        <v>827099.24</v>
      </c>
      <c r="E82" s="63">
        <f>SUM(E68:E81)</f>
        <v>96003.63999999998</v>
      </c>
      <c r="F82" s="64">
        <f>E82/D82*100</f>
        <v>11.607269763662217</v>
      </c>
    </row>
    <row r="83" spans="2:6" ht="15" thickBot="1">
      <c r="B83" s="137" t="s">
        <v>250</v>
      </c>
      <c r="C83" s="138"/>
      <c r="D83" s="138"/>
      <c r="E83" s="138"/>
      <c r="F83" s="139"/>
    </row>
    <row r="84" spans="2:6" ht="15">
      <c r="B84" s="53" t="s">
        <v>226</v>
      </c>
      <c r="C84" s="54" t="s">
        <v>185</v>
      </c>
      <c r="D84" s="54" t="s">
        <v>186</v>
      </c>
      <c r="E84" s="54" t="s">
        <v>555</v>
      </c>
      <c r="F84" s="55" t="s">
        <v>227</v>
      </c>
    </row>
    <row r="85" spans="2:6" ht="15">
      <c r="B85" s="56" t="s">
        <v>239</v>
      </c>
      <c r="C85" s="57">
        <v>46595</v>
      </c>
      <c r="D85" s="57">
        <v>46595</v>
      </c>
      <c r="E85" s="57">
        <v>10731.92</v>
      </c>
      <c r="F85" s="58">
        <f>E85/D85*100</f>
        <v>23.032342526022106</v>
      </c>
    </row>
    <row r="86" spans="2:6" ht="15.75" thickBot="1">
      <c r="B86" s="59" t="s">
        <v>233</v>
      </c>
      <c r="C86" s="83">
        <v>0</v>
      </c>
      <c r="D86" s="83">
        <v>254989.98</v>
      </c>
      <c r="E86" s="60">
        <v>42099.97</v>
      </c>
      <c r="F86" s="61">
        <f>E86/D86*100</f>
        <v>16.510440920070664</v>
      </c>
    </row>
    <row r="87" spans="2:6" ht="15.75" thickBot="1">
      <c r="B87" s="65" t="s">
        <v>228</v>
      </c>
      <c r="C87" s="66">
        <f>SUM(C85:C86)</f>
        <v>46595</v>
      </c>
      <c r="D87" s="66">
        <f>SUM(D85:D86)</f>
        <v>301584.98</v>
      </c>
      <c r="E87" s="66">
        <f>SUM(E85:E86)</f>
        <v>52831.89</v>
      </c>
      <c r="F87" s="68">
        <f>E87/D87*100</f>
        <v>17.51807732599946</v>
      </c>
    </row>
    <row r="88" spans="2:6" ht="15" thickBot="1">
      <c r="B88" s="140" t="s">
        <v>251</v>
      </c>
      <c r="C88" s="141"/>
      <c r="D88" s="141"/>
      <c r="E88" s="141"/>
      <c r="F88" s="142"/>
    </row>
    <row r="89" spans="2:6" ht="15">
      <c r="B89" s="53" t="s">
        <v>226</v>
      </c>
      <c r="C89" s="54" t="s">
        <v>185</v>
      </c>
      <c r="D89" s="54" t="s">
        <v>186</v>
      </c>
      <c r="E89" s="54" t="s">
        <v>555</v>
      </c>
      <c r="F89" s="55" t="s">
        <v>227</v>
      </c>
    </row>
    <row r="90" spans="2:6" ht="15.75" thickBot="1">
      <c r="B90" s="84" t="s">
        <v>20</v>
      </c>
      <c r="C90" s="72">
        <v>3500</v>
      </c>
      <c r="D90" s="72">
        <v>5445.59</v>
      </c>
      <c r="E90" s="72">
        <v>1408.1</v>
      </c>
      <c r="F90" s="73">
        <f>E90/D90*100</f>
        <v>25.85762057003924</v>
      </c>
    </row>
    <row r="94" spans="2:6" s="85" customFormat="1" ht="15">
      <c r="B94" s="86"/>
      <c r="C94" s="87"/>
      <c r="D94" s="87"/>
      <c r="E94" s="87"/>
      <c r="F94" s="88"/>
    </row>
    <row r="96" spans="1:8" ht="15">
      <c r="A96" s="85"/>
      <c r="B96" s="85"/>
      <c r="C96" s="89"/>
      <c r="D96" s="89"/>
      <c r="E96" s="89"/>
      <c r="F96" s="114" t="s">
        <v>262</v>
      </c>
      <c r="G96" s="114"/>
      <c r="H96" s="85"/>
    </row>
    <row r="97" spans="1:8" ht="15">
      <c r="A97" s="85"/>
      <c r="B97" s="85"/>
      <c r="C97" s="89"/>
      <c r="D97" s="89"/>
      <c r="E97" s="89"/>
      <c r="F97" s="98"/>
      <c r="G97" s="98"/>
      <c r="H97" s="85"/>
    </row>
    <row r="98" spans="2:7" ht="13.5" thickBot="1">
      <c r="B98" s="75"/>
      <c r="C98" s="76"/>
      <c r="D98" s="76"/>
      <c r="E98" s="76"/>
      <c r="F98" s="52" t="s">
        <v>183</v>
      </c>
      <c r="G98" s="30"/>
    </row>
    <row r="99" spans="2:6" ht="15" thickBot="1">
      <c r="B99" s="137" t="s">
        <v>416</v>
      </c>
      <c r="C99" s="138"/>
      <c r="D99" s="138"/>
      <c r="E99" s="138"/>
      <c r="F99" s="139"/>
    </row>
    <row r="100" spans="2:6" ht="15">
      <c r="B100" s="53" t="s">
        <v>226</v>
      </c>
      <c r="C100" s="54" t="s">
        <v>185</v>
      </c>
      <c r="D100" s="54" t="s">
        <v>186</v>
      </c>
      <c r="E100" s="54" t="s">
        <v>555</v>
      </c>
      <c r="F100" s="55" t="s">
        <v>227</v>
      </c>
    </row>
    <row r="101" spans="2:6" ht="15">
      <c r="B101" s="79" t="s">
        <v>142</v>
      </c>
      <c r="C101" s="57">
        <v>0</v>
      </c>
      <c r="D101" s="57">
        <v>9500</v>
      </c>
      <c r="E101" s="57">
        <v>0</v>
      </c>
      <c r="F101" s="58">
        <f aca="true" t="shared" si="3" ref="F101:F109">E101/D101*100</f>
        <v>0</v>
      </c>
    </row>
    <row r="102" spans="2:6" ht="15">
      <c r="B102" s="79" t="s">
        <v>238</v>
      </c>
      <c r="C102" s="57">
        <v>0</v>
      </c>
      <c r="D102" s="57">
        <v>9500</v>
      </c>
      <c r="E102" s="57">
        <v>0</v>
      </c>
      <c r="F102" s="58">
        <f t="shared" si="3"/>
        <v>0</v>
      </c>
    </row>
    <row r="103" spans="2:6" ht="15">
      <c r="B103" s="56" t="s">
        <v>231</v>
      </c>
      <c r="C103" s="57">
        <v>0</v>
      </c>
      <c r="D103" s="57">
        <v>10600</v>
      </c>
      <c r="E103" s="57">
        <v>0</v>
      </c>
      <c r="F103" s="58">
        <f t="shared" si="3"/>
        <v>0</v>
      </c>
    </row>
    <row r="104" spans="2:6" ht="15">
      <c r="B104" s="56" t="s">
        <v>232</v>
      </c>
      <c r="C104" s="57">
        <v>0</v>
      </c>
      <c r="D104" s="57">
        <v>5000</v>
      </c>
      <c r="E104" s="57">
        <v>0</v>
      </c>
      <c r="F104" s="58">
        <f t="shared" si="3"/>
        <v>0</v>
      </c>
    </row>
    <row r="105" spans="2:6" ht="15">
      <c r="B105" s="79" t="s">
        <v>233</v>
      </c>
      <c r="C105" s="57">
        <v>0</v>
      </c>
      <c r="D105" s="57">
        <v>2950</v>
      </c>
      <c r="E105" s="57">
        <v>0</v>
      </c>
      <c r="F105" s="58">
        <f t="shared" si="3"/>
        <v>0</v>
      </c>
    </row>
    <row r="106" spans="2:6" ht="15">
      <c r="B106" s="56" t="s">
        <v>234</v>
      </c>
      <c r="C106" s="57">
        <v>0</v>
      </c>
      <c r="D106" s="57">
        <v>5000</v>
      </c>
      <c r="E106" s="57">
        <v>0</v>
      </c>
      <c r="F106" s="58">
        <f t="shared" si="3"/>
        <v>0</v>
      </c>
    </row>
    <row r="107" spans="2:6" ht="15">
      <c r="B107" s="56" t="s">
        <v>236</v>
      </c>
      <c r="C107" s="57">
        <v>0</v>
      </c>
      <c r="D107" s="57">
        <v>1500</v>
      </c>
      <c r="E107" s="57">
        <v>0</v>
      </c>
      <c r="F107" s="58">
        <f t="shared" si="3"/>
        <v>0</v>
      </c>
    </row>
    <row r="108" spans="2:6" ht="15.75" thickBot="1">
      <c r="B108" s="79" t="s">
        <v>241</v>
      </c>
      <c r="C108" s="57">
        <v>0</v>
      </c>
      <c r="D108" s="57">
        <v>1500</v>
      </c>
      <c r="E108" s="57">
        <v>0</v>
      </c>
      <c r="F108" s="58">
        <f t="shared" si="3"/>
        <v>0</v>
      </c>
    </row>
    <row r="109" spans="2:6" ht="15.75" thickBot="1">
      <c r="B109" s="65" t="s">
        <v>228</v>
      </c>
      <c r="C109" s="66">
        <f>SUM(C101:C108)</f>
        <v>0</v>
      </c>
      <c r="D109" s="66">
        <f>SUM(D101:D108)</f>
        <v>45550</v>
      </c>
      <c r="E109" s="66">
        <f>SUM(E101:E108)</f>
        <v>0</v>
      </c>
      <c r="F109" s="68">
        <f t="shared" si="3"/>
        <v>0</v>
      </c>
    </row>
    <row r="110" spans="2:6" ht="15" thickBot="1">
      <c r="B110" s="137" t="s">
        <v>252</v>
      </c>
      <c r="C110" s="138"/>
      <c r="D110" s="138"/>
      <c r="E110" s="138"/>
      <c r="F110" s="139"/>
    </row>
    <row r="111" spans="2:6" ht="15">
      <c r="B111" s="53" t="s">
        <v>226</v>
      </c>
      <c r="C111" s="54" t="s">
        <v>185</v>
      </c>
      <c r="D111" s="54" t="s">
        <v>186</v>
      </c>
      <c r="E111" s="54" t="s">
        <v>555</v>
      </c>
      <c r="F111" s="55" t="s">
        <v>227</v>
      </c>
    </row>
    <row r="112" spans="2:6" ht="15.75" thickBot="1">
      <c r="B112" s="84" t="s">
        <v>142</v>
      </c>
      <c r="C112" s="72">
        <v>0</v>
      </c>
      <c r="D112" s="72">
        <v>3</v>
      </c>
      <c r="E112" s="72">
        <v>1.87</v>
      </c>
      <c r="F112" s="73">
        <f>E112/D112*100</f>
        <v>62.33333333333334</v>
      </c>
    </row>
    <row r="113" spans="2:6" ht="15" thickBot="1">
      <c r="B113" s="137" t="s">
        <v>253</v>
      </c>
      <c r="C113" s="138"/>
      <c r="D113" s="138"/>
      <c r="E113" s="138"/>
      <c r="F113" s="139"/>
    </row>
    <row r="114" spans="2:6" ht="15">
      <c r="B114" s="53" t="s">
        <v>226</v>
      </c>
      <c r="C114" s="54" t="s">
        <v>185</v>
      </c>
      <c r="D114" s="54" t="s">
        <v>186</v>
      </c>
      <c r="E114" s="54" t="s">
        <v>555</v>
      </c>
      <c r="F114" s="55" t="s">
        <v>227</v>
      </c>
    </row>
    <row r="115" spans="2:6" ht="15.75" thickBot="1">
      <c r="B115" s="84" t="s">
        <v>235</v>
      </c>
      <c r="C115" s="72">
        <v>18000</v>
      </c>
      <c r="D115" s="72">
        <v>68585.67</v>
      </c>
      <c r="E115" s="72">
        <v>1893.34</v>
      </c>
      <c r="F115" s="73">
        <f>E115/D115*100</f>
        <v>2.760547502123986</v>
      </c>
    </row>
    <row r="116" spans="2:6" ht="15" thickBot="1">
      <c r="B116" s="137" t="s">
        <v>254</v>
      </c>
      <c r="C116" s="138"/>
      <c r="D116" s="138"/>
      <c r="E116" s="138"/>
      <c r="F116" s="139"/>
    </row>
    <row r="117" spans="2:6" ht="15">
      <c r="B117" s="53" t="s">
        <v>226</v>
      </c>
      <c r="C117" s="54" t="s">
        <v>185</v>
      </c>
      <c r="D117" s="54" t="s">
        <v>186</v>
      </c>
      <c r="E117" s="54" t="s">
        <v>555</v>
      </c>
      <c r="F117" s="55" t="s">
        <v>227</v>
      </c>
    </row>
    <row r="118" spans="2:6" ht="15" customHeight="1" thickBot="1">
      <c r="B118" s="84" t="s">
        <v>142</v>
      </c>
      <c r="C118" s="72">
        <v>0</v>
      </c>
      <c r="D118" s="72">
        <v>3</v>
      </c>
      <c r="E118" s="72">
        <v>0.77</v>
      </c>
      <c r="F118" s="73">
        <f>E118/D118*100</f>
        <v>25.666666666666664</v>
      </c>
    </row>
    <row r="119" spans="2:6" ht="15" thickBot="1">
      <c r="B119" s="137" t="s">
        <v>255</v>
      </c>
      <c r="C119" s="138"/>
      <c r="D119" s="138"/>
      <c r="E119" s="138"/>
      <c r="F119" s="139"/>
    </row>
    <row r="120" spans="2:6" ht="15">
      <c r="B120" s="53" t="s">
        <v>226</v>
      </c>
      <c r="C120" s="54" t="s">
        <v>185</v>
      </c>
      <c r="D120" s="54" t="s">
        <v>186</v>
      </c>
      <c r="E120" s="54" t="s">
        <v>555</v>
      </c>
      <c r="F120" s="55" t="s">
        <v>227</v>
      </c>
    </row>
    <row r="121" spans="2:6" ht="15.75" thickBot="1">
      <c r="B121" s="84" t="s">
        <v>235</v>
      </c>
      <c r="C121" s="72">
        <v>0</v>
      </c>
      <c r="D121" s="72">
        <v>3</v>
      </c>
      <c r="E121" s="72">
        <v>0.02</v>
      </c>
      <c r="F121" s="73">
        <f>E121/D121*100</f>
        <v>0.6666666666666667</v>
      </c>
    </row>
    <row r="122" spans="2:6" ht="15" thickBot="1">
      <c r="B122" s="137" t="s">
        <v>256</v>
      </c>
      <c r="C122" s="138"/>
      <c r="D122" s="138"/>
      <c r="E122" s="138"/>
      <c r="F122" s="139"/>
    </row>
    <row r="123" spans="2:6" ht="15">
      <c r="B123" s="53" t="s">
        <v>226</v>
      </c>
      <c r="C123" s="54" t="s">
        <v>185</v>
      </c>
      <c r="D123" s="54" t="s">
        <v>186</v>
      </c>
      <c r="E123" s="54" t="s">
        <v>555</v>
      </c>
      <c r="F123" s="55" t="s">
        <v>227</v>
      </c>
    </row>
    <row r="124" spans="2:6" ht="15">
      <c r="B124" s="56" t="s">
        <v>142</v>
      </c>
      <c r="C124" s="57">
        <v>0</v>
      </c>
      <c r="D124" s="57">
        <v>0</v>
      </c>
      <c r="E124" s="57">
        <v>0</v>
      </c>
      <c r="F124" s="80" t="s">
        <v>194</v>
      </c>
    </row>
    <row r="125" spans="2:6" ht="15">
      <c r="B125" s="56" t="s">
        <v>238</v>
      </c>
      <c r="C125" s="57">
        <v>0</v>
      </c>
      <c r="D125" s="57">
        <v>7971.95</v>
      </c>
      <c r="E125" s="57">
        <v>2128.29</v>
      </c>
      <c r="F125" s="58">
        <f>E125/D125*100</f>
        <v>26.697232170297102</v>
      </c>
    </row>
    <row r="126" spans="2:6" ht="15">
      <c r="B126" s="56" t="s">
        <v>239</v>
      </c>
      <c r="C126" s="57">
        <v>0</v>
      </c>
      <c r="D126" s="57">
        <v>12</v>
      </c>
      <c r="E126" s="57">
        <v>2.21</v>
      </c>
      <c r="F126" s="58">
        <f>E126/D126*100</f>
        <v>18.416666666666668</v>
      </c>
    </row>
    <row r="127" spans="2:6" ht="15">
      <c r="B127" s="56" t="s">
        <v>231</v>
      </c>
      <c r="C127" s="57">
        <v>0</v>
      </c>
      <c r="D127" s="57">
        <v>871.54</v>
      </c>
      <c r="E127" s="57">
        <v>809.46</v>
      </c>
      <c r="F127" s="58">
        <f>E127/D127*100</f>
        <v>92.87697638662597</v>
      </c>
    </row>
    <row r="128" spans="2:6" ht="15">
      <c r="B128" s="56" t="s">
        <v>232</v>
      </c>
      <c r="C128" s="57">
        <v>0</v>
      </c>
      <c r="D128" s="57">
        <v>0</v>
      </c>
      <c r="E128" s="57">
        <v>0</v>
      </c>
      <c r="F128" s="80" t="s">
        <v>194</v>
      </c>
    </row>
    <row r="129" spans="2:6" ht="15">
      <c r="B129" s="56" t="s">
        <v>233</v>
      </c>
      <c r="C129" s="57">
        <v>0</v>
      </c>
      <c r="D129" s="57">
        <v>495.34</v>
      </c>
      <c r="E129" s="57">
        <v>407.3</v>
      </c>
      <c r="F129" s="58">
        <f aca="true" t="shared" si="4" ref="F129:F134">E129/D129*100</f>
        <v>82.2263495780676</v>
      </c>
    </row>
    <row r="130" spans="2:6" ht="15">
      <c r="B130" s="56" t="s">
        <v>234</v>
      </c>
      <c r="C130" s="57">
        <v>0</v>
      </c>
      <c r="D130" s="57">
        <v>592.13</v>
      </c>
      <c r="E130" s="57">
        <v>592.13</v>
      </c>
      <c r="F130" s="58">
        <f t="shared" si="4"/>
        <v>100</v>
      </c>
    </row>
    <row r="131" spans="2:6" ht="15">
      <c r="B131" s="56" t="s">
        <v>235</v>
      </c>
      <c r="C131" s="57">
        <v>0</v>
      </c>
      <c r="D131" s="57">
        <v>1020.01</v>
      </c>
      <c r="E131" s="57">
        <v>375</v>
      </c>
      <c r="F131" s="58">
        <f t="shared" si="4"/>
        <v>36.76434544759365</v>
      </c>
    </row>
    <row r="132" spans="2:6" ht="15">
      <c r="B132" s="56" t="s">
        <v>236</v>
      </c>
      <c r="C132" s="57">
        <v>0</v>
      </c>
      <c r="D132" s="57">
        <v>192.2</v>
      </c>
      <c r="E132" s="57">
        <v>170.9</v>
      </c>
      <c r="F132" s="58">
        <f t="shared" si="4"/>
        <v>88.9177939646202</v>
      </c>
    </row>
    <row r="133" spans="2:6" ht="15.75" thickBot="1">
      <c r="B133" s="59" t="s">
        <v>241</v>
      </c>
      <c r="C133" s="60">
        <v>0</v>
      </c>
      <c r="D133" s="60">
        <v>887</v>
      </c>
      <c r="E133" s="60">
        <v>687</v>
      </c>
      <c r="F133" s="61">
        <f t="shared" si="4"/>
        <v>77.45208568207441</v>
      </c>
    </row>
    <row r="134" spans="2:6" ht="15.75" thickBot="1">
      <c r="B134" s="65" t="s">
        <v>228</v>
      </c>
      <c r="C134" s="66">
        <f>SUM(C124:C133)</f>
        <v>0</v>
      </c>
      <c r="D134" s="66">
        <f>SUM(D124:D133)</f>
        <v>12042.17</v>
      </c>
      <c r="E134" s="66">
        <f>SUM(E124:E133)</f>
        <v>5172.29</v>
      </c>
      <c r="F134" s="68">
        <f t="shared" si="4"/>
        <v>42.95147801434459</v>
      </c>
    </row>
    <row r="135" spans="2:6" ht="15" thickBot="1">
      <c r="B135" s="137" t="s">
        <v>257</v>
      </c>
      <c r="C135" s="138"/>
      <c r="D135" s="138"/>
      <c r="E135" s="138"/>
      <c r="F135" s="139"/>
    </row>
    <row r="136" spans="2:6" ht="15">
      <c r="B136" s="53" t="s">
        <v>226</v>
      </c>
      <c r="C136" s="54" t="s">
        <v>185</v>
      </c>
      <c r="D136" s="54" t="s">
        <v>186</v>
      </c>
      <c r="E136" s="54" t="s">
        <v>555</v>
      </c>
      <c r="F136" s="55" t="s">
        <v>227</v>
      </c>
    </row>
    <row r="137" spans="2:6" ht="15.75" thickBot="1">
      <c r="B137" s="71" t="s">
        <v>234</v>
      </c>
      <c r="C137" s="72">
        <v>0</v>
      </c>
      <c r="D137" s="72">
        <f>919.6-878.6</f>
        <v>41</v>
      </c>
      <c r="E137" s="72">
        <v>1.51</v>
      </c>
      <c r="F137" s="73">
        <f>E137/D137*100</f>
        <v>3.6829268292682924</v>
      </c>
    </row>
    <row r="138" spans="2:6" ht="15" thickBot="1">
      <c r="B138" s="137" t="s">
        <v>258</v>
      </c>
      <c r="C138" s="138"/>
      <c r="D138" s="138"/>
      <c r="E138" s="138"/>
      <c r="F138" s="139"/>
    </row>
    <row r="139" spans="2:6" ht="15">
      <c r="B139" s="53" t="s">
        <v>226</v>
      </c>
      <c r="C139" s="54" t="s">
        <v>185</v>
      </c>
      <c r="D139" s="54" t="s">
        <v>186</v>
      </c>
      <c r="E139" s="54" t="s">
        <v>555</v>
      </c>
      <c r="F139" s="55" t="s">
        <v>227</v>
      </c>
    </row>
    <row r="140" spans="2:6" ht="15.75" thickBot="1">
      <c r="B140" s="71" t="s">
        <v>239</v>
      </c>
      <c r="C140" s="72">
        <v>46875</v>
      </c>
      <c r="D140" s="72">
        <v>46875</v>
      </c>
      <c r="E140" s="72">
        <v>0</v>
      </c>
      <c r="F140" s="73">
        <f>E140/D140*100</f>
        <v>0</v>
      </c>
    </row>
    <row r="141" spans="2:6" ht="15">
      <c r="B141" s="1"/>
      <c r="C141" s="1"/>
      <c r="D141" s="1"/>
      <c r="E141" s="1"/>
      <c r="F141" s="1"/>
    </row>
    <row r="144" spans="3:5" ht="12.75">
      <c r="C144" s="49"/>
      <c r="D144" s="49"/>
      <c r="E144" s="49"/>
    </row>
    <row r="145" spans="3:4" ht="12.75">
      <c r="C145" s="49"/>
      <c r="D145" s="49"/>
    </row>
    <row r="147" ht="12.75">
      <c r="D147" s="49"/>
    </row>
  </sheetData>
  <mergeCells count="23">
    <mergeCell ref="B138:F138"/>
    <mergeCell ref="A2:G3"/>
    <mergeCell ref="F1:G1"/>
    <mergeCell ref="F48:G48"/>
    <mergeCell ref="F96:G96"/>
    <mergeCell ref="B116:F116"/>
    <mergeCell ref="B119:F119"/>
    <mergeCell ref="B38:F38"/>
    <mergeCell ref="B44:F44"/>
    <mergeCell ref="B83:F83"/>
    <mergeCell ref="B51:F51"/>
    <mergeCell ref="B41:F41"/>
    <mergeCell ref="B122:F122"/>
    <mergeCell ref="B135:F135"/>
    <mergeCell ref="B66:F66"/>
    <mergeCell ref="B88:F88"/>
    <mergeCell ref="B99:F99"/>
    <mergeCell ref="B113:F113"/>
    <mergeCell ref="B110:F110"/>
    <mergeCell ref="B5:F5"/>
    <mergeCell ref="B10:F10"/>
    <mergeCell ref="B13:F13"/>
    <mergeCell ref="B22:F2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7"/>
  <sheetViews>
    <sheetView workbookViewId="0" topLeftCell="A1">
      <selection activeCell="H12" sqref="H12"/>
    </sheetView>
  </sheetViews>
  <sheetFormatPr defaultColWidth="9.140625" defaultRowHeight="12.75"/>
  <cols>
    <col min="1" max="1" width="7.28125" style="1" bestFit="1" customWidth="1"/>
    <col min="2" max="2" width="62.8515625" style="1" customWidth="1"/>
    <col min="3" max="3" width="11.00390625" style="1" customWidth="1"/>
    <col min="4" max="4" width="12.57421875" style="1" customWidth="1"/>
    <col min="5" max="5" width="12.28125" style="1" customWidth="1"/>
    <col min="6" max="6" width="14.57421875" style="1" customWidth="1"/>
    <col min="7" max="16384" width="9.140625" style="1" customWidth="1"/>
  </cols>
  <sheetData>
    <row r="1" spans="5:6" ht="15">
      <c r="E1" s="144" t="s">
        <v>0</v>
      </c>
      <c r="F1" s="144"/>
    </row>
    <row r="2" spans="1:6" ht="33.75" customHeight="1" thickBot="1">
      <c r="A2" s="145" t="s">
        <v>558</v>
      </c>
      <c r="B2" s="145"/>
      <c r="C2" s="145"/>
      <c r="D2" s="145"/>
      <c r="E2" s="145"/>
      <c r="F2" s="145"/>
    </row>
    <row r="3" spans="1:6" ht="18" customHeight="1">
      <c r="A3" s="150" t="s">
        <v>1</v>
      </c>
      <c r="B3" s="146" t="s">
        <v>2</v>
      </c>
      <c r="C3" s="146" t="s">
        <v>3</v>
      </c>
      <c r="D3" s="146" t="s">
        <v>4</v>
      </c>
      <c r="E3" s="146" t="s">
        <v>5</v>
      </c>
      <c r="F3" s="148" t="s">
        <v>6</v>
      </c>
    </row>
    <row r="4" spans="1:6" ht="18" customHeight="1">
      <c r="A4" s="151"/>
      <c r="B4" s="147"/>
      <c r="C4" s="147"/>
      <c r="D4" s="147"/>
      <c r="E4" s="147"/>
      <c r="F4" s="149"/>
    </row>
    <row r="5" spans="1:6" ht="18" customHeight="1">
      <c r="A5" s="151"/>
      <c r="B5" s="147"/>
      <c r="C5" s="147"/>
      <c r="D5" s="147"/>
      <c r="E5" s="147"/>
      <c r="F5" s="149"/>
    </row>
    <row r="6" spans="1:6" s="8" customFormat="1" ht="14.25" customHeight="1">
      <c r="A6" s="2" t="s">
        <v>7</v>
      </c>
      <c r="B6" s="3" t="s">
        <v>8</v>
      </c>
      <c r="C6" s="4">
        <v>41303</v>
      </c>
      <c r="D6" s="5" t="s">
        <v>9</v>
      </c>
      <c r="E6" s="6">
        <v>0</v>
      </c>
      <c r="F6" s="7" t="s">
        <v>10</v>
      </c>
    </row>
    <row r="7" spans="1:6" s="8" customFormat="1" ht="14.25" customHeight="1">
      <c r="A7" s="2" t="s">
        <v>11</v>
      </c>
      <c r="B7" s="3" t="s">
        <v>8</v>
      </c>
      <c r="C7" s="4">
        <v>41282</v>
      </c>
      <c r="D7" s="5" t="s">
        <v>12</v>
      </c>
      <c r="E7" s="6">
        <v>0</v>
      </c>
      <c r="F7" s="9" t="s">
        <v>10</v>
      </c>
    </row>
    <row r="8" spans="1:6" s="8" customFormat="1" ht="14.25" customHeight="1">
      <c r="A8" s="10" t="s">
        <v>13</v>
      </c>
      <c r="B8" s="11" t="s">
        <v>14</v>
      </c>
      <c r="C8" s="12">
        <v>41310</v>
      </c>
      <c r="D8" s="5" t="s">
        <v>15</v>
      </c>
      <c r="E8" s="13">
        <v>2</v>
      </c>
      <c r="F8" s="7" t="s">
        <v>16</v>
      </c>
    </row>
    <row r="9" spans="1:6" s="8" customFormat="1" ht="14.25" customHeight="1">
      <c r="A9" s="10" t="s">
        <v>17</v>
      </c>
      <c r="B9" s="11" t="s">
        <v>18</v>
      </c>
      <c r="C9" s="12">
        <v>41296</v>
      </c>
      <c r="D9" s="5" t="s">
        <v>19</v>
      </c>
      <c r="E9" s="13">
        <v>150</v>
      </c>
      <c r="F9" s="7" t="s">
        <v>20</v>
      </c>
    </row>
    <row r="10" spans="1:6" s="8" customFormat="1" ht="14.25" customHeight="1">
      <c r="A10" s="10" t="s">
        <v>21</v>
      </c>
      <c r="B10" s="11" t="s">
        <v>384</v>
      </c>
      <c r="C10" s="4">
        <v>41331</v>
      </c>
      <c r="D10" s="14" t="s">
        <v>22</v>
      </c>
      <c r="E10" s="13">
        <v>0</v>
      </c>
      <c r="F10" s="7" t="s">
        <v>23</v>
      </c>
    </row>
    <row r="11" spans="1:6" s="8" customFormat="1" ht="14.25" customHeight="1">
      <c r="A11" s="10" t="s">
        <v>24</v>
      </c>
      <c r="B11" s="11" t="s">
        <v>25</v>
      </c>
      <c r="C11" s="4">
        <v>41331</v>
      </c>
      <c r="D11" s="14" t="s">
        <v>26</v>
      </c>
      <c r="E11" s="13">
        <v>8265.6</v>
      </c>
      <c r="F11" s="7" t="s">
        <v>27</v>
      </c>
    </row>
    <row r="12" spans="1:6" s="8" customFormat="1" ht="14.25" customHeight="1">
      <c r="A12" s="10" t="s">
        <v>28</v>
      </c>
      <c r="B12" s="11" t="s">
        <v>29</v>
      </c>
      <c r="C12" s="4">
        <v>41331</v>
      </c>
      <c r="D12" s="14" t="s">
        <v>30</v>
      </c>
      <c r="E12" s="13">
        <v>2000</v>
      </c>
      <c r="F12" s="7" t="s">
        <v>27</v>
      </c>
    </row>
    <row r="13" spans="1:6" s="8" customFormat="1" ht="14.25" customHeight="1">
      <c r="A13" s="10" t="s">
        <v>31</v>
      </c>
      <c r="B13" s="11" t="s">
        <v>386</v>
      </c>
      <c r="C13" s="4">
        <v>41331</v>
      </c>
      <c r="D13" s="14" t="s">
        <v>32</v>
      </c>
      <c r="E13" s="13">
        <v>0</v>
      </c>
      <c r="F13" s="7" t="s">
        <v>33</v>
      </c>
    </row>
    <row r="14" spans="1:6" s="8" customFormat="1" ht="14.25" customHeight="1">
      <c r="A14" s="10" t="s">
        <v>34</v>
      </c>
      <c r="B14" s="11" t="s">
        <v>35</v>
      </c>
      <c r="C14" s="4">
        <v>41296</v>
      </c>
      <c r="D14" s="14" t="s">
        <v>36</v>
      </c>
      <c r="E14" s="13">
        <v>3337856</v>
      </c>
      <c r="F14" s="7" t="s">
        <v>10</v>
      </c>
    </row>
    <row r="15" spans="1:6" s="8" customFormat="1" ht="14.25" customHeight="1">
      <c r="A15" s="10" t="s">
        <v>37</v>
      </c>
      <c r="B15" s="11" t="s">
        <v>38</v>
      </c>
      <c r="C15" s="4">
        <v>41296</v>
      </c>
      <c r="D15" s="14" t="s">
        <v>39</v>
      </c>
      <c r="E15" s="13">
        <v>8607.93</v>
      </c>
      <c r="F15" s="7" t="s">
        <v>16</v>
      </c>
    </row>
    <row r="16" spans="1:6" s="8" customFormat="1" ht="14.25" customHeight="1">
      <c r="A16" s="10" t="s">
        <v>40</v>
      </c>
      <c r="B16" s="11" t="s">
        <v>41</v>
      </c>
      <c r="C16" s="4">
        <v>41310</v>
      </c>
      <c r="D16" s="5" t="s">
        <v>42</v>
      </c>
      <c r="E16" s="13">
        <v>1095</v>
      </c>
      <c r="F16" s="7" t="s">
        <v>10</v>
      </c>
    </row>
    <row r="17" spans="1:6" s="8" customFormat="1" ht="14.25" customHeight="1">
      <c r="A17" s="10" t="s">
        <v>43</v>
      </c>
      <c r="B17" s="11" t="s">
        <v>44</v>
      </c>
      <c r="C17" s="4">
        <v>41331</v>
      </c>
      <c r="D17" s="14" t="s">
        <v>45</v>
      </c>
      <c r="E17" s="13">
        <v>231195.91</v>
      </c>
      <c r="F17" s="7" t="s">
        <v>46</v>
      </c>
    </row>
    <row r="18" spans="1:6" s="8" customFormat="1" ht="14.25" customHeight="1">
      <c r="A18" s="10" t="s">
        <v>47</v>
      </c>
      <c r="B18" s="11" t="s">
        <v>48</v>
      </c>
      <c r="C18" s="4">
        <v>41331</v>
      </c>
      <c r="D18" s="14" t="s">
        <v>49</v>
      </c>
      <c r="E18" s="13">
        <v>2620.59</v>
      </c>
      <c r="F18" s="7" t="s">
        <v>46</v>
      </c>
    </row>
    <row r="19" spans="1:6" s="8" customFormat="1" ht="14.25" customHeight="1">
      <c r="A19" s="10" t="s">
        <v>50</v>
      </c>
      <c r="B19" s="11" t="s">
        <v>51</v>
      </c>
      <c r="C19" s="4">
        <v>41310</v>
      </c>
      <c r="D19" s="14" t="s">
        <v>52</v>
      </c>
      <c r="E19" s="13">
        <v>122.92</v>
      </c>
      <c r="F19" s="7" t="s">
        <v>53</v>
      </c>
    </row>
    <row r="20" spans="1:6" s="8" customFormat="1" ht="14.25" customHeight="1">
      <c r="A20" s="10" t="s">
        <v>54</v>
      </c>
      <c r="B20" s="11" t="s">
        <v>387</v>
      </c>
      <c r="C20" s="4">
        <v>41331</v>
      </c>
      <c r="D20" s="14" t="s">
        <v>55</v>
      </c>
      <c r="E20" s="13">
        <v>0</v>
      </c>
      <c r="F20" s="7" t="s">
        <v>10</v>
      </c>
    </row>
    <row r="21" spans="1:6" s="8" customFormat="1" ht="14.25" customHeight="1">
      <c r="A21" s="15" t="s">
        <v>56</v>
      </c>
      <c r="B21" s="16" t="s">
        <v>57</v>
      </c>
      <c r="C21" s="17"/>
      <c r="D21" s="18"/>
      <c r="E21" s="19">
        <v>0</v>
      </c>
      <c r="F21" s="20"/>
    </row>
    <row r="22" spans="1:6" s="8" customFormat="1" ht="14.25" customHeight="1">
      <c r="A22" s="10" t="s">
        <v>58</v>
      </c>
      <c r="B22" s="11" t="s">
        <v>25</v>
      </c>
      <c r="C22" s="4">
        <v>41331</v>
      </c>
      <c r="D22" s="5" t="s">
        <v>59</v>
      </c>
      <c r="E22" s="13">
        <v>270</v>
      </c>
      <c r="F22" s="7" t="s">
        <v>60</v>
      </c>
    </row>
    <row r="23" spans="1:6" s="8" customFormat="1" ht="14.25" customHeight="1">
      <c r="A23" s="10" t="s">
        <v>61</v>
      </c>
      <c r="B23" s="11" t="s">
        <v>25</v>
      </c>
      <c r="C23" s="4">
        <v>41331</v>
      </c>
      <c r="D23" s="14" t="s">
        <v>62</v>
      </c>
      <c r="E23" s="13">
        <v>1400</v>
      </c>
      <c r="F23" s="7" t="s">
        <v>60</v>
      </c>
    </row>
    <row r="24" spans="1:6" s="8" customFormat="1" ht="14.25" customHeight="1">
      <c r="A24" s="10" t="s">
        <v>63</v>
      </c>
      <c r="B24" s="11" t="s">
        <v>64</v>
      </c>
      <c r="C24" s="4">
        <v>41310</v>
      </c>
      <c r="D24" s="14" t="s">
        <v>65</v>
      </c>
      <c r="E24" s="13">
        <v>178.18</v>
      </c>
      <c r="F24" s="7" t="s">
        <v>66</v>
      </c>
    </row>
    <row r="25" spans="1:6" s="8" customFormat="1" ht="14.25" customHeight="1">
      <c r="A25" s="10" t="s">
        <v>67</v>
      </c>
      <c r="B25" s="11" t="s">
        <v>68</v>
      </c>
      <c r="C25" s="4">
        <v>41331</v>
      </c>
      <c r="D25" s="5" t="s">
        <v>69</v>
      </c>
      <c r="E25" s="13">
        <v>59.91</v>
      </c>
      <c r="F25" s="7" t="s">
        <v>16</v>
      </c>
    </row>
    <row r="26" spans="1:6" s="8" customFormat="1" ht="14.25" customHeight="1">
      <c r="A26" s="10" t="s">
        <v>70</v>
      </c>
      <c r="B26" s="11" t="s">
        <v>71</v>
      </c>
      <c r="C26" s="4">
        <v>41331</v>
      </c>
      <c r="D26" s="14" t="s">
        <v>72</v>
      </c>
      <c r="E26" s="13">
        <v>696.06</v>
      </c>
      <c r="F26" s="7" t="s">
        <v>73</v>
      </c>
    </row>
    <row r="27" spans="1:6" s="8" customFormat="1" ht="14.25" customHeight="1">
      <c r="A27" s="10" t="s">
        <v>74</v>
      </c>
      <c r="B27" s="11" t="s">
        <v>75</v>
      </c>
      <c r="C27" s="4">
        <v>41331</v>
      </c>
      <c r="D27" s="14" t="s">
        <v>76</v>
      </c>
      <c r="E27" s="13">
        <v>336.86</v>
      </c>
      <c r="F27" s="7" t="s">
        <v>77</v>
      </c>
    </row>
    <row r="28" spans="1:6" s="8" customFormat="1" ht="14.25" customHeight="1">
      <c r="A28" s="10" t="s">
        <v>78</v>
      </c>
      <c r="B28" s="11" t="s">
        <v>41</v>
      </c>
      <c r="C28" s="4">
        <v>41324</v>
      </c>
      <c r="D28" s="14" t="s">
        <v>79</v>
      </c>
      <c r="E28" s="13">
        <v>2224.3</v>
      </c>
      <c r="F28" s="7" t="s">
        <v>10</v>
      </c>
    </row>
    <row r="29" spans="1:6" s="8" customFormat="1" ht="14.25" customHeight="1">
      <c r="A29" s="10" t="s">
        <v>80</v>
      </c>
      <c r="B29" s="11" t="s">
        <v>388</v>
      </c>
      <c r="C29" s="4">
        <v>41331</v>
      </c>
      <c r="D29" s="14" t="s">
        <v>81</v>
      </c>
      <c r="E29" s="13">
        <v>0</v>
      </c>
      <c r="F29" s="7" t="s">
        <v>23</v>
      </c>
    </row>
    <row r="30" spans="1:6" s="8" customFormat="1" ht="14.25" customHeight="1">
      <c r="A30" s="10" t="s">
        <v>82</v>
      </c>
      <c r="B30" s="11" t="s">
        <v>83</v>
      </c>
      <c r="C30" s="4">
        <v>41359</v>
      </c>
      <c r="D30" s="14" t="s">
        <v>84</v>
      </c>
      <c r="E30" s="13">
        <v>8600</v>
      </c>
      <c r="F30" s="7" t="s">
        <v>66</v>
      </c>
    </row>
    <row r="31" spans="1:6" s="8" customFormat="1" ht="14.25" customHeight="1">
      <c r="A31" s="10" t="s">
        <v>85</v>
      </c>
      <c r="B31" s="11" t="s">
        <v>86</v>
      </c>
      <c r="C31" s="4">
        <v>41359</v>
      </c>
      <c r="D31" s="14" t="s">
        <v>87</v>
      </c>
      <c r="E31" s="13">
        <v>79520.92</v>
      </c>
      <c r="F31" s="7" t="s">
        <v>73</v>
      </c>
    </row>
    <row r="32" spans="1:6" s="8" customFormat="1" ht="14.25" customHeight="1">
      <c r="A32" s="10" t="s">
        <v>88</v>
      </c>
      <c r="B32" s="11" t="s">
        <v>89</v>
      </c>
      <c r="C32" s="4">
        <v>41359</v>
      </c>
      <c r="D32" s="14" t="s">
        <v>90</v>
      </c>
      <c r="E32" s="13">
        <v>721852.13</v>
      </c>
      <c r="F32" s="7" t="s">
        <v>73</v>
      </c>
    </row>
    <row r="33" spans="1:6" s="8" customFormat="1" ht="14.25" customHeight="1">
      <c r="A33" s="10" t="s">
        <v>91</v>
      </c>
      <c r="B33" s="3" t="s">
        <v>92</v>
      </c>
      <c r="C33" s="4">
        <v>41324</v>
      </c>
      <c r="D33" s="14" t="s">
        <v>93</v>
      </c>
      <c r="E33" s="13">
        <v>0</v>
      </c>
      <c r="F33" s="7" t="s">
        <v>60</v>
      </c>
    </row>
    <row r="34" spans="1:6" s="8" customFormat="1" ht="14.25" customHeight="1">
      <c r="A34" s="10" t="s">
        <v>94</v>
      </c>
      <c r="B34" s="11" t="s">
        <v>389</v>
      </c>
      <c r="C34" s="4">
        <v>41331</v>
      </c>
      <c r="D34" s="14" t="s">
        <v>95</v>
      </c>
      <c r="E34" s="13">
        <v>0</v>
      </c>
      <c r="F34" s="7" t="s">
        <v>66</v>
      </c>
    </row>
    <row r="35" spans="1:6" s="8" customFormat="1" ht="14.25" customHeight="1">
      <c r="A35" s="10" t="s">
        <v>96</v>
      </c>
      <c r="B35" s="11" t="s">
        <v>97</v>
      </c>
      <c r="C35" s="4">
        <v>41324</v>
      </c>
      <c r="D35" s="14" t="s">
        <v>98</v>
      </c>
      <c r="E35" s="13">
        <v>5472</v>
      </c>
      <c r="F35" s="7" t="s">
        <v>27</v>
      </c>
    </row>
    <row r="36" spans="1:6" s="8" customFormat="1" ht="14.25" customHeight="1">
      <c r="A36" s="10" t="s">
        <v>99</v>
      </c>
      <c r="B36" s="11" t="s">
        <v>41</v>
      </c>
      <c r="C36" s="4">
        <v>41338</v>
      </c>
      <c r="D36" s="14" t="s">
        <v>100</v>
      </c>
      <c r="E36" s="13">
        <v>275</v>
      </c>
      <c r="F36" s="7" t="s">
        <v>10</v>
      </c>
    </row>
    <row r="37" spans="1:6" s="8" customFormat="1" ht="14.25" customHeight="1">
      <c r="A37" s="10" t="s">
        <v>101</v>
      </c>
      <c r="B37" s="11" t="s">
        <v>388</v>
      </c>
      <c r="C37" s="4">
        <v>41359</v>
      </c>
      <c r="D37" s="14" t="s">
        <v>102</v>
      </c>
      <c r="E37" s="13">
        <v>0</v>
      </c>
      <c r="F37" s="7" t="s">
        <v>23</v>
      </c>
    </row>
    <row r="38" spans="1:6" s="8" customFormat="1" ht="14.25" customHeight="1">
      <c r="A38" s="10" t="s">
        <v>103</v>
      </c>
      <c r="B38" s="11" t="s">
        <v>104</v>
      </c>
      <c r="C38" s="4">
        <v>41338</v>
      </c>
      <c r="D38" s="14" t="s">
        <v>105</v>
      </c>
      <c r="E38" s="13">
        <v>0</v>
      </c>
      <c r="F38" s="7" t="s">
        <v>27</v>
      </c>
    </row>
    <row r="39" spans="1:6" s="8" customFormat="1" ht="14.25" customHeight="1">
      <c r="A39" s="10" t="s">
        <v>106</v>
      </c>
      <c r="B39" s="11" t="s">
        <v>107</v>
      </c>
      <c r="C39" s="4">
        <v>41352</v>
      </c>
      <c r="D39" s="14" t="s">
        <v>108</v>
      </c>
      <c r="E39" s="13">
        <v>11313.73</v>
      </c>
      <c r="F39" s="7" t="s">
        <v>109</v>
      </c>
    </row>
    <row r="40" spans="1:6" s="8" customFormat="1" ht="14.25" customHeight="1">
      <c r="A40" s="10" t="s">
        <v>110</v>
      </c>
      <c r="B40" s="3" t="s">
        <v>8</v>
      </c>
      <c r="C40" s="4">
        <v>41338</v>
      </c>
      <c r="D40" s="14" t="s">
        <v>111</v>
      </c>
      <c r="E40" s="13">
        <v>0</v>
      </c>
      <c r="F40" s="7" t="s">
        <v>10</v>
      </c>
    </row>
    <row r="41" spans="1:6" s="8" customFormat="1" ht="14.25" customHeight="1">
      <c r="A41" s="10" t="s">
        <v>112</v>
      </c>
      <c r="B41" s="11" t="s">
        <v>113</v>
      </c>
      <c r="C41" s="4">
        <v>41359</v>
      </c>
      <c r="D41" s="14" t="s">
        <v>114</v>
      </c>
      <c r="E41" s="13">
        <v>0</v>
      </c>
      <c r="F41" s="7" t="s">
        <v>16</v>
      </c>
    </row>
    <row r="42" spans="1:6" s="8" customFormat="1" ht="14.25" customHeight="1">
      <c r="A42" s="10" t="s">
        <v>115</v>
      </c>
      <c r="B42" s="11" t="s">
        <v>41</v>
      </c>
      <c r="C42" s="4">
        <v>41338</v>
      </c>
      <c r="D42" s="14" t="s">
        <v>116</v>
      </c>
      <c r="E42" s="13">
        <v>3294.12</v>
      </c>
      <c r="F42" s="7" t="s">
        <v>10</v>
      </c>
    </row>
    <row r="43" spans="1:6" s="8" customFormat="1" ht="14.25" customHeight="1">
      <c r="A43" s="10" t="s">
        <v>117</v>
      </c>
      <c r="B43" s="11" t="s">
        <v>118</v>
      </c>
      <c r="C43" s="4">
        <v>41359</v>
      </c>
      <c r="D43" s="14" t="s">
        <v>119</v>
      </c>
      <c r="E43" s="13">
        <v>10988.35</v>
      </c>
      <c r="F43" s="7" t="s">
        <v>46</v>
      </c>
    </row>
    <row r="44" spans="1:6" s="8" customFormat="1" ht="14.25" customHeight="1">
      <c r="A44" s="10" t="s">
        <v>120</v>
      </c>
      <c r="B44" s="11" t="s">
        <v>121</v>
      </c>
      <c r="C44" s="4">
        <v>41338</v>
      </c>
      <c r="D44" s="14" t="s">
        <v>122</v>
      </c>
      <c r="E44" s="13">
        <v>1821.82</v>
      </c>
      <c r="F44" s="7" t="s">
        <v>10</v>
      </c>
    </row>
    <row r="45" spans="1:6" s="8" customFormat="1" ht="14.25" customHeight="1">
      <c r="A45" s="10" t="s">
        <v>123</v>
      </c>
      <c r="B45" s="11" t="s">
        <v>124</v>
      </c>
      <c r="C45" s="4">
        <v>41359</v>
      </c>
      <c r="D45" s="14" t="s">
        <v>125</v>
      </c>
      <c r="E45" s="13">
        <v>349.8</v>
      </c>
      <c r="F45" s="7" t="s">
        <v>10</v>
      </c>
    </row>
    <row r="46" spans="1:6" s="8" customFormat="1" ht="14.25" customHeight="1">
      <c r="A46" s="10" t="s">
        <v>126</v>
      </c>
      <c r="B46" s="11" t="s">
        <v>390</v>
      </c>
      <c r="C46" s="4">
        <v>41359</v>
      </c>
      <c r="D46" s="14" t="s">
        <v>127</v>
      </c>
      <c r="E46" s="13">
        <v>0</v>
      </c>
      <c r="F46" s="7" t="s">
        <v>16</v>
      </c>
    </row>
    <row r="47" spans="1:6" s="8" customFormat="1" ht="14.25" customHeight="1">
      <c r="A47" s="10" t="s">
        <v>128</v>
      </c>
      <c r="B47" s="11" t="s">
        <v>129</v>
      </c>
      <c r="C47" s="4">
        <v>41359</v>
      </c>
      <c r="D47" s="14" t="s">
        <v>130</v>
      </c>
      <c r="E47" s="13">
        <v>0</v>
      </c>
      <c r="F47" s="7" t="s">
        <v>66</v>
      </c>
    </row>
    <row r="48" spans="1:6" s="8" customFormat="1" ht="14.25" customHeight="1">
      <c r="A48" s="10" t="s">
        <v>131</v>
      </c>
      <c r="B48" s="11" t="s">
        <v>129</v>
      </c>
      <c r="C48" s="4">
        <v>41359</v>
      </c>
      <c r="D48" s="14" t="s">
        <v>132</v>
      </c>
      <c r="E48" s="13">
        <v>0</v>
      </c>
      <c r="F48" s="7" t="s">
        <v>66</v>
      </c>
    </row>
    <row r="49" spans="1:6" s="8" customFormat="1" ht="14.25" customHeight="1">
      <c r="A49" s="10" t="s">
        <v>133</v>
      </c>
      <c r="B49" s="11" t="s">
        <v>8</v>
      </c>
      <c r="C49" s="4">
        <v>41359</v>
      </c>
      <c r="D49" s="14" t="s">
        <v>134</v>
      </c>
      <c r="E49" s="13">
        <v>0</v>
      </c>
      <c r="F49" s="7" t="s">
        <v>10</v>
      </c>
    </row>
    <row r="50" spans="1:6" s="8" customFormat="1" ht="14.25" customHeight="1">
      <c r="A50" s="10" t="s">
        <v>135</v>
      </c>
      <c r="B50" s="11" t="s">
        <v>8</v>
      </c>
      <c r="C50" s="4">
        <v>41338</v>
      </c>
      <c r="D50" s="14" t="s">
        <v>136</v>
      </c>
      <c r="E50" s="13">
        <v>0</v>
      </c>
      <c r="F50" s="7" t="s">
        <v>10</v>
      </c>
    </row>
    <row r="51" spans="1:6" s="8" customFormat="1" ht="14.25" customHeight="1">
      <c r="A51" s="10" t="s">
        <v>137</v>
      </c>
      <c r="B51" s="11" t="s">
        <v>25</v>
      </c>
      <c r="C51" s="4">
        <v>41359</v>
      </c>
      <c r="D51" s="14" t="s">
        <v>138</v>
      </c>
      <c r="E51" s="13">
        <v>771.95</v>
      </c>
      <c r="F51" s="7" t="s">
        <v>60</v>
      </c>
    </row>
    <row r="52" spans="1:6" s="8" customFormat="1" ht="14.25" customHeight="1">
      <c r="A52" s="10" t="s">
        <v>139</v>
      </c>
      <c r="B52" s="11" t="s">
        <v>140</v>
      </c>
      <c r="C52" s="4">
        <v>41359</v>
      </c>
      <c r="D52" s="14" t="s">
        <v>141</v>
      </c>
      <c r="E52" s="13">
        <v>176.7</v>
      </c>
      <c r="F52" s="7" t="s">
        <v>142</v>
      </c>
    </row>
    <row r="53" spans="1:6" s="8" customFormat="1" ht="14.25" customHeight="1">
      <c r="A53" s="10" t="s">
        <v>143</v>
      </c>
      <c r="B53" s="11" t="s">
        <v>391</v>
      </c>
      <c r="C53" s="4">
        <v>41359</v>
      </c>
      <c r="D53" s="14" t="s">
        <v>144</v>
      </c>
      <c r="E53" s="13">
        <v>0</v>
      </c>
      <c r="F53" s="7" t="s">
        <v>16</v>
      </c>
    </row>
    <row r="54" spans="1:6" s="8" customFormat="1" ht="14.25" customHeight="1">
      <c r="A54" s="10" t="s">
        <v>145</v>
      </c>
      <c r="B54" s="11" t="s">
        <v>68</v>
      </c>
      <c r="C54" s="4">
        <v>41359</v>
      </c>
      <c r="D54" s="14" t="s">
        <v>146</v>
      </c>
      <c r="E54" s="13">
        <v>6.8</v>
      </c>
      <c r="F54" s="7" t="s">
        <v>16</v>
      </c>
    </row>
    <row r="55" spans="1:6" s="8" customFormat="1" ht="14.25" customHeight="1">
      <c r="A55" s="10" t="s">
        <v>147</v>
      </c>
      <c r="B55" s="11" t="s">
        <v>311</v>
      </c>
      <c r="C55" s="4">
        <v>41401</v>
      </c>
      <c r="D55" s="14" t="s">
        <v>312</v>
      </c>
      <c r="E55" s="13">
        <v>12018.82</v>
      </c>
      <c r="F55" s="7" t="s">
        <v>16</v>
      </c>
    </row>
    <row r="56" spans="1:6" s="8" customFormat="1" ht="14.25" customHeight="1">
      <c r="A56" s="10" t="s">
        <v>148</v>
      </c>
      <c r="B56" s="11" t="s">
        <v>104</v>
      </c>
      <c r="C56" s="4">
        <v>41359</v>
      </c>
      <c r="D56" s="14" t="s">
        <v>149</v>
      </c>
      <c r="E56" s="13">
        <v>0</v>
      </c>
      <c r="F56" s="7" t="s">
        <v>27</v>
      </c>
    </row>
    <row r="57" spans="1:6" s="8" customFormat="1" ht="14.25" customHeight="1">
      <c r="A57" s="10" t="s">
        <v>150</v>
      </c>
      <c r="B57" s="11" t="s">
        <v>391</v>
      </c>
      <c r="C57" s="4">
        <v>41359</v>
      </c>
      <c r="D57" s="14" t="s">
        <v>151</v>
      </c>
      <c r="E57" s="13">
        <v>0</v>
      </c>
      <c r="F57" s="7" t="s">
        <v>60</v>
      </c>
    </row>
    <row r="58" spans="1:6" s="8" customFormat="1" ht="14.25" customHeight="1">
      <c r="A58" s="10" t="s">
        <v>152</v>
      </c>
      <c r="B58" s="11" t="s">
        <v>153</v>
      </c>
      <c r="C58" s="4">
        <v>41352</v>
      </c>
      <c r="D58" s="14" t="s">
        <v>154</v>
      </c>
      <c r="E58" s="13">
        <v>2695.17</v>
      </c>
      <c r="F58" s="7" t="s">
        <v>16</v>
      </c>
    </row>
    <row r="59" spans="1:6" s="8" customFormat="1" ht="14.25" customHeight="1">
      <c r="A59" s="10" t="s">
        <v>155</v>
      </c>
      <c r="B59" s="11" t="s">
        <v>156</v>
      </c>
      <c r="C59" s="12">
        <v>41359</v>
      </c>
      <c r="D59" s="4" t="s">
        <v>39</v>
      </c>
      <c r="E59" s="13">
        <v>0</v>
      </c>
      <c r="F59" s="7" t="s">
        <v>16</v>
      </c>
    </row>
    <row r="60" spans="1:6" s="21" customFormat="1" ht="14.25" customHeight="1">
      <c r="A60" s="10" t="s">
        <v>157</v>
      </c>
      <c r="B60" s="11" t="s">
        <v>392</v>
      </c>
      <c r="C60" s="12">
        <v>41359</v>
      </c>
      <c r="D60" s="4" t="s">
        <v>158</v>
      </c>
      <c r="E60" s="13">
        <v>0</v>
      </c>
      <c r="F60" s="7" t="s">
        <v>73</v>
      </c>
    </row>
    <row r="61" spans="1:6" s="21" customFormat="1" ht="14.25" customHeight="1">
      <c r="A61" s="10" t="s">
        <v>159</v>
      </c>
      <c r="B61" s="11" t="s">
        <v>391</v>
      </c>
      <c r="C61" s="12">
        <v>41359</v>
      </c>
      <c r="D61" s="4" t="s">
        <v>160</v>
      </c>
      <c r="E61" s="13">
        <v>0</v>
      </c>
      <c r="F61" s="7" t="s">
        <v>60</v>
      </c>
    </row>
    <row r="62" spans="1:6" s="21" customFormat="1" ht="14.25" customHeight="1">
      <c r="A62" s="10" t="s">
        <v>161</v>
      </c>
      <c r="B62" s="11" t="s">
        <v>162</v>
      </c>
      <c r="C62" s="12">
        <v>41352</v>
      </c>
      <c r="D62" s="4" t="s">
        <v>163</v>
      </c>
      <c r="E62" s="13">
        <v>40.4</v>
      </c>
      <c r="F62" s="7" t="s">
        <v>53</v>
      </c>
    </row>
    <row r="63" spans="1:6" s="21" customFormat="1" ht="14.25" customHeight="1">
      <c r="A63" s="10" t="s">
        <v>164</v>
      </c>
      <c r="B63" s="11" t="s">
        <v>41</v>
      </c>
      <c r="C63" s="12">
        <v>41352</v>
      </c>
      <c r="D63" s="4" t="s">
        <v>165</v>
      </c>
      <c r="E63" s="13">
        <v>7184</v>
      </c>
      <c r="F63" s="7" t="s">
        <v>10</v>
      </c>
    </row>
    <row r="64" spans="1:6" s="21" customFormat="1" ht="14.25" customHeight="1">
      <c r="A64" s="10" t="s">
        <v>166</v>
      </c>
      <c r="B64" s="11" t="s">
        <v>8</v>
      </c>
      <c r="C64" s="12">
        <v>41352</v>
      </c>
      <c r="D64" s="4" t="s">
        <v>167</v>
      </c>
      <c r="E64" s="13">
        <v>0</v>
      </c>
      <c r="F64" s="7" t="s">
        <v>10</v>
      </c>
    </row>
    <row r="65" spans="1:6" s="21" customFormat="1" ht="14.25" customHeight="1">
      <c r="A65" s="10" t="s">
        <v>168</v>
      </c>
      <c r="B65" s="11" t="s">
        <v>41</v>
      </c>
      <c r="C65" s="12">
        <v>41352</v>
      </c>
      <c r="D65" s="4" t="s">
        <v>169</v>
      </c>
      <c r="E65" s="13">
        <v>1336.46</v>
      </c>
      <c r="F65" s="7" t="s">
        <v>10</v>
      </c>
    </row>
    <row r="66" spans="1:6" s="21" customFormat="1" ht="14.25" customHeight="1">
      <c r="A66" s="10" t="s">
        <v>170</v>
      </c>
      <c r="B66" s="11" t="s">
        <v>171</v>
      </c>
      <c r="C66" s="12">
        <v>41352</v>
      </c>
      <c r="D66" s="4" t="s">
        <v>172</v>
      </c>
      <c r="E66" s="13">
        <v>346.55</v>
      </c>
      <c r="F66" s="7" t="s">
        <v>66</v>
      </c>
    </row>
    <row r="67" spans="1:6" s="21" customFormat="1" ht="14.25" customHeight="1">
      <c r="A67" s="10" t="s">
        <v>173</v>
      </c>
      <c r="B67" s="11" t="s">
        <v>387</v>
      </c>
      <c r="C67" s="4">
        <v>41394</v>
      </c>
      <c r="D67" s="14" t="s">
        <v>294</v>
      </c>
      <c r="E67" s="13">
        <v>0</v>
      </c>
      <c r="F67" s="7" t="s">
        <v>10</v>
      </c>
    </row>
    <row r="68" spans="1:6" s="21" customFormat="1" ht="14.25" customHeight="1">
      <c r="A68" s="10" t="s">
        <v>174</v>
      </c>
      <c r="B68" s="11" t="s">
        <v>287</v>
      </c>
      <c r="C68" s="4">
        <v>41394</v>
      </c>
      <c r="D68" s="14" t="s">
        <v>295</v>
      </c>
      <c r="E68" s="13">
        <v>21</v>
      </c>
      <c r="F68" s="7" t="s">
        <v>10</v>
      </c>
    </row>
    <row r="69" spans="1:6" s="21" customFormat="1" ht="14.25" customHeight="1">
      <c r="A69" s="10" t="s">
        <v>175</v>
      </c>
      <c r="B69" s="11" t="s">
        <v>393</v>
      </c>
      <c r="C69" s="4">
        <v>41394</v>
      </c>
      <c r="D69" s="14" t="s">
        <v>296</v>
      </c>
      <c r="E69" s="13">
        <v>0</v>
      </c>
      <c r="F69" s="7" t="s">
        <v>46</v>
      </c>
    </row>
    <row r="70" spans="1:6" s="21" customFormat="1" ht="14.25" customHeight="1">
      <c r="A70" s="10" t="s">
        <v>176</v>
      </c>
      <c r="B70" s="11" t="s">
        <v>288</v>
      </c>
      <c r="C70" s="4">
        <v>41394</v>
      </c>
      <c r="D70" s="14" t="s">
        <v>297</v>
      </c>
      <c r="E70" s="13">
        <v>2247.95</v>
      </c>
      <c r="F70" s="7" t="s">
        <v>46</v>
      </c>
    </row>
    <row r="71" spans="1:6" s="21" customFormat="1" ht="14.25" customHeight="1">
      <c r="A71" s="10" t="s">
        <v>177</v>
      </c>
      <c r="B71" s="11" t="s">
        <v>289</v>
      </c>
      <c r="C71" s="4">
        <v>41394</v>
      </c>
      <c r="D71" s="14" t="s">
        <v>298</v>
      </c>
      <c r="E71" s="13">
        <v>100</v>
      </c>
      <c r="F71" s="7" t="s">
        <v>46</v>
      </c>
    </row>
    <row r="72" spans="1:6" s="21" customFormat="1" ht="14.25" customHeight="1">
      <c r="A72" s="10" t="s">
        <v>178</v>
      </c>
      <c r="B72" s="11" t="s">
        <v>290</v>
      </c>
      <c r="C72" s="4">
        <v>41394</v>
      </c>
      <c r="D72" s="14" t="s">
        <v>299</v>
      </c>
      <c r="E72" s="13">
        <v>2718</v>
      </c>
      <c r="F72" s="7" t="s">
        <v>142</v>
      </c>
    </row>
    <row r="73" spans="1:6" s="21" customFormat="1" ht="14.25" customHeight="1">
      <c r="A73" s="10" t="s">
        <v>179</v>
      </c>
      <c r="B73" s="11" t="s">
        <v>41</v>
      </c>
      <c r="C73" s="4">
        <v>41366</v>
      </c>
      <c r="D73" s="14" t="s">
        <v>278</v>
      </c>
      <c r="E73" s="13">
        <v>1368.15</v>
      </c>
      <c r="F73" s="7" t="s">
        <v>10</v>
      </c>
    </row>
    <row r="74" spans="1:6" s="21" customFormat="1" ht="14.25" customHeight="1">
      <c r="A74" s="10" t="s">
        <v>180</v>
      </c>
      <c r="B74" s="11" t="s">
        <v>394</v>
      </c>
      <c r="C74" s="4">
        <v>41394</v>
      </c>
      <c r="D74" s="14" t="s">
        <v>300</v>
      </c>
      <c r="E74" s="13">
        <v>0</v>
      </c>
      <c r="F74" s="7" t="s">
        <v>10</v>
      </c>
    </row>
    <row r="75" spans="1:6" s="21" customFormat="1" ht="14.25" customHeight="1">
      <c r="A75" s="10" t="s">
        <v>181</v>
      </c>
      <c r="B75" s="11" t="s">
        <v>395</v>
      </c>
      <c r="C75" s="12">
        <v>41359</v>
      </c>
      <c r="D75" s="4" t="s">
        <v>182</v>
      </c>
      <c r="E75" s="13">
        <v>0</v>
      </c>
      <c r="F75" s="7" t="s">
        <v>27</v>
      </c>
    </row>
    <row r="76" spans="1:6" s="21" customFormat="1" ht="14.25" customHeight="1">
      <c r="A76" s="10" t="s">
        <v>263</v>
      </c>
      <c r="B76" s="11" t="s">
        <v>396</v>
      </c>
      <c r="C76" s="12">
        <v>41394</v>
      </c>
      <c r="D76" s="4" t="s">
        <v>301</v>
      </c>
      <c r="E76" s="13">
        <v>0</v>
      </c>
      <c r="F76" s="7" t="s">
        <v>16</v>
      </c>
    </row>
    <row r="77" spans="1:6" s="21" customFormat="1" ht="14.25" customHeight="1">
      <c r="A77" s="10" t="s">
        <v>264</v>
      </c>
      <c r="B77" s="11" t="s">
        <v>291</v>
      </c>
      <c r="C77" s="12">
        <v>41394</v>
      </c>
      <c r="D77" s="4" t="s">
        <v>302</v>
      </c>
      <c r="E77" s="13">
        <v>-33.43</v>
      </c>
      <c r="F77" s="7" t="s">
        <v>60</v>
      </c>
    </row>
    <row r="78" spans="1:6" s="21" customFormat="1" ht="14.25" customHeight="1">
      <c r="A78" s="10" t="s">
        <v>265</v>
      </c>
      <c r="B78" s="11" t="s">
        <v>313</v>
      </c>
      <c r="C78" s="12">
        <v>41401</v>
      </c>
      <c r="D78" s="4" t="s">
        <v>314</v>
      </c>
      <c r="E78" s="13">
        <v>0</v>
      </c>
      <c r="F78" s="7" t="s">
        <v>53</v>
      </c>
    </row>
    <row r="79" spans="1:6" s="21" customFormat="1" ht="14.25" customHeight="1">
      <c r="A79" s="10" t="s">
        <v>266</v>
      </c>
      <c r="B79" s="11" t="s">
        <v>280</v>
      </c>
      <c r="C79" s="12">
        <v>41366</v>
      </c>
      <c r="D79" s="4" t="s">
        <v>279</v>
      </c>
      <c r="E79" s="13">
        <v>124.22</v>
      </c>
      <c r="F79" s="7" t="s">
        <v>66</v>
      </c>
    </row>
    <row r="80" spans="1:6" s="21" customFormat="1" ht="14.25" customHeight="1">
      <c r="A80" s="10" t="s">
        <v>267</v>
      </c>
      <c r="B80" s="11" t="s">
        <v>397</v>
      </c>
      <c r="C80" s="12">
        <v>41394</v>
      </c>
      <c r="D80" s="4" t="s">
        <v>303</v>
      </c>
      <c r="E80" s="13">
        <v>0</v>
      </c>
      <c r="F80" s="7" t="s">
        <v>16</v>
      </c>
    </row>
    <row r="81" spans="1:6" s="21" customFormat="1" ht="14.25" customHeight="1">
      <c r="A81" s="10" t="s">
        <v>268</v>
      </c>
      <c r="B81" s="11" t="s">
        <v>282</v>
      </c>
      <c r="C81" s="12">
        <v>41380</v>
      </c>
      <c r="D81" s="4" t="s">
        <v>281</v>
      </c>
      <c r="E81" s="13">
        <v>10.75</v>
      </c>
      <c r="F81" s="7" t="s">
        <v>66</v>
      </c>
    </row>
    <row r="82" spans="1:6" s="21" customFormat="1" ht="14.25" customHeight="1">
      <c r="A82" s="10" t="s">
        <v>269</v>
      </c>
      <c r="B82" s="11" t="s">
        <v>284</v>
      </c>
      <c r="C82" s="12">
        <v>41380</v>
      </c>
      <c r="D82" s="4" t="s">
        <v>283</v>
      </c>
      <c r="E82" s="13">
        <v>121.34</v>
      </c>
      <c r="F82" s="7" t="s">
        <v>16</v>
      </c>
    </row>
    <row r="83" spans="1:6" s="21" customFormat="1" ht="14.25" customHeight="1">
      <c r="A83" s="10" t="s">
        <v>270</v>
      </c>
      <c r="B83" s="11" t="s">
        <v>41</v>
      </c>
      <c r="C83" s="12">
        <v>41380</v>
      </c>
      <c r="D83" s="4" t="s">
        <v>285</v>
      </c>
      <c r="E83" s="13">
        <v>36040</v>
      </c>
      <c r="F83" s="7" t="s">
        <v>10</v>
      </c>
    </row>
    <row r="84" spans="1:6" s="21" customFormat="1" ht="14.25" customHeight="1">
      <c r="A84" s="10" t="s">
        <v>271</v>
      </c>
      <c r="B84" s="11" t="s">
        <v>41</v>
      </c>
      <c r="C84" s="12">
        <v>41380</v>
      </c>
      <c r="D84" s="4" t="s">
        <v>286</v>
      </c>
      <c r="E84" s="13">
        <v>8147.39</v>
      </c>
      <c r="F84" s="7" t="s">
        <v>10</v>
      </c>
    </row>
    <row r="85" spans="1:6" s="21" customFormat="1" ht="14.25" customHeight="1">
      <c r="A85" s="10" t="s">
        <v>272</v>
      </c>
      <c r="B85" s="11" t="s">
        <v>398</v>
      </c>
      <c r="C85" s="12">
        <v>41394</v>
      </c>
      <c r="D85" s="4" t="s">
        <v>304</v>
      </c>
      <c r="E85" s="13">
        <v>0</v>
      </c>
      <c r="F85" s="7" t="s">
        <v>292</v>
      </c>
    </row>
    <row r="86" spans="1:6" s="21" customFormat="1" ht="14.25" customHeight="1">
      <c r="A86" s="10" t="s">
        <v>273</v>
      </c>
      <c r="B86" s="11" t="s">
        <v>399</v>
      </c>
      <c r="C86" s="12">
        <v>41394</v>
      </c>
      <c r="D86" s="4" t="s">
        <v>305</v>
      </c>
      <c r="E86" s="13">
        <v>0</v>
      </c>
      <c r="F86" s="7" t="s">
        <v>23</v>
      </c>
    </row>
    <row r="87" spans="1:6" s="21" customFormat="1" ht="14.25" customHeight="1">
      <c r="A87" s="10" t="s">
        <v>274</v>
      </c>
      <c r="B87" s="11" t="s">
        <v>400</v>
      </c>
      <c r="C87" s="12">
        <v>41394</v>
      </c>
      <c r="D87" s="4" t="s">
        <v>306</v>
      </c>
      <c r="E87" s="13">
        <v>0</v>
      </c>
      <c r="F87" s="7" t="s">
        <v>23</v>
      </c>
    </row>
    <row r="88" spans="1:6" s="21" customFormat="1" ht="14.25" customHeight="1">
      <c r="A88" s="10" t="s">
        <v>275</v>
      </c>
      <c r="B88" s="11" t="s">
        <v>397</v>
      </c>
      <c r="C88" s="12">
        <v>41394</v>
      </c>
      <c r="D88" s="4" t="s">
        <v>307</v>
      </c>
      <c r="E88" s="13">
        <v>0</v>
      </c>
      <c r="F88" s="7" t="s">
        <v>16</v>
      </c>
    </row>
    <row r="89" spans="1:6" s="21" customFormat="1" ht="14.25" customHeight="1">
      <c r="A89" s="10" t="s">
        <v>276</v>
      </c>
      <c r="B89" s="11" t="s">
        <v>397</v>
      </c>
      <c r="C89" s="12">
        <v>41394</v>
      </c>
      <c r="D89" s="4" t="s">
        <v>308</v>
      </c>
      <c r="E89" s="13">
        <v>0</v>
      </c>
      <c r="F89" s="7" t="s">
        <v>16</v>
      </c>
    </row>
    <row r="90" spans="1:6" s="21" customFormat="1" ht="14.25" customHeight="1">
      <c r="A90" s="10" t="s">
        <v>277</v>
      </c>
      <c r="B90" s="11" t="s">
        <v>391</v>
      </c>
      <c r="C90" s="12">
        <v>41394</v>
      </c>
      <c r="D90" s="4" t="s">
        <v>309</v>
      </c>
      <c r="E90" s="13">
        <v>0</v>
      </c>
      <c r="F90" s="7" t="s">
        <v>16</v>
      </c>
    </row>
    <row r="91" spans="1:6" s="21" customFormat="1" ht="14.25" customHeight="1">
      <c r="A91" s="10" t="s">
        <v>315</v>
      </c>
      <c r="B91" s="11" t="s">
        <v>415</v>
      </c>
      <c r="C91" s="12">
        <v>41422</v>
      </c>
      <c r="D91" s="4" t="s">
        <v>401</v>
      </c>
      <c r="E91" s="13">
        <v>7256.29</v>
      </c>
      <c r="F91" s="7" t="s">
        <v>27</v>
      </c>
    </row>
    <row r="92" spans="1:6" s="21" customFormat="1" ht="14.25" customHeight="1">
      <c r="A92" s="10" t="s">
        <v>316</v>
      </c>
      <c r="B92" s="11" t="s">
        <v>385</v>
      </c>
      <c r="C92" s="12">
        <v>41422</v>
      </c>
      <c r="D92" s="4" t="s">
        <v>401</v>
      </c>
      <c r="E92" s="13">
        <v>2861.87</v>
      </c>
      <c r="F92" s="7" t="s">
        <v>109</v>
      </c>
    </row>
    <row r="93" spans="1:6" s="21" customFormat="1" ht="14.25" customHeight="1">
      <c r="A93" s="10" t="s">
        <v>317</v>
      </c>
      <c r="B93" s="11" t="s">
        <v>402</v>
      </c>
      <c r="C93" s="12">
        <v>41422</v>
      </c>
      <c r="D93" s="4" t="s">
        <v>403</v>
      </c>
      <c r="E93" s="13">
        <v>10920</v>
      </c>
      <c r="F93" s="7" t="s">
        <v>33</v>
      </c>
    </row>
    <row r="94" spans="1:6" s="21" customFormat="1" ht="14.25" customHeight="1">
      <c r="A94" s="10" t="s">
        <v>318</v>
      </c>
      <c r="B94" s="11" t="s">
        <v>38</v>
      </c>
      <c r="C94" s="12">
        <v>41401</v>
      </c>
      <c r="D94" s="4" t="s">
        <v>347</v>
      </c>
      <c r="E94" s="13">
        <v>25.59</v>
      </c>
      <c r="F94" s="7" t="s">
        <v>16</v>
      </c>
    </row>
    <row r="95" spans="1:6" s="21" customFormat="1" ht="14.25" customHeight="1">
      <c r="A95" s="10" t="s">
        <v>319</v>
      </c>
      <c r="B95" s="11" t="s">
        <v>118</v>
      </c>
      <c r="C95" s="12">
        <v>41422</v>
      </c>
      <c r="D95" s="4" t="s">
        <v>404</v>
      </c>
      <c r="E95" s="13">
        <v>3000</v>
      </c>
      <c r="F95" s="7" t="s">
        <v>46</v>
      </c>
    </row>
    <row r="96" spans="1:6" s="21" customFormat="1" ht="14.25" customHeight="1">
      <c r="A96" s="10" t="s">
        <v>320</v>
      </c>
      <c r="B96" s="11" t="s">
        <v>405</v>
      </c>
      <c r="C96" s="12">
        <v>41422</v>
      </c>
      <c r="D96" s="4" t="s">
        <v>406</v>
      </c>
      <c r="E96" s="13">
        <v>-17082.84</v>
      </c>
      <c r="F96" s="7" t="s">
        <v>46</v>
      </c>
    </row>
    <row r="97" spans="1:6" s="21" customFormat="1" ht="14.25" customHeight="1">
      <c r="A97" s="10" t="s">
        <v>321</v>
      </c>
      <c r="B97" s="11" t="s">
        <v>407</v>
      </c>
      <c r="C97" s="12">
        <v>41422</v>
      </c>
      <c r="D97" s="4" t="s">
        <v>408</v>
      </c>
      <c r="E97" s="13">
        <v>300</v>
      </c>
      <c r="F97" s="7" t="s">
        <v>46</v>
      </c>
    </row>
    <row r="98" spans="1:6" s="21" customFormat="1" ht="14.25" customHeight="1">
      <c r="A98" s="10" t="s">
        <v>322</v>
      </c>
      <c r="B98" s="11" t="s">
        <v>409</v>
      </c>
      <c r="C98" s="12" t="s">
        <v>410</v>
      </c>
      <c r="D98" s="4" t="s">
        <v>411</v>
      </c>
      <c r="E98" s="13">
        <v>360</v>
      </c>
      <c r="F98" s="7" t="s">
        <v>46</v>
      </c>
    </row>
    <row r="99" spans="1:6" s="21" customFormat="1" ht="14.25" customHeight="1">
      <c r="A99" s="10" t="s">
        <v>323</v>
      </c>
      <c r="B99" s="11" t="s">
        <v>412</v>
      </c>
      <c r="C99" s="12">
        <v>41422</v>
      </c>
      <c r="D99" s="4" t="s">
        <v>413</v>
      </c>
      <c r="E99" s="13">
        <v>177.29</v>
      </c>
      <c r="F99" s="7" t="s">
        <v>10</v>
      </c>
    </row>
    <row r="100" spans="1:6" s="21" customFormat="1" ht="14.25" customHeight="1">
      <c r="A100" s="15" t="s">
        <v>324</v>
      </c>
      <c r="B100" s="16" t="s">
        <v>471</v>
      </c>
      <c r="C100" s="96"/>
      <c r="D100" s="17"/>
      <c r="E100" s="19"/>
      <c r="F100" s="20"/>
    </row>
    <row r="101" spans="1:6" s="21" customFormat="1" ht="14.25" customHeight="1">
      <c r="A101" s="10" t="s">
        <v>325</v>
      </c>
      <c r="B101" s="11" t="s">
        <v>349</v>
      </c>
      <c r="C101" s="12">
        <v>41401</v>
      </c>
      <c r="D101" s="4" t="s">
        <v>348</v>
      </c>
      <c r="E101" s="13">
        <v>458.63</v>
      </c>
      <c r="F101" s="7" t="s">
        <v>66</v>
      </c>
    </row>
    <row r="102" spans="1:6" s="21" customFormat="1" ht="14.25" customHeight="1">
      <c r="A102" s="10" t="s">
        <v>326</v>
      </c>
      <c r="B102" s="11" t="s">
        <v>351</v>
      </c>
      <c r="C102" s="12">
        <v>41401</v>
      </c>
      <c r="D102" s="4" t="s">
        <v>350</v>
      </c>
      <c r="E102" s="13">
        <v>450</v>
      </c>
      <c r="F102" s="7" t="s">
        <v>292</v>
      </c>
    </row>
    <row r="103" spans="1:6" s="21" customFormat="1" ht="14.25" customHeight="1">
      <c r="A103" s="10" t="s">
        <v>327</v>
      </c>
      <c r="B103" s="11" t="s">
        <v>8</v>
      </c>
      <c r="C103" s="12">
        <v>41401</v>
      </c>
      <c r="D103" s="4" t="s">
        <v>352</v>
      </c>
      <c r="E103" s="13">
        <v>0</v>
      </c>
      <c r="F103" s="7" t="s">
        <v>10</v>
      </c>
    </row>
    <row r="104" spans="1:6" s="21" customFormat="1" ht="14.25" customHeight="1">
      <c r="A104" s="10" t="s">
        <v>328</v>
      </c>
      <c r="B104" s="11" t="s">
        <v>8</v>
      </c>
      <c r="C104" s="12">
        <v>41422</v>
      </c>
      <c r="D104" s="4" t="s">
        <v>414</v>
      </c>
      <c r="E104" s="13">
        <v>0</v>
      </c>
      <c r="F104" s="7" t="s">
        <v>10</v>
      </c>
    </row>
    <row r="105" spans="1:6" s="21" customFormat="1" ht="14.25" customHeight="1">
      <c r="A105" s="10" t="s">
        <v>329</v>
      </c>
      <c r="B105" s="11" t="s">
        <v>8</v>
      </c>
      <c r="C105" s="12">
        <v>41422</v>
      </c>
      <c r="D105" s="4" t="s">
        <v>361</v>
      </c>
      <c r="E105" s="13">
        <v>0</v>
      </c>
      <c r="F105" s="7" t="s">
        <v>10</v>
      </c>
    </row>
    <row r="106" spans="1:6" s="21" customFormat="1" ht="14.25" customHeight="1">
      <c r="A106" s="10" t="s">
        <v>330</v>
      </c>
      <c r="B106" s="11" t="s">
        <v>376</v>
      </c>
      <c r="C106" s="12">
        <v>41422</v>
      </c>
      <c r="D106" s="4" t="s">
        <v>364</v>
      </c>
      <c r="E106" s="13">
        <v>0</v>
      </c>
      <c r="F106" s="7" t="s">
        <v>66</v>
      </c>
    </row>
    <row r="107" spans="1:6" s="21" customFormat="1" ht="14.25" customHeight="1">
      <c r="A107" s="10" t="s">
        <v>331</v>
      </c>
      <c r="B107" s="11" t="s">
        <v>353</v>
      </c>
      <c r="C107" s="12">
        <v>41401</v>
      </c>
      <c r="D107" s="4" t="s">
        <v>354</v>
      </c>
      <c r="E107" s="13">
        <v>0</v>
      </c>
      <c r="F107" s="7" t="s">
        <v>10</v>
      </c>
    </row>
    <row r="108" spans="1:6" s="21" customFormat="1" ht="14.25" customHeight="1">
      <c r="A108" s="10" t="s">
        <v>332</v>
      </c>
      <c r="B108" s="11" t="s">
        <v>362</v>
      </c>
      <c r="C108" s="12">
        <v>41422</v>
      </c>
      <c r="D108" s="4" t="s">
        <v>363</v>
      </c>
      <c r="E108" s="13">
        <v>0</v>
      </c>
      <c r="F108" s="7" t="s">
        <v>20</v>
      </c>
    </row>
    <row r="109" spans="1:6" s="21" customFormat="1" ht="14.25" customHeight="1">
      <c r="A109" s="10" t="s">
        <v>333</v>
      </c>
      <c r="B109" s="11" t="s">
        <v>356</v>
      </c>
      <c r="C109" s="12">
        <v>41415</v>
      </c>
      <c r="D109" s="4" t="s">
        <v>355</v>
      </c>
      <c r="E109" s="13">
        <v>436</v>
      </c>
      <c r="F109" s="7" t="s">
        <v>23</v>
      </c>
    </row>
    <row r="110" spans="1:6" s="21" customFormat="1" ht="14.25" customHeight="1">
      <c r="A110" s="10" t="s">
        <v>334</v>
      </c>
      <c r="B110" s="11" t="s">
        <v>375</v>
      </c>
      <c r="C110" s="12">
        <v>41422</v>
      </c>
      <c r="D110" s="4" t="s">
        <v>365</v>
      </c>
      <c r="E110" s="13">
        <v>0</v>
      </c>
      <c r="F110" s="7" t="s">
        <v>27</v>
      </c>
    </row>
    <row r="111" spans="1:6" s="21" customFormat="1" ht="14.25" customHeight="1">
      <c r="A111" s="10" t="s">
        <v>335</v>
      </c>
      <c r="B111" s="11" t="s">
        <v>8</v>
      </c>
      <c r="C111" s="12">
        <v>41422</v>
      </c>
      <c r="D111" s="4" t="s">
        <v>366</v>
      </c>
      <c r="E111" s="13">
        <v>0</v>
      </c>
      <c r="F111" s="7" t="s">
        <v>10</v>
      </c>
    </row>
    <row r="112" spans="1:6" s="21" customFormat="1" ht="14.25" customHeight="1">
      <c r="A112" s="10" t="s">
        <v>336</v>
      </c>
      <c r="B112" s="11" t="s">
        <v>383</v>
      </c>
      <c r="C112" s="12">
        <v>41422</v>
      </c>
      <c r="D112" s="4" t="s">
        <v>367</v>
      </c>
      <c r="E112" s="13">
        <v>0</v>
      </c>
      <c r="F112" s="7" t="s">
        <v>10</v>
      </c>
    </row>
    <row r="113" spans="1:6" s="21" customFormat="1" ht="14.25" customHeight="1">
      <c r="A113" s="10" t="s">
        <v>337</v>
      </c>
      <c r="B113" s="11" t="s">
        <v>382</v>
      </c>
      <c r="C113" s="12">
        <v>41422</v>
      </c>
      <c r="D113" s="4" t="s">
        <v>368</v>
      </c>
      <c r="E113" s="13">
        <v>0</v>
      </c>
      <c r="F113" s="7" t="s">
        <v>66</v>
      </c>
    </row>
    <row r="114" spans="1:6" s="21" customFormat="1" ht="14.25" customHeight="1">
      <c r="A114" s="10" t="s">
        <v>338</v>
      </c>
      <c r="B114" s="11" t="s">
        <v>377</v>
      </c>
      <c r="C114" s="12">
        <v>41422</v>
      </c>
      <c r="D114" s="4" t="s">
        <v>369</v>
      </c>
      <c r="E114" s="13">
        <v>0</v>
      </c>
      <c r="F114" s="7" t="s">
        <v>27</v>
      </c>
    </row>
    <row r="115" spans="1:6" s="21" customFormat="1" ht="14.25" customHeight="1">
      <c r="A115" s="10" t="s">
        <v>339</v>
      </c>
      <c r="B115" s="11" t="s">
        <v>381</v>
      </c>
      <c r="C115" s="12">
        <v>41422</v>
      </c>
      <c r="D115" s="4" t="s">
        <v>370</v>
      </c>
      <c r="E115" s="13">
        <v>0</v>
      </c>
      <c r="F115" s="7" t="s">
        <v>23</v>
      </c>
    </row>
    <row r="116" spans="1:6" s="21" customFormat="1" ht="14.25" customHeight="1">
      <c r="A116" s="10" t="s">
        <v>340</v>
      </c>
      <c r="B116" s="11" t="s">
        <v>380</v>
      </c>
      <c r="C116" s="12">
        <v>41422</v>
      </c>
      <c r="D116" s="4" t="s">
        <v>371</v>
      </c>
      <c r="E116" s="13">
        <v>0</v>
      </c>
      <c r="F116" s="7" t="s">
        <v>142</v>
      </c>
    </row>
    <row r="117" spans="1:6" s="21" customFormat="1" ht="14.25" customHeight="1">
      <c r="A117" s="10" t="s">
        <v>341</v>
      </c>
      <c r="B117" s="11" t="s">
        <v>358</v>
      </c>
      <c r="C117" s="12">
        <v>41415</v>
      </c>
      <c r="D117" s="4" t="s">
        <v>357</v>
      </c>
      <c r="E117" s="13">
        <v>181230.8</v>
      </c>
      <c r="F117" s="7" t="s">
        <v>46</v>
      </c>
    </row>
    <row r="118" spans="1:6" s="21" customFormat="1" ht="14.25" customHeight="1">
      <c r="A118" s="10" t="s">
        <v>342</v>
      </c>
      <c r="B118" s="11" t="s">
        <v>104</v>
      </c>
      <c r="C118" s="12">
        <v>41415</v>
      </c>
      <c r="D118" s="4" t="s">
        <v>359</v>
      </c>
      <c r="E118" s="13">
        <v>0</v>
      </c>
      <c r="F118" s="7" t="s">
        <v>27</v>
      </c>
    </row>
    <row r="119" spans="1:6" s="21" customFormat="1" ht="14.25" customHeight="1">
      <c r="A119" s="10" t="s">
        <v>343</v>
      </c>
      <c r="B119" s="11" t="s">
        <v>377</v>
      </c>
      <c r="C119" s="12">
        <v>41422</v>
      </c>
      <c r="D119" s="4" t="s">
        <v>372</v>
      </c>
      <c r="E119" s="13">
        <v>0</v>
      </c>
      <c r="F119" s="7" t="s">
        <v>27</v>
      </c>
    </row>
    <row r="120" spans="1:6" s="21" customFormat="1" ht="14.25" customHeight="1">
      <c r="A120" s="10" t="s">
        <v>344</v>
      </c>
      <c r="B120" s="11" t="s">
        <v>378</v>
      </c>
      <c r="C120" s="12">
        <v>41422</v>
      </c>
      <c r="D120" s="4" t="s">
        <v>373</v>
      </c>
      <c r="E120" s="13">
        <v>0</v>
      </c>
      <c r="F120" s="7" t="s">
        <v>16</v>
      </c>
    </row>
    <row r="121" spans="1:6" s="21" customFormat="1" ht="14.25" customHeight="1">
      <c r="A121" s="10" t="s">
        <v>345</v>
      </c>
      <c r="B121" s="11" t="s">
        <v>360</v>
      </c>
      <c r="C121" s="12">
        <v>41450</v>
      </c>
      <c r="D121" s="4" t="s">
        <v>472</v>
      </c>
      <c r="E121" s="13">
        <v>0</v>
      </c>
      <c r="F121" s="7" t="s">
        <v>10</v>
      </c>
    </row>
    <row r="122" spans="1:6" s="21" customFormat="1" ht="14.25" customHeight="1">
      <c r="A122" s="10" t="s">
        <v>346</v>
      </c>
      <c r="B122" s="11" t="s">
        <v>379</v>
      </c>
      <c r="C122" s="12">
        <v>41422</v>
      </c>
      <c r="D122" s="4" t="s">
        <v>374</v>
      </c>
      <c r="E122" s="13">
        <v>0</v>
      </c>
      <c r="F122" s="7" t="s">
        <v>27</v>
      </c>
    </row>
    <row r="123" spans="1:6" s="21" customFormat="1" ht="14.25" customHeight="1">
      <c r="A123" s="10" t="s">
        <v>417</v>
      </c>
      <c r="B123" s="11" t="s">
        <v>473</v>
      </c>
      <c r="C123" s="12">
        <v>41450</v>
      </c>
      <c r="D123" s="4" t="s">
        <v>474</v>
      </c>
      <c r="E123" s="13">
        <v>0</v>
      </c>
      <c r="F123" s="7" t="s">
        <v>53</v>
      </c>
    </row>
    <row r="124" spans="1:6" s="21" customFormat="1" ht="14.25" customHeight="1">
      <c r="A124" s="10" t="s">
        <v>418</v>
      </c>
      <c r="B124" s="11" t="s">
        <v>473</v>
      </c>
      <c r="C124" s="12">
        <v>41450</v>
      </c>
      <c r="D124" s="4" t="s">
        <v>475</v>
      </c>
      <c r="E124" s="13">
        <v>0</v>
      </c>
      <c r="F124" s="7" t="s">
        <v>53</v>
      </c>
    </row>
    <row r="125" spans="1:6" s="21" customFormat="1" ht="14.25" customHeight="1">
      <c r="A125" s="10" t="s">
        <v>419</v>
      </c>
      <c r="B125" s="11" t="s">
        <v>41</v>
      </c>
      <c r="C125" s="12">
        <v>41429</v>
      </c>
      <c r="D125" s="4" t="s">
        <v>476</v>
      </c>
      <c r="E125" s="13">
        <v>7103.62</v>
      </c>
      <c r="F125" s="7" t="s">
        <v>10</v>
      </c>
    </row>
    <row r="126" spans="1:6" s="21" customFormat="1" ht="14.25" customHeight="1">
      <c r="A126" s="10" t="s">
        <v>420</v>
      </c>
      <c r="B126" s="11" t="s">
        <v>391</v>
      </c>
      <c r="C126" s="12">
        <v>41450</v>
      </c>
      <c r="D126" s="4" t="s">
        <v>477</v>
      </c>
      <c r="E126" s="13">
        <v>0</v>
      </c>
      <c r="F126" s="7" t="s">
        <v>60</v>
      </c>
    </row>
    <row r="127" spans="1:6" s="21" customFormat="1" ht="14.25" customHeight="1">
      <c r="A127" s="10" t="s">
        <v>421</v>
      </c>
      <c r="B127" s="11" t="s">
        <v>290</v>
      </c>
      <c r="C127" s="12">
        <v>41429</v>
      </c>
      <c r="D127" s="4" t="s">
        <v>478</v>
      </c>
      <c r="E127" s="13">
        <v>43</v>
      </c>
      <c r="F127" s="7" t="s">
        <v>142</v>
      </c>
    </row>
    <row r="128" spans="1:6" s="21" customFormat="1" ht="14.25" customHeight="1">
      <c r="A128" s="10" t="s">
        <v>422</v>
      </c>
      <c r="B128" s="11" t="s">
        <v>8</v>
      </c>
      <c r="C128" s="12">
        <v>41450</v>
      </c>
      <c r="D128" s="4" t="s">
        <v>479</v>
      </c>
      <c r="E128" s="13">
        <v>0</v>
      </c>
      <c r="F128" s="7" t="s">
        <v>10</v>
      </c>
    </row>
    <row r="129" spans="1:6" s="21" customFormat="1" ht="14.25" customHeight="1">
      <c r="A129" s="10" t="s">
        <v>423</v>
      </c>
      <c r="B129" s="11" t="s">
        <v>8</v>
      </c>
      <c r="C129" s="12">
        <v>41429</v>
      </c>
      <c r="D129" s="4" t="s">
        <v>480</v>
      </c>
      <c r="E129" s="13">
        <v>0</v>
      </c>
      <c r="F129" s="7" t="s">
        <v>10</v>
      </c>
    </row>
    <row r="130" spans="1:6" s="21" customFormat="1" ht="14.25" customHeight="1">
      <c r="A130" s="10" t="s">
        <v>424</v>
      </c>
      <c r="B130" s="11" t="s">
        <v>481</v>
      </c>
      <c r="C130" s="12">
        <v>41450</v>
      </c>
      <c r="D130" s="4" t="s">
        <v>482</v>
      </c>
      <c r="E130" s="13">
        <v>0</v>
      </c>
      <c r="F130" s="7" t="s">
        <v>16</v>
      </c>
    </row>
    <row r="131" spans="1:6" s="21" customFormat="1" ht="14.25" customHeight="1">
      <c r="A131" s="10" t="s">
        <v>425</v>
      </c>
      <c r="B131" s="11" t="s">
        <v>483</v>
      </c>
      <c r="C131" s="12">
        <v>41450</v>
      </c>
      <c r="D131" s="4" t="s">
        <v>484</v>
      </c>
      <c r="E131" s="13">
        <v>0</v>
      </c>
      <c r="F131" s="7" t="s">
        <v>23</v>
      </c>
    </row>
    <row r="132" spans="1:6" s="21" customFormat="1" ht="14.25" customHeight="1">
      <c r="A132" s="10" t="s">
        <v>426</v>
      </c>
      <c r="B132" s="11" t="s">
        <v>485</v>
      </c>
      <c r="C132" s="12">
        <v>41450</v>
      </c>
      <c r="D132" s="4" t="s">
        <v>486</v>
      </c>
      <c r="E132" s="13">
        <v>0</v>
      </c>
      <c r="F132" s="7" t="s">
        <v>142</v>
      </c>
    </row>
    <row r="133" spans="1:6" s="21" customFormat="1" ht="14.25" customHeight="1">
      <c r="A133" s="10" t="s">
        <v>427</v>
      </c>
      <c r="B133" s="11" t="s">
        <v>494</v>
      </c>
      <c r="C133" s="12">
        <v>41450</v>
      </c>
      <c r="D133" s="4" t="s">
        <v>487</v>
      </c>
      <c r="E133" s="13">
        <v>0</v>
      </c>
      <c r="F133" s="7" t="s">
        <v>142</v>
      </c>
    </row>
    <row r="134" spans="1:6" s="21" customFormat="1" ht="14.25" customHeight="1">
      <c r="A134" s="10" t="s">
        <v>428</v>
      </c>
      <c r="B134" s="11" t="s">
        <v>488</v>
      </c>
      <c r="C134" s="12">
        <v>41450</v>
      </c>
      <c r="D134" s="4" t="s">
        <v>489</v>
      </c>
      <c r="E134" s="13">
        <v>0</v>
      </c>
      <c r="F134" s="7" t="s">
        <v>142</v>
      </c>
    </row>
    <row r="135" spans="1:6" s="21" customFormat="1" ht="14.25" customHeight="1">
      <c r="A135" s="10" t="s">
        <v>429</v>
      </c>
      <c r="B135" s="11" t="s">
        <v>490</v>
      </c>
      <c r="C135" s="12">
        <v>41429</v>
      </c>
      <c r="D135" s="4" t="s">
        <v>491</v>
      </c>
      <c r="E135" s="13">
        <v>109.72</v>
      </c>
      <c r="F135" s="7" t="s">
        <v>16</v>
      </c>
    </row>
    <row r="136" spans="1:6" s="21" customFormat="1" ht="14.25" customHeight="1">
      <c r="A136" s="10" t="s">
        <v>430</v>
      </c>
      <c r="B136" s="16" t="s">
        <v>471</v>
      </c>
      <c r="C136" s="96"/>
      <c r="D136" s="17"/>
      <c r="E136" s="19"/>
      <c r="F136" s="20"/>
    </row>
    <row r="137" spans="1:6" s="21" customFormat="1" ht="14.25" customHeight="1">
      <c r="A137" s="10" t="s">
        <v>431</v>
      </c>
      <c r="B137" s="11" t="s">
        <v>97</v>
      </c>
      <c r="C137" s="12">
        <v>41429</v>
      </c>
      <c r="D137" s="4" t="s">
        <v>492</v>
      </c>
      <c r="E137" s="13">
        <v>2462.4</v>
      </c>
      <c r="F137" s="7" t="s">
        <v>27</v>
      </c>
    </row>
    <row r="138" spans="1:6" s="21" customFormat="1" ht="14.25" customHeight="1">
      <c r="A138" s="10" t="s">
        <v>432</v>
      </c>
      <c r="B138" s="11" t="s">
        <v>493</v>
      </c>
      <c r="C138" s="12">
        <v>41450</v>
      </c>
      <c r="D138" s="4" t="s">
        <v>495</v>
      </c>
      <c r="E138" s="13">
        <v>0</v>
      </c>
      <c r="F138" s="7" t="s">
        <v>10</v>
      </c>
    </row>
    <row r="139" spans="1:6" s="21" customFormat="1" ht="14.25" customHeight="1">
      <c r="A139" s="10" t="s">
        <v>433</v>
      </c>
      <c r="B139" s="11" t="s">
        <v>496</v>
      </c>
      <c r="C139" s="12">
        <v>41450</v>
      </c>
      <c r="D139" s="4" t="s">
        <v>497</v>
      </c>
      <c r="E139" s="13">
        <v>0</v>
      </c>
      <c r="F139" s="7" t="s">
        <v>292</v>
      </c>
    </row>
    <row r="140" spans="1:6" s="21" customFormat="1" ht="14.25" customHeight="1">
      <c r="A140" s="10" t="s">
        <v>434</v>
      </c>
      <c r="B140" s="11" t="s">
        <v>407</v>
      </c>
      <c r="C140" s="12">
        <v>41450</v>
      </c>
      <c r="D140" s="4" t="s">
        <v>498</v>
      </c>
      <c r="E140" s="13">
        <v>4000</v>
      </c>
      <c r="F140" s="7" t="s">
        <v>46</v>
      </c>
    </row>
    <row r="141" spans="1:6" s="21" customFormat="1" ht="14.25" customHeight="1">
      <c r="A141" s="10" t="s">
        <v>435</v>
      </c>
      <c r="B141" s="11" t="s">
        <v>289</v>
      </c>
      <c r="C141" s="12">
        <v>41450</v>
      </c>
      <c r="D141" s="4" t="s">
        <v>499</v>
      </c>
      <c r="E141" s="13">
        <v>25700</v>
      </c>
      <c r="F141" s="7" t="s">
        <v>46</v>
      </c>
    </row>
    <row r="142" spans="1:6" s="21" customFormat="1" ht="14.25" customHeight="1">
      <c r="A142" s="10" t="s">
        <v>436</v>
      </c>
      <c r="B142" s="11" t="s">
        <v>118</v>
      </c>
      <c r="C142" s="12">
        <v>41450</v>
      </c>
      <c r="D142" s="4" t="s">
        <v>500</v>
      </c>
      <c r="E142" s="13">
        <v>12100</v>
      </c>
      <c r="F142" s="7" t="s">
        <v>46</v>
      </c>
    </row>
    <row r="143" spans="1:6" s="21" customFormat="1" ht="14.25" customHeight="1">
      <c r="A143" s="10" t="s">
        <v>437</v>
      </c>
      <c r="B143" s="11" t="s">
        <v>118</v>
      </c>
      <c r="C143" s="12">
        <v>41450</v>
      </c>
      <c r="D143" s="4" t="s">
        <v>501</v>
      </c>
      <c r="E143" s="13">
        <v>5000</v>
      </c>
      <c r="F143" s="7" t="s">
        <v>46</v>
      </c>
    </row>
    <row r="144" spans="1:6" s="21" customFormat="1" ht="14.25" customHeight="1">
      <c r="A144" s="10" t="s">
        <v>438</v>
      </c>
      <c r="B144" s="11" t="s">
        <v>44</v>
      </c>
      <c r="C144" s="12">
        <v>41450</v>
      </c>
      <c r="D144" s="4" t="s">
        <v>502</v>
      </c>
      <c r="E144" s="13">
        <v>40876.91</v>
      </c>
      <c r="F144" s="7" t="s">
        <v>46</v>
      </c>
    </row>
    <row r="145" spans="1:6" s="21" customFormat="1" ht="14.25" customHeight="1">
      <c r="A145" s="10" t="s">
        <v>439</v>
      </c>
      <c r="B145" s="11" t="s">
        <v>503</v>
      </c>
      <c r="C145" s="12">
        <v>41450</v>
      </c>
      <c r="D145" s="4" t="s">
        <v>504</v>
      </c>
      <c r="E145" s="13">
        <v>0</v>
      </c>
      <c r="F145" s="7" t="s">
        <v>46</v>
      </c>
    </row>
    <row r="146" spans="1:6" s="21" customFormat="1" ht="14.25" customHeight="1">
      <c r="A146" s="10" t="s">
        <v>440</v>
      </c>
      <c r="B146" s="11" t="s">
        <v>505</v>
      </c>
      <c r="C146" s="12">
        <v>41450</v>
      </c>
      <c r="D146" s="4" t="s">
        <v>506</v>
      </c>
      <c r="E146" s="13">
        <v>0</v>
      </c>
      <c r="F146" s="7" t="s">
        <v>16</v>
      </c>
    </row>
    <row r="147" spans="1:6" s="21" customFormat="1" ht="14.25" customHeight="1">
      <c r="A147" s="10" t="s">
        <v>441</v>
      </c>
      <c r="B147" s="11" t="s">
        <v>8</v>
      </c>
      <c r="C147" s="12">
        <v>41450</v>
      </c>
      <c r="D147" s="4" t="s">
        <v>507</v>
      </c>
      <c r="E147" s="13">
        <v>0</v>
      </c>
      <c r="F147" s="7" t="s">
        <v>10</v>
      </c>
    </row>
    <row r="148" spans="1:6" s="21" customFormat="1" ht="14.25" customHeight="1">
      <c r="A148" s="10" t="s">
        <v>442</v>
      </c>
      <c r="B148" s="11" t="s">
        <v>508</v>
      </c>
      <c r="C148" s="12">
        <v>41429</v>
      </c>
      <c r="D148" s="4" t="s">
        <v>509</v>
      </c>
      <c r="E148" s="13">
        <v>499.24</v>
      </c>
      <c r="F148" s="7" t="s">
        <v>23</v>
      </c>
    </row>
    <row r="149" spans="1:6" s="21" customFormat="1" ht="14.25" customHeight="1">
      <c r="A149" s="10" t="s">
        <v>443</v>
      </c>
      <c r="B149" s="11" t="s">
        <v>25</v>
      </c>
      <c r="C149" s="12">
        <v>41450</v>
      </c>
      <c r="D149" s="4" t="s">
        <v>510</v>
      </c>
      <c r="E149" s="13">
        <v>710</v>
      </c>
      <c r="F149" s="7" t="s">
        <v>60</v>
      </c>
    </row>
    <row r="150" spans="1:6" s="21" customFormat="1" ht="14.25" customHeight="1">
      <c r="A150" s="10" t="s">
        <v>444</v>
      </c>
      <c r="B150" s="11" t="s">
        <v>511</v>
      </c>
      <c r="C150" s="12">
        <v>41450</v>
      </c>
      <c r="D150" s="4" t="s">
        <v>512</v>
      </c>
      <c r="E150" s="13">
        <v>603.72</v>
      </c>
      <c r="F150" s="7" t="s">
        <v>27</v>
      </c>
    </row>
    <row r="151" spans="1:6" s="21" customFormat="1" ht="14.25" customHeight="1">
      <c r="A151" s="10" t="s">
        <v>445</v>
      </c>
      <c r="B151" s="11" t="s">
        <v>513</v>
      </c>
      <c r="C151" s="12">
        <v>41450</v>
      </c>
      <c r="D151" s="4">
        <v>44500</v>
      </c>
      <c r="E151" s="13">
        <v>44500</v>
      </c>
      <c r="F151" s="7" t="s">
        <v>23</v>
      </c>
    </row>
    <row r="152" spans="1:6" s="21" customFormat="1" ht="14.25" customHeight="1">
      <c r="A152" s="10" t="s">
        <v>451</v>
      </c>
      <c r="B152" s="11" t="s">
        <v>514</v>
      </c>
      <c r="C152" s="12">
        <v>41429</v>
      </c>
      <c r="D152" s="4" t="s">
        <v>515</v>
      </c>
      <c r="E152" s="13">
        <v>-153.03</v>
      </c>
      <c r="F152" s="7" t="s">
        <v>10</v>
      </c>
    </row>
    <row r="153" spans="1:6" s="21" customFormat="1" ht="14.25" customHeight="1">
      <c r="A153" s="10" t="s">
        <v>449</v>
      </c>
      <c r="B153" s="11" t="s">
        <v>516</v>
      </c>
      <c r="C153" s="12">
        <v>41443</v>
      </c>
      <c r="D153" s="4" t="s">
        <v>517</v>
      </c>
      <c r="E153" s="13">
        <v>13097.41</v>
      </c>
      <c r="F153" s="7" t="s">
        <v>16</v>
      </c>
    </row>
    <row r="154" spans="1:6" s="21" customFormat="1" ht="14.25" customHeight="1">
      <c r="A154" s="10" t="s">
        <v>470</v>
      </c>
      <c r="B154" s="11" t="s">
        <v>518</v>
      </c>
      <c r="C154" s="12">
        <v>41450</v>
      </c>
      <c r="D154" s="4" t="s">
        <v>519</v>
      </c>
      <c r="E154" s="13">
        <v>0</v>
      </c>
      <c r="F154" s="7" t="s">
        <v>520</v>
      </c>
    </row>
    <row r="155" spans="1:6" s="21" customFormat="1" ht="14.25" customHeight="1">
      <c r="A155" s="10" t="s">
        <v>446</v>
      </c>
      <c r="B155" s="11" t="s">
        <v>521</v>
      </c>
      <c r="C155" s="12">
        <v>41429</v>
      </c>
      <c r="D155" s="4" t="s">
        <v>522</v>
      </c>
      <c r="E155" s="13">
        <v>4385.94</v>
      </c>
      <c r="F155" s="7" t="s">
        <v>66</v>
      </c>
    </row>
    <row r="156" spans="1:6" s="21" customFormat="1" ht="14.25" customHeight="1">
      <c r="A156" s="10" t="s">
        <v>447</v>
      </c>
      <c r="B156" s="11" t="s">
        <v>523</v>
      </c>
      <c r="C156" s="12">
        <v>41429</v>
      </c>
      <c r="D156" s="4" t="s">
        <v>524</v>
      </c>
      <c r="E156" s="13">
        <v>150</v>
      </c>
      <c r="F156" s="7" t="s">
        <v>16</v>
      </c>
    </row>
    <row r="157" spans="1:6" s="21" customFormat="1" ht="14.25" customHeight="1">
      <c r="A157" s="10" t="s">
        <v>448</v>
      </c>
      <c r="B157" s="16" t="s">
        <v>471</v>
      </c>
      <c r="C157" s="96"/>
      <c r="D157" s="17"/>
      <c r="E157" s="19"/>
      <c r="F157" s="20"/>
    </row>
    <row r="158" spans="1:6" s="21" customFormat="1" ht="14.25" customHeight="1">
      <c r="A158" s="10" t="s">
        <v>452</v>
      </c>
      <c r="B158" s="11" t="s">
        <v>526</v>
      </c>
      <c r="C158" s="12">
        <v>41443</v>
      </c>
      <c r="D158" s="4" t="s">
        <v>525</v>
      </c>
      <c r="E158" s="13">
        <v>1057.29</v>
      </c>
      <c r="F158" s="7" t="s">
        <v>33</v>
      </c>
    </row>
    <row r="159" spans="1:6" s="21" customFormat="1" ht="14.25" customHeight="1">
      <c r="A159" s="10" t="s">
        <v>453</v>
      </c>
      <c r="B159" s="11" t="s">
        <v>528</v>
      </c>
      <c r="C159" s="12">
        <v>41450</v>
      </c>
      <c r="D159" s="4" t="s">
        <v>527</v>
      </c>
      <c r="E159" s="13">
        <v>955.32</v>
      </c>
      <c r="F159" s="7" t="s">
        <v>10</v>
      </c>
    </row>
    <row r="160" spans="1:6" s="21" customFormat="1" ht="14.25" customHeight="1">
      <c r="A160" s="10" t="s">
        <v>454</v>
      </c>
      <c r="B160" s="11" t="s">
        <v>529</v>
      </c>
      <c r="C160" s="12">
        <v>41450</v>
      </c>
      <c r="D160" s="4" t="s">
        <v>530</v>
      </c>
      <c r="E160" s="13">
        <v>0</v>
      </c>
      <c r="F160" s="7" t="s">
        <v>10</v>
      </c>
    </row>
    <row r="161" spans="1:6" s="21" customFormat="1" ht="14.25" customHeight="1">
      <c r="A161" s="10" t="s">
        <v>455</v>
      </c>
      <c r="B161" s="11" t="s">
        <v>531</v>
      </c>
      <c r="C161" s="12">
        <v>41450</v>
      </c>
      <c r="D161" s="4" t="s">
        <v>532</v>
      </c>
      <c r="E161" s="13">
        <v>580</v>
      </c>
      <c r="F161" s="7" t="s">
        <v>53</v>
      </c>
    </row>
    <row r="162" spans="1:6" s="21" customFormat="1" ht="14.25" customHeight="1">
      <c r="A162" s="10" t="s">
        <v>456</v>
      </c>
      <c r="B162" s="11" t="s">
        <v>534</v>
      </c>
      <c r="C162" s="12">
        <v>41443</v>
      </c>
      <c r="D162" s="4" t="s">
        <v>533</v>
      </c>
      <c r="E162" s="13">
        <v>95.8</v>
      </c>
      <c r="F162" s="7" t="s">
        <v>10</v>
      </c>
    </row>
    <row r="163" spans="1:6" s="21" customFormat="1" ht="14.25" customHeight="1">
      <c r="A163" s="10" t="s">
        <v>457</v>
      </c>
      <c r="B163" s="11" t="s">
        <v>535</v>
      </c>
      <c r="C163" s="12">
        <v>41443</v>
      </c>
      <c r="D163" s="4" t="s">
        <v>536</v>
      </c>
      <c r="E163" s="13">
        <v>37.73</v>
      </c>
      <c r="F163" s="7" t="s">
        <v>10</v>
      </c>
    </row>
    <row r="164" spans="1:6" s="21" customFormat="1" ht="14.25" customHeight="1">
      <c r="A164" s="10" t="s">
        <v>450</v>
      </c>
      <c r="B164" s="11" t="s">
        <v>538</v>
      </c>
      <c r="C164" s="12">
        <v>41443</v>
      </c>
      <c r="D164" s="4" t="s">
        <v>537</v>
      </c>
      <c r="E164" s="13">
        <v>416.6</v>
      </c>
      <c r="F164" s="7" t="s">
        <v>27</v>
      </c>
    </row>
    <row r="165" spans="1:6" s="21" customFormat="1" ht="14.25" customHeight="1">
      <c r="A165" s="10" t="s">
        <v>458</v>
      </c>
      <c r="B165" s="11" t="s">
        <v>535</v>
      </c>
      <c r="C165" s="12">
        <v>41443</v>
      </c>
      <c r="D165" s="4" t="s">
        <v>539</v>
      </c>
      <c r="E165" s="13">
        <v>6.83</v>
      </c>
      <c r="F165" s="7" t="s">
        <v>10</v>
      </c>
    </row>
    <row r="166" spans="1:6" s="21" customFormat="1" ht="14.25" customHeight="1">
      <c r="A166" s="10" t="s">
        <v>459</v>
      </c>
      <c r="B166" s="11" t="s">
        <v>540</v>
      </c>
      <c r="C166" s="12">
        <v>41443</v>
      </c>
      <c r="D166" s="4" t="s">
        <v>541</v>
      </c>
      <c r="E166" s="13">
        <v>0</v>
      </c>
      <c r="F166" s="7" t="s">
        <v>142</v>
      </c>
    </row>
    <row r="167" spans="1:6" s="21" customFormat="1" ht="14.25" customHeight="1">
      <c r="A167" s="10" t="s">
        <v>460</v>
      </c>
      <c r="B167" s="11" t="s">
        <v>542</v>
      </c>
      <c r="C167" s="12">
        <v>41450</v>
      </c>
      <c r="D167" s="4" t="s">
        <v>543</v>
      </c>
      <c r="E167" s="13">
        <v>0</v>
      </c>
      <c r="F167" s="7" t="s">
        <v>142</v>
      </c>
    </row>
    <row r="168" spans="1:6" s="21" customFormat="1" ht="14.25" customHeight="1">
      <c r="A168" s="10" t="s">
        <v>461</v>
      </c>
      <c r="B168" s="16" t="s">
        <v>471</v>
      </c>
      <c r="C168" s="96"/>
      <c r="D168" s="17"/>
      <c r="E168" s="19"/>
      <c r="F168" s="20"/>
    </row>
    <row r="169" spans="1:6" s="21" customFormat="1" ht="14.25" customHeight="1">
      <c r="A169" s="10" t="s">
        <v>462</v>
      </c>
      <c r="B169" s="16" t="s">
        <v>471</v>
      </c>
      <c r="C169" s="96"/>
      <c r="D169" s="17"/>
      <c r="E169" s="19"/>
      <c r="F169" s="20"/>
    </row>
    <row r="170" spans="1:6" s="21" customFormat="1" ht="14.25" customHeight="1">
      <c r="A170" s="10" t="s">
        <v>463</v>
      </c>
      <c r="B170" s="11" t="s">
        <v>544</v>
      </c>
      <c r="C170" s="12">
        <v>41450</v>
      </c>
      <c r="D170" s="4" t="s">
        <v>545</v>
      </c>
      <c r="E170" s="13">
        <v>0</v>
      </c>
      <c r="F170" s="7" t="s">
        <v>60</v>
      </c>
    </row>
    <row r="171" spans="1:6" s="21" customFormat="1" ht="14.25" customHeight="1">
      <c r="A171" s="10" t="s">
        <v>464</v>
      </c>
      <c r="B171" s="11" t="s">
        <v>546</v>
      </c>
      <c r="C171" s="12">
        <v>41450</v>
      </c>
      <c r="D171" s="4" t="s">
        <v>547</v>
      </c>
      <c r="E171" s="13">
        <v>24007</v>
      </c>
      <c r="F171" s="7" t="s">
        <v>109</v>
      </c>
    </row>
    <row r="172" spans="1:6" s="21" customFormat="1" ht="14.25" customHeight="1">
      <c r="A172" s="10" t="s">
        <v>465</v>
      </c>
      <c r="B172" s="11" t="s">
        <v>544</v>
      </c>
      <c r="C172" s="12">
        <v>41450</v>
      </c>
      <c r="D172" s="4" t="s">
        <v>548</v>
      </c>
      <c r="E172" s="13">
        <v>0</v>
      </c>
      <c r="F172" s="7" t="s">
        <v>60</v>
      </c>
    </row>
    <row r="173" spans="1:6" s="21" customFormat="1" ht="14.25" customHeight="1">
      <c r="A173" s="10" t="s">
        <v>466</v>
      </c>
      <c r="B173" s="11" t="s">
        <v>544</v>
      </c>
      <c r="C173" s="12">
        <v>41450</v>
      </c>
      <c r="D173" s="4" t="s">
        <v>549</v>
      </c>
      <c r="E173" s="13">
        <v>0</v>
      </c>
      <c r="F173" s="7" t="s">
        <v>60</v>
      </c>
    </row>
    <row r="174" spans="1:6" s="21" customFormat="1" ht="14.25" customHeight="1">
      <c r="A174" s="10" t="s">
        <v>467</v>
      </c>
      <c r="B174" s="11" t="s">
        <v>25</v>
      </c>
      <c r="C174" s="12">
        <v>41450</v>
      </c>
      <c r="D174" s="4" t="s">
        <v>552</v>
      </c>
      <c r="E174" s="13">
        <v>2632</v>
      </c>
      <c r="F174" s="7" t="s">
        <v>60</v>
      </c>
    </row>
    <row r="175" spans="1:6" s="21" customFormat="1" ht="14.25" customHeight="1">
      <c r="A175" s="10" t="s">
        <v>468</v>
      </c>
      <c r="B175" s="11" t="s">
        <v>550</v>
      </c>
      <c r="C175" s="12">
        <v>41450</v>
      </c>
      <c r="D175" s="4" t="s">
        <v>551</v>
      </c>
      <c r="E175" s="13">
        <v>0</v>
      </c>
      <c r="F175" s="7" t="s">
        <v>16</v>
      </c>
    </row>
    <row r="176" spans="1:6" s="21" customFormat="1" ht="14.25" customHeight="1">
      <c r="A176" s="10" t="s">
        <v>469</v>
      </c>
      <c r="B176" s="11" t="s">
        <v>553</v>
      </c>
      <c r="C176" s="12">
        <v>41450</v>
      </c>
      <c r="D176" s="4" t="s">
        <v>554</v>
      </c>
      <c r="E176" s="13">
        <v>3399.63</v>
      </c>
      <c r="F176" s="7" t="s">
        <v>142</v>
      </c>
    </row>
    <row r="177" spans="1:6" ht="21.75" customHeight="1" thickBot="1">
      <c r="A177" s="152" t="s">
        <v>310</v>
      </c>
      <c r="B177" s="153"/>
      <c r="C177" s="153"/>
      <c r="D177" s="143">
        <f>SUM(E6:E176)</f>
        <v>4900782.110000002</v>
      </c>
      <c r="E177" s="143"/>
      <c r="F177" s="22" t="s">
        <v>183</v>
      </c>
    </row>
    <row r="178" spans="1:5" ht="15.75" customHeight="1">
      <c r="A178" s="23"/>
      <c r="E178" s="24"/>
    </row>
    <row r="179" ht="15">
      <c r="E179" s="24"/>
    </row>
    <row r="180" spans="4:5" ht="15">
      <c r="D180" s="24"/>
      <c r="E180" s="24"/>
    </row>
    <row r="181" spans="2:4" ht="15">
      <c r="B181" s="24"/>
      <c r="D181" s="24"/>
    </row>
    <row r="184" ht="15">
      <c r="F184" s="24"/>
    </row>
    <row r="186" ht="15">
      <c r="E186" s="24"/>
    </row>
    <row r="196" ht="15">
      <c r="E196" s="24"/>
    </row>
    <row r="197" ht="15">
      <c r="E197" s="24"/>
    </row>
  </sheetData>
  <mergeCells count="10">
    <mergeCell ref="D177:E177"/>
    <mergeCell ref="E1:F1"/>
    <mergeCell ref="A2:F2"/>
    <mergeCell ref="E3:E5"/>
    <mergeCell ref="F3:F5"/>
    <mergeCell ref="A3:A5"/>
    <mergeCell ref="B3:B5"/>
    <mergeCell ref="C3:C5"/>
    <mergeCell ref="D3:D5"/>
    <mergeCell ref="A177:C17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2013-08-15T08:27:03Z</cp:lastPrinted>
  <dcterms:created xsi:type="dcterms:W3CDTF">2013-04-10T13:34:02Z</dcterms:created>
  <dcterms:modified xsi:type="dcterms:W3CDTF">2013-08-15T08:27:47Z</dcterms:modified>
  <cp:category/>
  <cp:version/>
  <cp:contentType/>
  <cp:contentStatus/>
</cp:coreProperties>
</file>