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P01_ZR204 kap91404" sheetId="1" r:id="rId1"/>
    <sheet name="P02_ZR204 kap92604" sheetId="2" r:id="rId2"/>
    <sheet name="P03_bilance P_V" sheetId="3" r:id="rId3"/>
  </sheets>
  <definedNames/>
  <calcPr fullCalcOnLoad="1"/>
</workbook>
</file>

<file path=xl/sharedStrings.xml><?xml version="1.0" encoding="utf-8"?>
<sst xmlns="http://schemas.openxmlformats.org/spreadsheetml/2006/main" count="3122" uniqueCount="808">
  <si>
    <t>Základní škola a Mateřská škola Josefův Důl, okres Jablonec nad Nisou, p.o. - Baskeťáci, aneb hrajeme rádi basketbal</t>
  </si>
  <si>
    <t>Euroškola Česká Lípa střední odborná škola s.r.o. - Hýbejme se na Euroškole II</t>
  </si>
  <si>
    <t>neinvestiční transfery nefin.podnik.subjetům - p.o.</t>
  </si>
  <si>
    <t>3436</t>
  </si>
  <si>
    <t>Základní škola Smržovka, okres Jablonec nad Nisou - p.o. - Lyže pro život (Hanč a Vrbata na Smržovce)</t>
  </si>
  <si>
    <t>Střední zdravotnická škola, Turnov, 28. října 1390, p.o. - Moderní pomůcky pro zdravou tělesnou výchovu</t>
  </si>
  <si>
    <t>Gymnázium a Střední odborná škola pedagogická, Liberec, Jeronýmova 425/27, p.o. - Centrum sportu</t>
  </si>
  <si>
    <t>3404</t>
  </si>
  <si>
    <t>Základní škola a Mateřská škola Desná, okres Jablonec nad Nisou, p.o. - Podporujeme moderní prvky ve výuce TV</t>
  </si>
  <si>
    <t>5481</t>
  </si>
  <si>
    <t>Základní škola Turnov-Mašov, U školy 56, okres Semily - Dětská atletika</t>
  </si>
  <si>
    <t>5438</t>
  </si>
  <si>
    <t>Základní škola Přepeře, okres Semily, p.o. - Kdo sportuje, nezlobí</t>
  </si>
  <si>
    <t>4442</t>
  </si>
  <si>
    <t>Základní škola, Česká Lípa, Pátova 406, p.o. - Nákup florbalového vybavení pro žáky Základní školy, Česká Lípa, Pátova 406</t>
  </si>
  <si>
    <t>4455</t>
  </si>
  <si>
    <t>Základní škola Dr. Miroslava Tyrše, Česká Lípa, Mánesova 1526, p.o. - Nákup nových sportovních pomůcek a tělocvičného nářadí</t>
  </si>
  <si>
    <t>4462</t>
  </si>
  <si>
    <t>Základní škola Stružnice, okres Česká Lípa, p.o. - KIN-BALL sportujeme vždy a všude</t>
  </si>
  <si>
    <t>4436</t>
  </si>
  <si>
    <t>Základní škola Česká Lípa, Školní 2520, p.o. - Běžecký výcvik na LVK</t>
  </si>
  <si>
    <t>5408</t>
  </si>
  <si>
    <t>Základní škola Dr.h.c.J.Masaryka, Harrachov - Modernizace školního vybavení</t>
  </si>
  <si>
    <t>Základní škola a Mateřská škola pro tělesně postižené, Liberec, Lužická 920, p.o. - Sportujeme pro zdraví</t>
  </si>
  <si>
    <t>2472</t>
  </si>
  <si>
    <t>Základní škola Liberec, U Soudu 369/8, p.o. - Obnova míčového vybavení na ZŠ Liberec, U soudu</t>
  </si>
  <si>
    <t>5457</t>
  </si>
  <si>
    <t>Základní škola Turnov, Žižkova 518, okres Semily - Nákup nových doskokových žíněnek</t>
  </si>
  <si>
    <t>Gymnázium, Česká Lípa, Žitavská 2969, p.o - Ve zdravém těle zdravý duch</t>
  </si>
  <si>
    <t>2310</t>
  </si>
  <si>
    <t>Základní škola praktická a Základní škola speciální, Liberec, Orlí 140/7, p.o. - Outdoorové tělovýchovné aktivity</t>
  </si>
  <si>
    <t>Střední průmyslová škola, Česká Lípa, Havlíčkova 426, p.o. - Sportovní vybavení pro žáky SPŠ Česká Lípa</t>
  </si>
  <si>
    <t>2497</t>
  </si>
  <si>
    <t>Základní škola a Mateřská škola, Raspenava, okres Liberec, p.o. - Rozšíření vybavení školního venkovního hřiště</t>
  </si>
  <si>
    <t>Vyšší odborná škola sklářská a Střední škola, Nový Bor, Wolkerova 316, p.o. - Míčové hry</t>
  </si>
  <si>
    <t>Podprogram 3.10.</t>
  </si>
  <si>
    <t>3.10. Sportovní reprezentace kraje</t>
  </si>
  <si>
    <t>nerozepsaná rezerva Podprogramu 3.10.</t>
  </si>
  <si>
    <t>Program 4.</t>
  </si>
  <si>
    <t xml:space="preserve">Program resortu školství, mládeže, zaměstnanosti </t>
  </si>
  <si>
    <t>nerozepsaná rezerva Programu 4.</t>
  </si>
  <si>
    <t>Podprogram 4.1.</t>
  </si>
  <si>
    <t>4.1. Podpora volnočasových aktivit</t>
  </si>
  <si>
    <t>nerozepsaná rezerva Podprogramu 4.1.</t>
  </si>
  <si>
    <t>Klub přátel a sponzorů Domu dětí a mládeže, Lomnice n/P - Činnost informačního centra pro mládež v Lomnici n/P v roce 2013</t>
  </si>
  <si>
    <t>Občanské sdružení LAMPA, Mimoň - Komunitní centrum LAMPA</t>
  </si>
  <si>
    <t>Podkrkonošská společnost přátel a dětí zdravotně postižených, Semily - A JEDEME DÁL!</t>
  </si>
  <si>
    <t>Oblastní spolek Českého červeného kříže v Jablonci nad Nisou -  Děti a mládež žijí Červeným křížem</t>
  </si>
  <si>
    <t>Snílek o.s., Jablonné v P. - Chci to umět!</t>
  </si>
  <si>
    <t>Mateřské centrum "Mamiklub", Nové Město p/S - Worskhopy a stará řemesla v MAMIKLUBU</t>
  </si>
  <si>
    <t>Centrum AMAVET Lomnice nad Popelkou - ASTRONOMIE HROU</t>
  </si>
  <si>
    <t>Centrum Mateřídouška, o.s., Hejnice - Rok zvyků a tradic</t>
  </si>
  <si>
    <t>Myslivecké sdružení Rozsocha Machnín o.s. - Druhá série přednášek a workshopů pro žáky základních škol</t>
  </si>
  <si>
    <t>Rada dětí a mládeže Libereckého kraje, občanské sdružení, Liberec - Bambiriáda Liberec 2013</t>
  </si>
  <si>
    <t>Mateřské a dětské centrum Maják, Tanvald - PREVENTIVNÍ PRÁZDNINOVÉ PROGRAMY V MAJÁKU 2013</t>
  </si>
  <si>
    <t>SRPDŠ při ZUŠ, Jablonec n/N - Sbor Iuventus, gaude! - letní pracovní soustředění</t>
  </si>
  <si>
    <t>Světlo Slunečnice, Paceřice - Taneční tábor ILMÁČEK</t>
  </si>
  <si>
    <t>Školní sportovní klub při ZŠ Desná - CENTRUM SPORTU</t>
  </si>
  <si>
    <t>Sdružení studentů, rodičů a přátel školy při Gymnáziu F.X.Šaldy, Liberec - Šaldova odpoledne</t>
  </si>
  <si>
    <t>Bobříci z Rovenska, o.s. - Letní tábor 2013</t>
  </si>
  <si>
    <t>Občanské sdružení RATAB, Liberec - Zajištění maximální bezpečnosti a zvýšení hygienických standardů při volnočasových aktivitách RATAB o.s.</t>
  </si>
  <si>
    <t>Rodinné centrum Žirafa, Liberec - S ŽIRAFOU ZA NOVÝMI DOVEDNOSTMI</t>
  </si>
  <si>
    <t>Mateřské centrum Štěstí, o. s., Žandov - Letní týden s MC Štěstí II</t>
  </si>
  <si>
    <t>Centrum pro rodinu Náruč, o.s., Semily - Cvičíme, zpíváme, tančíme a malujeme už od kolébky</t>
  </si>
  <si>
    <t>5425</t>
  </si>
  <si>
    <t>Dům dětí a mládeže "Sluníčko" Lomnice nad Popelkou, okres Semily - Multikulturní klub</t>
  </si>
  <si>
    <t>Pepikáček o.s., okr. Jablonec n/N - Příměstský tábor Pepikáček</t>
  </si>
  <si>
    <t>Sbor Jednota bratrské v Chrastavě - Kluby pro děti a mládež Centra dobrého času Bétel</t>
  </si>
  <si>
    <t>neinvestiční transfery církvím a náboženským společnostem</t>
  </si>
  <si>
    <t>4043</t>
  </si>
  <si>
    <t>Město Ralsko - Kultura, která nás spojuje v Ralsku</t>
  </si>
  <si>
    <t>2458</t>
  </si>
  <si>
    <t>Základní škola T.G.Masaryka, Hodkovice nad Mohelkou, okres Liberec - TAKR 2013</t>
  </si>
  <si>
    <t>2479</t>
  </si>
  <si>
    <t>Základní škola, Liberec, Aloisina výšina 642, p.o. - Výšinka zpívá díla českých autorů 20. století</t>
  </si>
  <si>
    <t>Nadační fond Konopná, Liberec - Sousedské léto v Centru aktivního času Konopná - Zahrada pro každého</t>
  </si>
  <si>
    <t>ostatní neinvestiční transfery neziskovým a podobným organizacím</t>
  </si>
  <si>
    <t>LABYRINT BOHEMIA, o.p.s., Liberec - "Hurá do laboratoře" - víkendové zábavné workshopy</t>
  </si>
  <si>
    <t>Pionýrská skupina Tužiňáci, Jablonec n/N - Vybavení táborové základny Tužín</t>
  </si>
  <si>
    <t>Sdružení studentů, rodičů a přátel školy při Gymnáziu a Střední pedagogické škole, Liberec - JERGYM se hýbe</t>
  </si>
  <si>
    <t>Občanské sdružení LUNARIA, Jindřichovice p/S - Žijící Jindřichovice</t>
  </si>
  <si>
    <t>Povyk, Turnov - Turnovský letní příměstký tábor 2013</t>
  </si>
  <si>
    <t>Nová naděje o.s., Turnov - Mládež žije</t>
  </si>
  <si>
    <t>4022</t>
  </si>
  <si>
    <t>Obec Horní Police - Volnočasové aktivity v Horní Polici</t>
  </si>
  <si>
    <t>Středisko pro volný čas dětí a mládeže, Turnov, okres Semily - Dětský letní tábor Dolní Mísečky 2013 - Záhada orlí koruny</t>
  </si>
  <si>
    <t>Sbor dobrovolných hasičů Zdislava - Mladí hasiči Zdislava - startovné a vybavení družstva</t>
  </si>
  <si>
    <t>Junák - svaz skautů a skautek ČR, středisko "MUSTANG" Liberec - Celoroční činnost skautského střediska Mustang Liberec</t>
  </si>
  <si>
    <t>SALEM, Jablonec n/N - Letní tábor pro děti ze znevýhodněného kulturně sociálního prostředí</t>
  </si>
  <si>
    <t>2454</t>
  </si>
  <si>
    <t>Základní škola, Hrádek nad Nisou - Donín - Pohled za hranice našeho města i kraje</t>
  </si>
  <si>
    <t>Český svaz ochránců přírody - základní organizace Kateřinky, Liberec - Voda základ života - akce pro děti se ZO ČSOP Kateřinky</t>
  </si>
  <si>
    <t>Český rybářský svaz, MO Hodkovice nad Mohelkou - Rybářské závody pro děti v Hodkovicích nad Mohelkou</t>
  </si>
  <si>
    <t>SOLAND o.s., Liberec - Letní tábor Soland</t>
  </si>
  <si>
    <t>Rodinný klub Motýlek, Hodkovice n/M - Letní programy pro děti</t>
  </si>
  <si>
    <t>Junák - svaz skautů a skautek ČR, středisko 514.02 "Štika" Turnov - Kde žijí bohové</t>
  </si>
  <si>
    <t>4439</t>
  </si>
  <si>
    <t>Základní škola a Mateřská škola, Česká Lípa, Jižní 1903, p.o. - Volnočasové aktivity na ZŠ Jižní</t>
  </si>
  <si>
    <t>Střední zdravotnická škola, Turnov, 28. října 1390, p.o. - Aktivitou z ulity</t>
  </si>
  <si>
    <t>JUNÁK, svaz skautů a skautek, středisko 514.01, Semily - Obnova stanů střediska Junáka v Semilech</t>
  </si>
  <si>
    <t>Křižovatka, o.s., Kořenov - Celoroční činnost sdružení Křižovatka, o.s.</t>
  </si>
  <si>
    <t>Dům dětí a mládeže Větrník, Liberec, Riegrova 16, p.o. - Participace mladých</t>
  </si>
  <si>
    <t>ALDEBARAN - LDT, Liberec - Letní dětský tábor ALDEBARAN-LDT, občanské sdružení</t>
  </si>
  <si>
    <t>2465</t>
  </si>
  <si>
    <t>Základní škola, Liberec, Křížanská 80, p.o. - Putování se skřítkem Ostašulkou za poznáním</t>
  </si>
  <si>
    <t>Centrum Generace, o.s., Liberec - Cesta kolem světa očima dětí</t>
  </si>
  <si>
    <t>Semínko země, Semily - Dětství a hrátky půl století zpátky</t>
  </si>
  <si>
    <t>Základní škola a Mateřská škola Josefův Důl, okres Jablonec nad Nisou, p.o. - Aktivní trávení volného času dětí nejen z Josefodolu</t>
  </si>
  <si>
    <t>5701</t>
  </si>
  <si>
    <t xml:space="preserve">Městská knihovna Antonína Marka Turnov -Volnočasový klub Informačního centra pro mládež Turnov </t>
  </si>
  <si>
    <t>1705</t>
  </si>
  <si>
    <t>Muzeum Českého ráje v Turnově - Škola v muzeu - aneb co v učebnici nenajdeš - edukativní program pro základní a střední školy</t>
  </si>
  <si>
    <t>North Czech Climbing, s.r.o., Liberec - Dětem Libereckého kraje</t>
  </si>
  <si>
    <t>neinvestiční transfery nefinančním podnikatelským subjektům - p.o.</t>
  </si>
  <si>
    <t>Základní škola, Jablonec nad Nisou, Liberecká 1734/31, p.o. - Kroužky pro šikovné ruce</t>
  </si>
  <si>
    <t>2498</t>
  </si>
  <si>
    <t>Základní škola a Mateřská škola Stráž nad Nisou, p.o. - Podzimní dílničky aneb "Vlaštovičko, leť!"</t>
  </si>
  <si>
    <t>Občanské sdružení PROFIT, Skuhrov - Hobit aneb tajemná cesta - dětský tábor</t>
  </si>
  <si>
    <t>2032</t>
  </si>
  <si>
    <t>Obec Kunratice - Astronomický kroužek</t>
  </si>
  <si>
    <t>Dětský domov, Jablonnné v Podještědí, Zámecká 1, p.o. - Meandry Ploučnice</t>
  </si>
  <si>
    <t>1421</t>
  </si>
  <si>
    <t>Střední průmyslová škola strojní a elektrotechnická a Vyšší odborná škola, Liberec 1, Masarykova 3, p.o. - Praktická elektronika a robotika jako zábava pro středoškoláka - výrazná podpora propojení teorie s praxí</t>
  </si>
  <si>
    <t>2473</t>
  </si>
  <si>
    <t>Základní škola, Liberec, ul. 5. května 64/49, p.o. - Letní pobytový tábor ZŠ 5. květen - Světošlápci, aneb Cesta kolem světa za 8 dní</t>
  </si>
  <si>
    <t>2316</t>
  </si>
  <si>
    <t>Dům dětí a mládeže DRAK, Žitavská ul. 260,Hrádek nad Nisou, okres Liberec - Kamarádi loni, kamarádi i letos</t>
  </si>
  <si>
    <t>HáDě. Hrádek - Stále je co dělat</t>
  </si>
  <si>
    <t>Gymnázium, Česká Lípa, Žitavská 2969, p.o. - Aktivitou proti nudě (zájmové kroužky a mimoškolní aktivity pro žáky školy)</t>
  </si>
  <si>
    <t>2047</t>
  </si>
  <si>
    <t>Obec Stráž nad Nisou - Vybavení rodinného centra</t>
  </si>
  <si>
    <t>Základní škola T.G.Masaryka, Hrádek nad Nisou, Komenského 478, okres Liberec - Se školou se nenudím</t>
  </si>
  <si>
    <t>5485</t>
  </si>
  <si>
    <t>Základní škola, Mírová pod Kozákovem, okres Semily - Kdo si hraje, nezlobí</t>
  </si>
  <si>
    <t>Castle English Language School s.r.o., Liberec - Léto s angličtinou (letní anglický příměstký tábor)</t>
  </si>
  <si>
    <t>Základní škola, Česká Lípa, Školní 2520, p.o. - Vydání CD Pěveckého sboru ZŠ Sever</t>
  </si>
  <si>
    <t>Základní škola a Mateřská škola Desná - Zdravověda</t>
  </si>
  <si>
    <t>4479</t>
  </si>
  <si>
    <t>Základní škola, Praktická škola a Mateřská škola, Česká Lípa, Moskevská 679, p.o. - Proč my ne</t>
  </si>
  <si>
    <t>2448</t>
  </si>
  <si>
    <t>Základní škola, Základní umělecká škola a Mateřská škola, Frýdlant, okres Liberec - Příměstský tábor - "Hliněný svět" pro děti od 6 let</t>
  </si>
  <si>
    <t>5479</t>
  </si>
  <si>
    <t>Základní škola, Rokytnice nad Jizerou, okres Semily - Po škole aktivně - prevence rizikového chování</t>
  </si>
  <si>
    <t>2493</t>
  </si>
  <si>
    <t>Základní škola a Mateřská škola Mníšek, okres Liberec, p.o. - Letní příměstský tábor - Prázdniny nejen s keramikou</t>
  </si>
  <si>
    <t>Centrum Potůček, o.s., Liberec - Tradiční příměstký tábor pro děti předškolního věku</t>
  </si>
  <si>
    <t>Základní škola Rovensko pod Troskami - Klub školy - otevřená škola</t>
  </si>
  <si>
    <t>Dětská sportovně ozdravná společnost BĚLÁSEK o.s., Liberec - Školní výlet prvňáčků</t>
  </si>
  <si>
    <t>Sbor dobrovolných hasičů Česká Lípa - Celoroční činnost mladých hasičů při Sboru dobrovolných hasičů Česká Lípa</t>
  </si>
  <si>
    <t>3439</t>
  </si>
  <si>
    <t>Masarykova základní škola a Obchodní akademie, Tanvald, Školní 416, p.o. - Partnerství s DDM Drážďany</t>
  </si>
  <si>
    <t>Základní škola Kobyly - Přemůžeme nudu multimediálně</t>
  </si>
  <si>
    <t xml:space="preserve">Masarykova základní škola Zásada, okres Jablonec nad Nisou - Společně o prázdninách </t>
  </si>
  <si>
    <t>4427</t>
  </si>
  <si>
    <t>Mateřská škola Stružnice, okres Česká Lípa, p.o. - Klubík pro maminky s dětmi</t>
  </si>
  <si>
    <t>Základní škola Horní Police, okres Česká Lípa, p.o. - Poznej svoje dovednosti, uplatníš je v budoucnosti!</t>
  </si>
  <si>
    <t>2302</t>
  </si>
  <si>
    <t>Základní škola praktická a Mateřská škola, Hrádek nad Nisou - Loučná, Hartavská 220, p.o. - Vánoce se zvířátky</t>
  </si>
  <si>
    <t>Pionýrská skupina Radovánka, Liberec - Indiánské léto</t>
  </si>
  <si>
    <t>Základní škola, Liberec, U Soudu 369/8, p.o. - Školní florbalový klub při ZŠ U Soudu</t>
  </si>
  <si>
    <t>3420</t>
  </si>
  <si>
    <t>Základní škola Jenišovice, okres Jablonec nad Nisou - p.o. - Kroužek keramiky</t>
  </si>
  <si>
    <t>Základní škola speciální, Semily, Nádražní 213, p.o. - Turistika v Krkonoších</t>
  </si>
  <si>
    <t>4467</t>
  </si>
  <si>
    <t>Základní škola a Mateřská škola, Mimoň, Mírová 81, okres Česká Lípa - Letní dětský tábor</t>
  </si>
  <si>
    <t>Dětský domov, Semily, Nad Školami 480, p.o. - Za poznáním do Jižních Čech</t>
  </si>
  <si>
    <t>2453</t>
  </si>
  <si>
    <t>Základní škola a mateřská škola, Dětřichov, okres Liberec, p.o. - Kroužek na každý den</t>
  </si>
  <si>
    <t>4461</t>
  </si>
  <si>
    <t>Základní škola a Mateřská škola Stráž pod Ralskem, p.o. - Stolní tenis pro všechny</t>
  </si>
  <si>
    <t>Mgr. Kamila Řezníčková, Chotyně - Za tajemstvím řeky Jizery</t>
  </si>
  <si>
    <t>neinvestiční transfery nefinančním podnikatelským subjektům - f.o.</t>
  </si>
  <si>
    <t>Základní škola, Česká Lípa, Partyzánská 1053, p.o. - Letní škola s Čtyřlístkem</t>
  </si>
  <si>
    <t>Střední uměleckoprůmyslová škola sklářská, Železný Brod, Smetanovo zátiší 470, p.o. - Tvůrčí dílny na "Sklandě" III.</t>
  </si>
  <si>
    <t>3411</t>
  </si>
  <si>
    <t>Základní škola Jablonec nad Nisou, Pasířská 72, p.o. - Harmonizační pobyt žáků 6. ročníků ZŠ Pasířská</t>
  </si>
  <si>
    <t>2470</t>
  </si>
  <si>
    <t>Základní škola s rozšířenou výukou jazyků Liberec, Husova 142/44 - Centrum volného času</t>
  </si>
  <si>
    <t>Základní škola Dr.Miroslava Tyrše, Česká Lípa, Mánesova 1526, p.o. - Vyber si svůj sport - sportovní raut</t>
  </si>
  <si>
    <t>Mirka Šebková, Mníšek - Příměstský tábor - tancem ke zdraví, radosti a kráse</t>
  </si>
  <si>
    <t>Boveraclub, Liberec - Kroužek mladých dopraváčků - zájezd a pomůcky</t>
  </si>
  <si>
    <t>Podprogram 4.2.</t>
  </si>
  <si>
    <t>4.2. Komunitní funkce škol</t>
  </si>
  <si>
    <t>nerozepsaná rezerva Podprogramu 4.2.</t>
  </si>
  <si>
    <t>3444</t>
  </si>
  <si>
    <t>Mateřská škola Zásada 326 - Zásadský jarmareček</t>
  </si>
  <si>
    <t>Dům dětí a mládeže "Sluníčko" Lomnice nad Popelkou, okres Semily - Spokojená rodina</t>
  </si>
  <si>
    <t>Základní škola T.G.Masaryka Lomnice nad Popelkou - Hurá, jsem školák!</t>
  </si>
  <si>
    <t>Střední průmyslová škola, Česká Lípa, Havlíčkova 426, p.o. - 60let SPŠ Česká Lípa - výročí, oslava, den otevřených dveří</t>
  </si>
  <si>
    <t>Gymnázium, Frýdlant, Mládeže 884, p.o. - Filmový klub a Akademie Gymnázia Frýdlant</t>
  </si>
  <si>
    <t>Základní škola s rozšířenou výukou jazyků Liberec, Husova 142/44, p.o. - Vánoční dílničky</t>
  </si>
  <si>
    <t>Obec Stráž nad Nisou - Den dětí ve Stráži nad Nisou</t>
  </si>
  <si>
    <t>Základní škola a mateřská škola, Raspenava, okres Liberec, p.o. - Školní předvánoční jarmark aneb "Tvoříme společně"</t>
  </si>
  <si>
    <t>Základní škola Nové Město pod Smrkem, p.o. - Spolu 2013</t>
  </si>
  <si>
    <t>3413</t>
  </si>
  <si>
    <t>Mateřská škola speciální, Jablonec nad Nisou, Palackého 37, p.o. - Kolem světa se zvířatky</t>
  </si>
  <si>
    <t>Základní škola, Liberec, Aloisina výšina 642, p.o. - Lojzík 2013</t>
  </si>
  <si>
    <t>Základní škola, Liberec, Křížanská 80, p.o. - Škola otevřená všem</t>
  </si>
  <si>
    <t>Vyšší odborná škola sklářská a Střední škola, Nový Bor, Wolkerova 316, p.o. - Skleněná noc otevřených dveří</t>
  </si>
  <si>
    <t>5405</t>
  </si>
  <si>
    <t>Základní škola a Mateřská škola, Čistá u Horek - Maminka a tatínek v MŠ</t>
  </si>
  <si>
    <t>Podprogram 4.3.</t>
  </si>
  <si>
    <t>4.3. Specifická primární prevence rizikového chování</t>
  </si>
  <si>
    <t>nerozepsaná rezerva Podprogramu 4.3.</t>
  </si>
  <si>
    <t>Podprogram 4.4.</t>
  </si>
  <si>
    <t>4.4. Soutěže a podpora talentovaných dětí a mládeže</t>
  </si>
  <si>
    <t>nerozepsaná rezerva Podprogramu 4.4.</t>
  </si>
  <si>
    <t>Dům dětí a mládeže Libertin Česká Lípa, Škroupovo nám. 138, p.o. - Podpora talentované mládeže - realizace postupových kol pro okres Česká Lípa</t>
  </si>
  <si>
    <t>Dům dětí a mládeže Vikýř, Jablonec nad Nisou, Podhorská 49, p.o. - Podpora talentované mládeže - realizace postupových kol pro okres Jablonec nad Nisou</t>
  </si>
  <si>
    <t>Dům dětí a mládeže Větrník, Liberec 1, Riegrova 16, p.o. - Podpora talentované mládeže - realizace postupových kol soutěží MŠMT</t>
  </si>
  <si>
    <t>Základní škola, Liberec, Aloisina výšina 642, p.o. - Soustředění v Benecku se zaměřením na přirodovědu a enviromentální výchovu</t>
  </si>
  <si>
    <t>Základní škola, Česká Lípa, Školní 2520, p.o. - Heuréka - my v přírodě, příroda u nás</t>
  </si>
  <si>
    <t>Střední škola hospodářská a lesnická, Frýdlant, Bělíkova 1387, p.o. - VYSOKOŠKOLÁKEM NA NEČISTO</t>
  </si>
  <si>
    <t>6037</t>
  </si>
  <si>
    <t>DOCTRINA - základní škola a mateřská škola, s.r.o., Liberec - Kurzy pro nadané děti - rozvoj talentů - program CTY</t>
  </si>
  <si>
    <t>Gymnázium, Česká Lípa, Žitavská 2969, p.o. - Podporujeme talenty</t>
  </si>
  <si>
    <t>Podprogram 4.5.</t>
  </si>
  <si>
    <t>4.5. Pedagogická asistence</t>
  </si>
  <si>
    <t>nerozepsaná rezerva Podprogramu 4.5.</t>
  </si>
  <si>
    <t>Střední odborná škola a Gymnázium, Liberec, Na Bojišti 15, p.o. - Zřízení funkce AP pro zrakově postiženou studentku</t>
  </si>
  <si>
    <t>Základní škola, Praktická škola a Mateřská škola, Česká Lípa, Moskevská 679, p.o. - Mé druhé já</t>
  </si>
  <si>
    <t>4459</t>
  </si>
  <si>
    <t>Základní a mateřská škola, Okna, okres Česká Lípa, p.o. - Inkluze na málotřídce</t>
  </si>
  <si>
    <t>Základní škola a Mateřská škola, Jablonec nad Nisou, Kamenná 404/4, p.o. - Činnost asistenta pedagoga</t>
  </si>
  <si>
    <t>Základní škola, Údolí Kamenice 238, Tanvald, p.o. - Pedagogická asistence</t>
  </si>
  <si>
    <t>Základní škola a Mateřská škola, Raspenava, okres Liberec, p.o. - Pedagogická asistence pro žáky ZŠ speciální a rehabilitačního stupně ZŠ speciální</t>
  </si>
  <si>
    <t>Základní škola a Mateřská škola pro tělesně postižené, Liberec, Lužická 7, p.o. - Pomoz mi, abych to dokázal</t>
  </si>
  <si>
    <t>2452</t>
  </si>
  <si>
    <t>Základní škola Český Dub, okres Liberec, p.o. - Pedagogická asistence pro těžce zdravotně postižené žáky</t>
  </si>
  <si>
    <t>5490</t>
  </si>
  <si>
    <t>Základní škola speciální a mateřská škola speciální, Turnov, Kosmonautů 1641, okres Semily, p.o. - S námi to zvládnete lépe</t>
  </si>
  <si>
    <t>Základní škola, Hrádek nad Nisou - Donín 244, p.o. - Pedagogická asistence</t>
  </si>
  <si>
    <t>4488</t>
  </si>
  <si>
    <t xml:space="preserve">Základní škola a Mateřská škola Prysk, okres Česká Lípa, p.o. - Zajištění pedagogické asistence </t>
  </si>
  <si>
    <t>Základní škola praktická a Základní škola speciální, Jablonné v Podještědí, Komenského 453, p.o. - Zajištění kvalitní výchovně vzdělávací péče o žáky s autismem a dalšími vadami</t>
  </si>
  <si>
    <t>Střední odborná škola, Liberec, Jablonecká 999, p.o. - Pedagogická asistence SOŠ 2013</t>
  </si>
  <si>
    <t>Základní škola praktická a Základní škola speciální, Liberec, Orlí 140/7, p.o. - Pedagogická asistence ve třídě určené pro žáky s PAS</t>
  </si>
  <si>
    <t>Mateřská škola speciální, Jablonec nad Nisou, Palackého 37, p.o. - Pedagogický asistent</t>
  </si>
  <si>
    <t>2478</t>
  </si>
  <si>
    <t>Základní škola, Liberec, Kaplického 384, p.o. - Šance na rovný přístup</t>
  </si>
  <si>
    <t>4443</t>
  </si>
  <si>
    <t>Základní škola Česká Lípa, 28. října 2733, p.o. - Asistent pedagoga</t>
  </si>
  <si>
    <t>2438</t>
  </si>
  <si>
    <t>Mateřská škola, Nové Město pod Smrkem, okres Liberec, p.o. - Asistence pro děti</t>
  </si>
  <si>
    <t>4407</t>
  </si>
  <si>
    <t>Mateřská škola, Česká Lípa, Bratří Čapků 2864, p.o. - Asistent pedagoga pro děti se speciálními vzdělávacími potřebami</t>
  </si>
  <si>
    <t>Masarykova základní škola Zásada, okres Jablonec nad Nisou - Lépe rozumím</t>
  </si>
  <si>
    <t>Základní škola, Turnov, Sobotecká 242, p.o. - Činnost asistenta pedagoga</t>
  </si>
  <si>
    <t>Základní škola, Česká Lípa, Partyzánská 1053, p.o. - Pomůžeš mi?</t>
  </si>
  <si>
    <t>Základní škola, Liberec, Křížanská 80, p.o. - Zřízení funkce AP</t>
  </si>
  <si>
    <t>Základní škola a Mateřská škola, Mimoň, Mírová 81, okres Česká Lípa - Financování asistenta pedagoga pro tělesně postižené</t>
  </si>
  <si>
    <t>Podprogram 4.6.</t>
  </si>
  <si>
    <t>4.6. Vzdělání pro vyšší zaměstnanost</t>
  </si>
  <si>
    <t>nerozepsaná rezerva Podprogramu 4.6.</t>
  </si>
  <si>
    <t>Střední uměleckoprůmyslová škola sklářská, Železný Brod, Smetanovo zátiší 470, p.o. - Propagace technických oborů mezi žáky základních škol III.</t>
  </si>
  <si>
    <t>Základní škola a Mateřská škola, Mimoň, Mírová 81,okres Česká Lípa, p.o. - Vím, čím budu?</t>
  </si>
  <si>
    <t>Základní škola Nové Město pod Smrkem, p.o. - Pracujeme a učíme se spolu</t>
  </si>
  <si>
    <t>Euroškola Česká Lípa střední odborná škola s.r.o. -  Jak to dělají úspěšní</t>
  </si>
  <si>
    <t>Základní škola a Mateřská škola Desná, okres Jablonec nad Nisou, p.o. - Jak se co dělá</t>
  </si>
  <si>
    <t>Sdružení TULIPAN, Liberec - Myslím, tedy jsem</t>
  </si>
  <si>
    <t>ROZPIS ROZPOČTU LIBERECKÉHO KRAJE 2013</t>
  </si>
  <si>
    <t>Odbor školství, mládeže, tělovýchovy a sportu</t>
  </si>
  <si>
    <t>tis.Kč</t>
  </si>
  <si>
    <t>uk.</t>
  </si>
  <si>
    <t>§</t>
  </si>
  <si>
    <t>pol.</t>
  </si>
  <si>
    <t>SR 2013</t>
  </si>
  <si>
    <t>UR 2013</t>
  </si>
  <si>
    <t>SU</t>
  </si>
  <si>
    <t>x</t>
  </si>
  <si>
    <t>DU</t>
  </si>
  <si>
    <t>1411</t>
  </si>
  <si>
    <t>1414</t>
  </si>
  <si>
    <t>1433</t>
  </si>
  <si>
    <t>1432</t>
  </si>
  <si>
    <t>1450</t>
  </si>
  <si>
    <t>1456</t>
  </si>
  <si>
    <t>1485</t>
  </si>
  <si>
    <t>1460</t>
  </si>
  <si>
    <t>1461</t>
  </si>
  <si>
    <t>1471</t>
  </si>
  <si>
    <t>1427</t>
  </si>
  <si>
    <t>1438</t>
  </si>
  <si>
    <t>1440</t>
  </si>
  <si>
    <t>1457</t>
  </si>
  <si>
    <t>1462</t>
  </si>
  <si>
    <t>1463</t>
  </si>
  <si>
    <t>1401</t>
  </si>
  <si>
    <t>1418</t>
  </si>
  <si>
    <t>1437</t>
  </si>
  <si>
    <t>1424</t>
  </si>
  <si>
    <t>1430</t>
  </si>
  <si>
    <t>1434</t>
  </si>
  <si>
    <t>1469</t>
  </si>
  <si>
    <t>1467</t>
  </si>
  <si>
    <t>1476</t>
  </si>
  <si>
    <t>1452</t>
  </si>
  <si>
    <t>1448</t>
  </si>
  <si>
    <t>914 04 - působnosti</t>
  </si>
  <si>
    <t>RO č. 35,45,59/13</t>
  </si>
  <si>
    <t>ZR č. 99,100,106,124/13</t>
  </si>
  <si>
    <t>ZR č. 123,142/13</t>
  </si>
  <si>
    <t>tis. Kč</t>
  </si>
  <si>
    <t>91404 - Působopsti</t>
  </si>
  <si>
    <t>č.a.</t>
  </si>
  <si>
    <t>P Ů S O B N O S T I</t>
  </si>
  <si>
    <t>ZR-RO 1,2,15/13</t>
  </si>
  <si>
    <t>ZR č. 40,44/13</t>
  </si>
  <si>
    <t>RU č. 1/13</t>
  </si>
  <si>
    <t>ZR č. 62/13</t>
  </si>
  <si>
    <t>RO č. 98/13</t>
  </si>
  <si>
    <t>RU č. 2/13</t>
  </si>
  <si>
    <t>Běžné (neinvestiční) výdaje resortu celkem</t>
  </si>
  <si>
    <t>výkon působností dle zákona č. 561/04 Sb.</t>
  </si>
  <si>
    <t>RU</t>
  </si>
  <si>
    <t>041100</t>
  </si>
  <si>
    <t>0000</t>
  </si>
  <si>
    <t>jmenování a odvolání ředitelů krajských škol</t>
  </si>
  <si>
    <t>nákup materiálu jinde nezařazený</t>
  </si>
  <si>
    <t>konzultační, poradenské a právní služby</t>
  </si>
  <si>
    <t>nákup ostatních služeb</t>
  </si>
  <si>
    <t>pohoštění</t>
  </si>
  <si>
    <t>věcné dary</t>
  </si>
  <si>
    <t>041300</t>
  </si>
  <si>
    <t>metodická pomoc školám</t>
  </si>
  <si>
    <t>ostatní osobní výdaje</t>
  </si>
  <si>
    <t>služby školení a vzdělávání</t>
  </si>
  <si>
    <t>cestovné</t>
  </si>
  <si>
    <t>041900</t>
  </si>
  <si>
    <t>audity</t>
  </si>
  <si>
    <t>042000</t>
  </si>
  <si>
    <t>dlouhodobý záměr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</si>
  <si>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</si>
  <si>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</si>
  <si>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</si>
  <si>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</si>
  <si>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</si>
  <si>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</si>
  <si>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</si>
  <si>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ostatní neinvest.transfery neziskovým organizacím</t>
  </si>
  <si>
    <t>045900</t>
  </si>
  <si>
    <t>podpora odborného vzdělávání</t>
  </si>
  <si>
    <t>neinvestiční příspěvky zřízeným příspěvkovým organizacím</t>
  </si>
  <si>
    <t>048617</t>
  </si>
  <si>
    <t>Český svaz stavebních inženýrů oblastní pobočka Liberec - Ocenění premiantů a nejlepších žáků v rámci kategorie Junior soutěže Stavba roku 2013 Libereckého kraje</t>
  </si>
  <si>
    <t>neinvestiční transfery občanským sdružením</t>
  </si>
  <si>
    <t>048607</t>
  </si>
  <si>
    <t>SPŠ technická, Jablonec n/N, Belgická 4852, p. o. - AUTOMECHANIK JUNIOR 2013 - krajské kolo</t>
  </si>
  <si>
    <t>046500</t>
  </si>
  <si>
    <t>Veletrh vzdělávání a pracov. příležitostí</t>
  </si>
  <si>
    <t>neinvestiční transfery obcím</t>
  </si>
  <si>
    <t>048101</t>
  </si>
  <si>
    <t>soutěže-podpora talentovaných dětí a mládeže</t>
  </si>
  <si>
    <t>048613</t>
  </si>
  <si>
    <t>4001</t>
  </si>
  <si>
    <t>Město Česká Lípa - Zlatý oříšek Libereckého kraje 2013</t>
  </si>
  <si>
    <t>048610</t>
  </si>
  <si>
    <t>SŠ strojní, stavební a dopravní, Liberec, Truhlářská 360/3, p.o. - Učeň instalatér 2013</t>
  </si>
  <si>
    <t>048609</t>
  </si>
  <si>
    <t>Nadační fond Gaudeamus - XXII. ročník dějepisné soutěže</t>
  </si>
  <si>
    <t>ostatní neinvestiční transfery neziskovým a podob.organizacím</t>
  </si>
  <si>
    <t>4476</t>
  </si>
  <si>
    <t>DDM Libertin, Česká Lípa, Škroupovo nám. 138, p.o. - Organizace okresních a krajských kol soutěží v roce 2013</t>
  </si>
  <si>
    <t>3421</t>
  </si>
  <si>
    <t>5321</t>
  </si>
  <si>
    <t>DDM Větrník, Liberec, Riegrova 16, p.o. - Organizace okresních a krajských kol soutěží v roce 2013</t>
  </si>
  <si>
    <t>5331</t>
  </si>
  <si>
    <t>neinvestiční příspěvky zřízeným PO</t>
  </si>
  <si>
    <t>3454</t>
  </si>
  <si>
    <t>DDM Vikýř, Jablonec n/N, Podhorská 49, p.o. - Organizace okresních a krajských kol soutěží v roce 2013</t>
  </si>
  <si>
    <t>5443</t>
  </si>
  <si>
    <t>ZŠ Dr.F.L.Riegra, Semily, Jizerská 564, p.o. - Organizace okresních a krajských kol soutěží v roce 2013</t>
  </si>
  <si>
    <t>3113</t>
  </si>
  <si>
    <t>048102</t>
  </si>
  <si>
    <t>propagace školství a podpora regionálních aktivit</t>
  </si>
  <si>
    <t>ostatní neinvest.transfery neziskovým a pod.organizacím</t>
  </si>
  <si>
    <t>048106</t>
  </si>
  <si>
    <t>stipendijní program pro žáky odborných škol</t>
  </si>
  <si>
    <t>Stipendijní program pro žáky středních škol na leden - prosinec 2013 - SOŠ a SOU, Česká Lípa, 28. říjen 2707, p.o.</t>
  </si>
  <si>
    <t>3123</t>
  </si>
  <si>
    <t>Stipendijní program pro žáky středních škol na leden - prosinec 2013 - SŠSSaD, Liberec, Truhlářská 360/3, p.o.</t>
  </si>
  <si>
    <t>Stipendijní program pro žáky středních škol na leden - prosinec 2013 - SŠHaL, Frýdlant, Bělíkova 1387, p.o.</t>
  </si>
  <si>
    <t>Stipendijní program pro žáky středních škol na leden - prosinec 2013 - VOŠ sklářská a SŠ, Nový Bor, Wolkerova 316, p.o.</t>
  </si>
  <si>
    <t>3122</t>
  </si>
  <si>
    <t>Stipendijní program pro žáky středních škol na leden - prosinec 2013 - ISŠ, Semily, 28. října 607, p.o.</t>
  </si>
  <si>
    <t>Stipendijní program pro žáky středních škol na leden - prosinec 2013 - OA, HŠ a SOŠ, Turnov, Zborovská 519, p.o.</t>
  </si>
  <si>
    <t>Stipendijní program pro žáky středních škol na leden - prosinec 2013 - SPŠ technická, Jablonec n/N, Belgická 4852, p.o.</t>
  </si>
  <si>
    <t>Stipendijní program pro žáky středních škol na leden - prosinec 2013 - SOŠ a Gymnázium, Liberec, Na Bojišti 15, p.o.</t>
  </si>
  <si>
    <t>Stipendijní program pro žáky středních škol na leden - prosinec 2013 - SŠŘaS, Jablonec n/N, Smetanova 66, p.o.</t>
  </si>
  <si>
    <t>048238</t>
  </si>
  <si>
    <t>aktivity dětí předškolního věku</t>
  </si>
  <si>
    <t>048239</t>
  </si>
  <si>
    <t>nostrifikace</t>
  </si>
  <si>
    <t>048602</t>
  </si>
  <si>
    <t>Sympozium uměleckoprůmyslových škol</t>
  </si>
  <si>
    <t>nájemné</t>
  </si>
  <si>
    <t>048515</t>
  </si>
  <si>
    <t>nárokové platby v souvislosti s nemov.majetk. v resortu školství</t>
  </si>
  <si>
    <t>platby daní a poplatků státnímu rozpočtu</t>
  </si>
  <si>
    <t>049115</t>
  </si>
  <si>
    <t>úhrada splátek za výměnu oken u PO resortu školství</t>
  </si>
  <si>
    <t>opravy a udržování</t>
  </si>
  <si>
    <t>sport v regionu</t>
  </si>
  <si>
    <t>podpora sportovních akcí</t>
  </si>
  <si>
    <t>048240</t>
  </si>
  <si>
    <t>neinvestiční transfery nefinančním podnikatel.subjektům-f.o.</t>
  </si>
  <si>
    <t>neinvestiční transfery nefinančním podnikatel.subjektům-p.o.</t>
  </si>
  <si>
    <t>048604</t>
  </si>
  <si>
    <t>AC SYNER Turnov - 14. ročník Memoriálu Ludvíka Daňka</t>
  </si>
  <si>
    <t>048608</t>
  </si>
  <si>
    <t>Sportovní klub WARTEMBERSKÝ KOLAŘ - Za prvním puchýřem 2013</t>
  </si>
  <si>
    <t>sportovní reprezentace Libereckého kraje</t>
  </si>
  <si>
    <t>048601</t>
  </si>
  <si>
    <t>VI. letní olympiáda dětí a mládeže 2013 - účast</t>
  </si>
  <si>
    <t>dary obyvatelstvu</t>
  </si>
  <si>
    <t>048243</t>
  </si>
  <si>
    <t>účast sport. reprezentací v nadregionál. soutěžích</t>
  </si>
  <si>
    <t>048611</t>
  </si>
  <si>
    <t>Hry VI. zimní olympiády dětí a mládeže 2014</t>
  </si>
  <si>
    <t>048606</t>
  </si>
  <si>
    <t>DDM Větrník, Liberec, Riegrova 16, p.o. - Účast Anny Kopřivové na ME v twirlingu</t>
  </si>
  <si>
    <t>podpora školního sportu mládeže a dorostu</t>
  </si>
  <si>
    <t>048244</t>
  </si>
  <si>
    <t>krajská liga škol 2012/2013</t>
  </si>
  <si>
    <t>048603</t>
  </si>
  <si>
    <t>Krajská rada Asociace školních sportovních klubů Liberec - Krajská liga škol 2013</t>
  </si>
  <si>
    <t>048245</t>
  </si>
  <si>
    <t>sportovní gymnázia</t>
  </si>
  <si>
    <t>048386</t>
  </si>
  <si>
    <t>podpora tělovýchovy a sportu na školách</t>
  </si>
  <si>
    <t>významné sportovní areály</t>
  </si>
  <si>
    <t>048600</t>
  </si>
  <si>
    <t>neinvestiční transfery obecně prospěšným společnostem</t>
  </si>
  <si>
    <t>048612</t>
  </si>
  <si>
    <t>Klasický areál Harrachov, o.p.s.</t>
  </si>
  <si>
    <t>048357</t>
  </si>
  <si>
    <t>Jizerská magistrála</t>
  </si>
  <si>
    <t>048614</t>
  </si>
  <si>
    <t>JIZERSKÁ, o.p.s. - Jizerská magistrála 2013</t>
  </si>
  <si>
    <t>048356</t>
  </si>
  <si>
    <t>Krkonošská magistrála</t>
  </si>
  <si>
    <t>048615</t>
  </si>
  <si>
    <t xml:space="preserve">Krkonoše - svazek měst a obcí - Úprava Krkonošské lyžařské magistrály a návazných tras v liberecké části Krkonoš </t>
  </si>
  <si>
    <t>ZJ 035</t>
  </si>
  <si>
    <t>ostatní neinvestiční transfery veřejným rozpočtům územní úrovně</t>
  </si>
  <si>
    <t>048387</t>
  </si>
  <si>
    <t>Lužickohorská magistrála</t>
  </si>
  <si>
    <t>neinvest.transfery občanským sdružením</t>
  </si>
  <si>
    <t xml:space="preserve">SU </t>
  </si>
  <si>
    <t>048616</t>
  </si>
  <si>
    <t>4104</t>
  </si>
  <si>
    <t xml:space="preserve">SVAZEK OBCÍ NOVOBORSKA - Úprava Lužickohorské magistrály </t>
  </si>
  <si>
    <t>významné sportovní akce</t>
  </si>
  <si>
    <t>048354</t>
  </si>
  <si>
    <t>Svaz lyžařů ČR-MS v klasic.lyžování juniorů 2013</t>
  </si>
  <si>
    <t>048389</t>
  </si>
  <si>
    <t>Jizerská 50</t>
  </si>
  <si>
    <t>048605</t>
  </si>
  <si>
    <t>SKI KLUB Jizerská padesátka - 46. ročník Jizerská 50</t>
  </si>
  <si>
    <t>Změna rozpočtu - rozpočtové opatření č. 107,116/13</t>
  </si>
  <si>
    <t>odbor školství, mládeže, tělovýchovy a sportu</t>
  </si>
  <si>
    <t>926 04 - Dotační fond LK</t>
  </si>
  <si>
    <t>D O T A Č N Í  F O N D   L K</t>
  </si>
  <si>
    <t>UR I 2013</t>
  </si>
  <si>
    <t>ZR-RO č. 107,116/13</t>
  </si>
  <si>
    <t>UR II 2013</t>
  </si>
  <si>
    <t xml:space="preserve">Běžné a kapitálové výdaje resortu celkem </t>
  </si>
  <si>
    <t>Program 3.</t>
  </si>
  <si>
    <t>Program resortu zdravotnictví, tělovýchovy a sportu</t>
  </si>
  <si>
    <t>Podprogram 3.4.</t>
  </si>
  <si>
    <t>3.4. Údržba, provoz a nájem sportovních zařízení</t>
  </si>
  <si>
    <t>nerozepsaná rezerva Podprogramu 3.4.</t>
  </si>
  <si>
    <t>nespecifikované rezervy</t>
  </si>
  <si>
    <t>3040001</t>
  </si>
  <si>
    <t>TJ SOKOL JENIŠOVICE - Údržba a provoz hřišť, šaten, umýváren a haly</t>
  </si>
  <si>
    <t>3040002</t>
  </si>
  <si>
    <t>Hokejový klub Lomnice nad Popelkou -  Zimní stadion Lomnice - centrum ledního hokeje Okresu Semily</t>
  </si>
  <si>
    <t>3040003</t>
  </si>
  <si>
    <t>5017</t>
  </si>
  <si>
    <t>Obec Čistá u Horek -  Tvoříme podmínky pro sport a zábavu v Čisté</t>
  </si>
  <si>
    <t>3040004</t>
  </si>
  <si>
    <t>5024</t>
  </si>
  <si>
    <t>Obec Jesenný - Oprava střechy sokolovny v Jesenném - II. etapa</t>
  </si>
  <si>
    <t>3040005</t>
  </si>
  <si>
    <t>Sportovní klub Semily - Údržba a zajištění provozu stadionu a šaten SK Semily</t>
  </si>
  <si>
    <t>3040006</t>
  </si>
  <si>
    <t>FC Lomnice nad Popelkou - Nákup energií, údržba travnaté plochy hřiště</t>
  </si>
  <si>
    <t>3040007</t>
  </si>
  <si>
    <t>TJ. SOKOL Rovensko pod Troskami - Nákup travní sekačky a úhrada nákladů za energie</t>
  </si>
  <si>
    <t>investiční transfery občanským sdružením</t>
  </si>
  <si>
    <t>3040008</t>
  </si>
  <si>
    <t>Tělocvičná jednota Sokol Lomnice nad Popelkou - Úhrada spotřeby plynu v sokolovně</t>
  </si>
  <si>
    <t>3040009</t>
  </si>
  <si>
    <t>Tělocvičná jednota SOKOL Český Dub - Provoz a údržba sokolovny Český Dub</t>
  </si>
  <si>
    <t>3040010</t>
  </si>
  <si>
    <t>Sportovní plavecký klub Liberec - Pravidelná celoroční činnost SPKLi</t>
  </si>
  <si>
    <t>3040011</t>
  </si>
  <si>
    <t>Tělovýchovná jednota Turnov, o.s. - Údržba a provoz tělovýchovných zařízení TJ Turnov</t>
  </si>
  <si>
    <t>3040012</t>
  </si>
  <si>
    <t>Hokejový klub Česká Lípa - Lední hokej v českolipském regionu</t>
  </si>
  <si>
    <t>3040013</t>
  </si>
  <si>
    <t>Draci FBC Liberec - Nájem sportovních zařízení FBC Liberec 2013</t>
  </si>
  <si>
    <t>3040014</t>
  </si>
  <si>
    <t>Ski klub Jablonec n. Nisou, o.s. - Stadion Břízky - Kolečko, údržba a provoz</t>
  </si>
  <si>
    <t>TJ Bižuterie, o.s., Jablonec n/N - Víceúčelový sportovní objekt Pražská 4200/20 - provoz a údržba</t>
  </si>
  <si>
    <t>Tělocvičná jednota SOKOL Jablonec n. Nisou - Provoz jablonecké sokolovny</t>
  </si>
  <si>
    <t>TJ Spartak ČKD Žandov - Pravidelná činnost sportovních oddílů pracujících s dětmi a mládeží - podpora pronájmu tělovýchovného zařízení v regionu</t>
  </si>
  <si>
    <t>Tělovýchovná jednota Sokol Horní Police - Údržba, provoz a nájem v HáPéčkách</t>
  </si>
  <si>
    <t>5713</t>
  </si>
  <si>
    <t>Sportovní centrum Semily - Regenerace travnatého fotbalového hříště</t>
  </si>
  <si>
    <t>Tělovýchovná jednota Vysoké nad Jizerou -  Nákup energií sokolovna TJ Vysoké nad Jizerou</t>
  </si>
  <si>
    <t>KLUB ČESKÝCH TURISTŮ ODBOR SEMILY - Náklady elektrické energie a LTO - teplo v objektu turistického zařízení</t>
  </si>
  <si>
    <t>Patriots Liberec - Pronájmy tělocvičny, oprava oplocení kolem hřišť a nákup antuky</t>
  </si>
  <si>
    <t>Tělocvičná jednota Sokol Radimovice - Údržba a nájem sportoviště TJ Sokol Radimovice</t>
  </si>
  <si>
    <t>Yacht Club Doksy - Provoz a údržba Tréninkového centra mládeže</t>
  </si>
  <si>
    <t xml:space="preserve">Sportovní středisko - plavecký klub Česká Lípa - Nájem plaveckého bazénu </t>
  </si>
  <si>
    <t>A-STYL, o.s., Liberec - Podpora nájmu A-STYL Centra Liberec</t>
  </si>
  <si>
    <t>Gymnastika Liberec - Gymlib - Chceme cvičit a není to zadarmo 2013</t>
  </si>
  <si>
    <t>JK Slunečná, o.s., Hrádek n/N - Zvýšená bezpečnost na jízdárně - oprava ohrazení a pořízení laviček pro publikum</t>
  </si>
  <si>
    <t>AFK Nové Město pod Smrkem - Nákup energií fotbalového klubu</t>
  </si>
  <si>
    <t>Sportovní klub LIBEREC HANDBALL - Nájem sportovních zařízení pro činnost dětí a mládeže</t>
  </si>
  <si>
    <t>2006</t>
  </si>
  <si>
    <t>Město Hrádek nad Nisou - Oprava překážek ve skate parku v Hrádku nad Nisou</t>
  </si>
  <si>
    <t>TJ Spartak Chrastava - Nákup tepla a ohřev TUV</t>
  </si>
  <si>
    <t>Jezdecká společnost Vysoká - Údržba a opravy sportovního zařízení a zázemí</t>
  </si>
  <si>
    <t>FK Stráž pod Ralskem - Úhrada nákladů na energie a materiál spojený s údržbou a provozem hřiště FK Stráž pod Ralskem</t>
  </si>
  <si>
    <t>Tělovýchovná jednota SOKOL Železný Brod - Oprava podlahy, vybavení šaten a střídaček sportovišť TJ Sokol Železný Brod</t>
  </si>
  <si>
    <t>Sportovní klub ToRiK Doksy - Nájem sportovních zařízení, doplnění antuky a oprava dětského hřiště</t>
  </si>
  <si>
    <t>Basketbalový klub Kondoři Liberec  - BK Kondoři Liberec mládež - Pronájem tréninkových prostor</t>
  </si>
  <si>
    <t>Sportovní klub stolního tenisu Liberec - Údržba, provoz a nájem sportovních hal</t>
  </si>
  <si>
    <t>Tělocvičná jednota Sokol Semily - Zajištění provozu sportovního zařízení</t>
  </si>
  <si>
    <t>Tělovýchovná jednota Sokol, Rochlice - Provoz budovy tělocvičny</t>
  </si>
  <si>
    <t>Trampolíny Liberec, o.s. - Finanční podpora na zajištění sportoviště</t>
  </si>
  <si>
    <t>FBC Lomnice nad Popelkou - Bez haly se více nerozrosteme</t>
  </si>
  <si>
    <t>3004</t>
  </si>
  <si>
    <t>Město Smržovka - Regenerace umělého trávníku sportovního multifunkčního hřiště</t>
  </si>
  <si>
    <t>Sport Aerobic Liberec o.s. - Udržení provozu sportovního střediska mládeže Sport Aerobicu Liberec 2013</t>
  </si>
  <si>
    <t>Enliven Centre, o.s., Česká Lípa - "Rok v pohybu 2013"</t>
  </si>
  <si>
    <t>HC Frýdlant - Dotace na nákup energií pro zimní stadion ve Frýdlantě</t>
  </si>
  <si>
    <t>3443</t>
  </si>
  <si>
    <t>Masarykova základní škola Zásada, okres Jablonec na Nisou  - I na vesnici chceme sportovat</t>
  </si>
  <si>
    <t>3422</t>
  </si>
  <si>
    <t>ZŠ a MŠ Josefův Důl, okres Jablonec nad Nisou, p.o. - Bezpečná tělocvična školy</t>
  </si>
  <si>
    <t>investiční transfery obcím</t>
  </si>
  <si>
    <t>Orel jednota  Turnov - Údržba a provoz orlovny v Turnově</t>
  </si>
  <si>
    <t xml:space="preserve">Tělovýchovná jednota SLAVIA Liberec - Podpora pronájmu bazénu pro oddíl plavání </t>
  </si>
  <si>
    <t>Tělocvičná jednota Sokol Liberec 3 - Františkov - Nájem tělocvičen v ZŠ Švermova ul.  a SOŠ a Gymnáziu Na Bojišti pro TJ Sokol Františkov</t>
  </si>
  <si>
    <t>Liberecká sportovní a tělovýchovná organizace, o.s. - Úhrada nájemného Okresní organizace ČSTV (LBO-STO) v Liberci</t>
  </si>
  <si>
    <t>KRAJSKÁ ORGANIZACE ČSTV LIBERECKÉHO KRAJE - Úhrada nájemného KO ČSTV LK</t>
  </si>
  <si>
    <t xml:space="preserve">TJ KUNRATICKÁ - Zlepšení fyzické kondice dětí a dospělých </t>
  </si>
  <si>
    <t>4049</t>
  </si>
  <si>
    <t>Obec Stružnice - Pořízení sekaček pro údržbu hřiště</t>
  </si>
  <si>
    <t>Tělocvičná jednota Sokol Poniklá - Oprava a údržba areálu volejbalového hřiště "Na Vršku"</t>
  </si>
  <si>
    <t>Janovská o.p.s. - Janov nad Nisou - podpora provozu sportovního zařízení</t>
  </si>
  <si>
    <t>Vem Camará Capoeira Liberec o.s. - Nájmy v tělocvičně, kde probíhají pravidelné kruzy Capoeiry</t>
  </si>
  <si>
    <t>Podprogram 3.5.</t>
  </si>
  <si>
    <t>3.5. Pravidelná činnost sportovních a tělovýchovných organizací</t>
  </si>
  <si>
    <t>nerozepsaná rezerva Podprogramu 3.5.</t>
  </si>
  <si>
    <t>T.J. Velké Hamry - Činnost mládeže a dospělých v TJ Velké Hamry</t>
  </si>
  <si>
    <t>1. Novoborský šachový klub o.s. - Celoroční činnost 1. Novoborského šachového klubu</t>
  </si>
  <si>
    <t>TJ SOKOL ŽBS Železný Brod - Celoroční činnost sedmi oddílů TJ Sokol Železný Brod</t>
  </si>
  <si>
    <t>Sportovní středisko - plavecký klub Česká Lípa - Pravidelná sportovní činnost plaveckého klubu Česká Lípa</t>
  </si>
  <si>
    <t>Sportovní klub LIBEREC HANDBALL - Doprava dětí a mládeže na mistrovské a přípravné turnaje a zápasy</t>
  </si>
  <si>
    <t>Sportovní klub LIBEREC HANDBALL - Zajištění rozhodčích a trenérů pro mládež Liberec Handball</t>
  </si>
  <si>
    <t>ILMA, Turnov  - Podpora pravidelné sportovní činnosti TaPŠ ILMA</t>
  </si>
  <si>
    <t>Ski klub Jablonec n. Nisou, o.s. - Ski klub Jablonec n.N. - sportovní činnost družstev mládeže</t>
  </si>
  <si>
    <t>Liberecký tenisový klub - Pravidelná sportovní činnost mládeže</t>
  </si>
  <si>
    <t xml:space="preserve">Tělovýchovná jednota Turnov, o.s. - Okresní náborové turnaje Minivolejbalu v barvách </t>
  </si>
  <si>
    <t>FC Lomnice nad Popelkou - Náklady na trenéry a cestovné mládeže, nákup sportovního vybavení pro mládež, náklady na rozhodčí</t>
  </si>
  <si>
    <t>Hokejový klub Lomnice nad Popelkou -  Lomnický hokej mládeži</t>
  </si>
  <si>
    <t>Enliven Centre, o.s., Česká Lípa - Můj sport - moje zdraví</t>
  </si>
  <si>
    <t>Tělovýchovná jednota Sokol Rynoltice o.s. - Provozní náklady a pořízení materiálů pro fotbalový klub TJ SOKOL Rynoltice</t>
  </si>
  <si>
    <t>FBC Lomnice n. P. - Dres - základ úspěchu</t>
  </si>
  <si>
    <t>FC Nový Bor, o.s. - Doprava dětí k utkáním</t>
  </si>
  <si>
    <t>TJ Desná - Atletika Desná</t>
  </si>
  <si>
    <t>Sportovní klub MS AUTO, o.s., Česká Lípa - Sportovní klub MS AUTO - podpora činnosti v roce 2013</t>
  </si>
  <si>
    <t>Sportovní klub Ještěd - Pravidelná činnost Sportovního klubu Ještěd</t>
  </si>
  <si>
    <t>Slavia Liberec orienteering - Podpora pravidelné činnosti sportovního klubu Slavia Liberec orienteering</t>
  </si>
  <si>
    <t>ČLTK BIŽUTERIE Jablonec nad Nisou - Zajištění pravidelné činnosti členů ČLTK Bižuterie Jablonec n. N.</t>
  </si>
  <si>
    <t>Regionální sportovní klub mládeže Tanvaldsko - Doprava žáků a dorostu RSKM Tanvaldsko na utkání v krajských fotbalových soutěžích</t>
  </si>
  <si>
    <t>TJ SOKOL JENIŠOVICE - Činnost a vybavení oddílů TJ Sokol Jenišovice</t>
  </si>
  <si>
    <t xml:space="preserve">Tělovýchovná jednota SLAVIA Liberec - Podpora volejbalového oddílu </t>
  </si>
  <si>
    <t>Tělovýchovná jednota Spartak Rokytnice nad Jizerou, o.s. - Podpoříte mladé nadějné sportovce?</t>
  </si>
  <si>
    <t>Šerm Liberec, o.s. - Turnaje mládeže ve sportovním šermu</t>
  </si>
  <si>
    <t>Tělovýchovná jednota DUKLA Liberec, občanské sdružení - Trenérské a technické zajištění</t>
  </si>
  <si>
    <t>Junák - svaz skautů a skautek ČR, středisko "Štika" Turnov - Táborový inventář turnovských skautů</t>
  </si>
  <si>
    <t>Plavecký klub Stráž pod Ralskem - Plavecké pomůcky a vybavení pro všechny</t>
  </si>
  <si>
    <t>Tělovýchovná jednota Bílí Tygři Liberec - Výchova mladých hokejových nadějí</t>
  </si>
  <si>
    <t xml:space="preserve">JK Slunečná, o.s., Hrádek n/N - Vybavení pro dětský jezdecký oddíl </t>
  </si>
  <si>
    <t>Tělovýchovná jednota Vysoké nad Jizerou -  Cestovné a náklady na rozhodčí u oddílu volejbalu ve Vysokém nad Jizerou</t>
  </si>
  <si>
    <t>JK Slunečná, o.s., Hrádek n/N - Skokový materiál pro dětský jezdecký oddíl</t>
  </si>
  <si>
    <t>Klub rybolovné techniky a lovu ryb udicí Horní Police Dravci od Ploučnice - Nákup náčiní pro trénování rybolovné techniky</t>
  </si>
  <si>
    <t>T.J HC Jablonec nad Nisou - Činnost mládežnických týmů TJ HC Jablonec nad Nisou v roce 2013</t>
  </si>
  <si>
    <t xml:space="preserve">Tělovýchovná jednota SOKOL Železný Brod - Celoroční činnost družstev mládeže TJ Sokol Železný Brod </t>
  </si>
  <si>
    <t xml:space="preserve">Patriots Liberec - Podpora trenérů a rozhodčích, cestovné na zápasy a turnaje </t>
  </si>
  <si>
    <t>FK Jiskra Mšeno-Jablonec n.N. - Cestovné na utkání</t>
  </si>
  <si>
    <t xml:space="preserve">Vem Camará Capoeira Liberec o.s. - Podpora pravidelné činnosti pro práci s dětmi </t>
  </si>
  <si>
    <t>Trampolíny Liberec, o.s. - Podpora zajištění odborného vedení sportující mládeže</t>
  </si>
  <si>
    <t>Patriots Liberec - Vybavení pro klub a ochranné pomůcky pro hráče</t>
  </si>
  <si>
    <t>Sportovní rekreační kluby Jablonec nad Nisou - Dovybavení sportovního náčiní pro cvičení dětí, mládeže a dospělých</t>
  </si>
  <si>
    <t>Tělovýchovná jednota Sokol Horní Police - Pravidelná činnost HáPéček</t>
  </si>
  <si>
    <t>Podprogram 3.6.</t>
  </si>
  <si>
    <t>3.6. Sport handicapovaných</t>
  </si>
  <si>
    <t>nerozepsaná rezerva Podprogramu 3.6.</t>
  </si>
  <si>
    <t>Život bez bariér, o.s. - Sport pro všechny</t>
  </si>
  <si>
    <t>Tělovýchovná jednota KARDIO o.s. Liberec - Celoroční činnost plaveckého oddílu</t>
  </si>
  <si>
    <t>Český svaz mentálně postižených sportovců, o.s. - MČR v plavání osob s mentálním postižením</t>
  </si>
  <si>
    <t>Základní škola a Mateřská škola při nemocnici, Liberec, Husova 375/10, p.o. - Pojď s námi na goalball</t>
  </si>
  <si>
    <t>Naděje Libereckého kraje v alpském lyžování - Podpora a příprava neslyšící lyžařky v alpském lyžování</t>
  </si>
  <si>
    <t>Sportovní klub stolního tenisu Liberec - Účast na ME 2013 hendikepovaných ve stolním tenisu v Itálii a dalších mezinárodních turnajů</t>
  </si>
  <si>
    <t>Tělovýchovná jednota KARDIO o.s. Jablonec nad Nisou - Rozvoj tělovýchovných činností na rehabilitaci postižených kardiovaskulárními chorobami a nemocemi pohybového ústrojí</t>
  </si>
  <si>
    <t>Podprogram 3.7.</t>
  </si>
  <si>
    <t>3.7. Vzdělávání ve sportu</t>
  </si>
  <si>
    <t>nerozepsaná rezerva Podprogramu 3.7.</t>
  </si>
  <si>
    <t>Sportovní klub LIBEREC HANDBALL - Zvýšení kvalifikace trenérů Liberec Handball</t>
  </si>
  <si>
    <t>SPORT RELAX, Česká Lípa - Školení a doškolení trenérů karate Libereckého kraje</t>
  </si>
  <si>
    <t>Tělovýchovná jednota SOKOL Železný Brod - Odborná příprava trenérů TJ Sokol Železný Brod</t>
  </si>
  <si>
    <t xml:space="preserve">JK Slunečná, o.s., Hrádek nad Nisou - Zdokonalování a školení pracovníků v jezdecké sportu </t>
  </si>
  <si>
    <t>Draci FBC Liberec, o.s. - Vzdělávání trenérů FBC Liberec 2013</t>
  </si>
  <si>
    <t>1. FLORBALOVÝ KLUB JABLONEC N.N. -Vyškolení trenérů</t>
  </si>
  <si>
    <t>Sport Aerobic Liberec o.s. - Účast na mezinárodních školení rozhodčích FIG</t>
  </si>
  <si>
    <t>Trampolíny Liberec, o.s. - Proškolení rozhodčích na nový olympijský cyklus</t>
  </si>
  <si>
    <t>Skiareál Podralsko o.s., Mimoň - Základní kurz instruktora lyžování</t>
  </si>
  <si>
    <t xml:space="preserve">Enliven Centre, Česká Lípa, o.s. - Odborností k lepším výsledkům trenérů Enliven Centre, o.s. </t>
  </si>
  <si>
    <t>6026</t>
  </si>
  <si>
    <t>Euroškola Česká Lípa střední odborná škola s.r.o. - "Dál výš, bezpečněji"</t>
  </si>
  <si>
    <t>neinvestiční transfery nefin.podnik.subjektům - p.o.</t>
  </si>
  <si>
    <t>Tělovýchovná jednota Elektro-Praga, o.s., Jablonec nad Nisou - Házenkářští trenéři mládeže</t>
  </si>
  <si>
    <t>Sokolská župa Ještědská, Liberec - Školení cvičitelů III. Třídy z jednot Sokolské župy Ještědské</t>
  </si>
  <si>
    <t>Podprogram 3.8.</t>
  </si>
  <si>
    <t xml:space="preserve">3.8. Sportovní akce </t>
  </si>
  <si>
    <t>nerozepsaná rezerva Podprogramu 3.8.</t>
  </si>
  <si>
    <t>Tělovýchovná jednota Sokol Bradlecká Lhota - 2HRADY - sportovně kulturní akce - Český pohár v běhu do vrchu</t>
  </si>
  <si>
    <t>Podještědský F.C. Český Dub - Fotbalový kemp Luďka Zelenky</t>
  </si>
  <si>
    <t>Outdoor Challenge Liberec, o.s. - Triatlon Hrádek nad Nisou 2013</t>
  </si>
  <si>
    <t>Obec Čistá u Horek -  Sportujeme - přidej se i ty!</t>
  </si>
  <si>
    <t>4011</t>
  </si>
  <si>
    <t>Město Žandov - Lesní běh - Žandovská desítka</t>
  </si>
  <si>
    <t>Janovských 11 a 19 km, o.s., Janov n/N - Janovských 11 a 19 km, běh a turistický pochod</t>
  </si>
  <si>
    <t>Jizerská, o.p.s. Bedřichov - Bedřichovský NIGHT LIGTH MARATHON 2013</t>
  </si>
  <si>
    <t>Sportovní klub LIBEREC HANDBALL - Mezinárodní házenkářský turnaj MegaMini Liberec 2013</t>
  </si>
  <si>
    <t>Liberecký tenisový klub - Pořádání mezinárodního turnaje mužů, Svijany Open 2013, ATP Challenger</t>
  </si>
  <si>
    <t>Enliven Centre, o.s. Česká Lípa -Mistrovství České republiky Speciál - B2Balance Tour 2013</t>
  </si>
  <si>
    <t>LYŽAŘSKÝ SPORTOVNÍ KLUB LOMNICE NAD POPELKOU - Malá cena města Lomnice nad Popelkou</t>
  </si>
  <si>
    <t>Sportovní klub LIBEREC HANDBALL - Liberecké školní ligy miniházené</t>
  </si>
  <si>
    <t>4449</t>
  </si>
  <si>
    <t>Základní škola a Mateřská škola Jestřebí, p.o. - Den s florbalem aneb Sladký den s panem Slaným</t>
  </si>
  <si>
    <t>A-STYL, o.s., Liberec - Běh nás baví! 2013</t>
  </si>
  <si>
    <t>Ski Polevsko - Seriál závodů běžeckého lyžování Polevsko</t>
  </si>
  <si>
    <t>4606</t>
  </si>
  <si>
    <t>Panda Sport, p.o., Stráž pod Ralskem - Adrenalinový den 2013</t>
  </si>
  <si>
    <t>TJ. Velké Hamry - Sport a škola - buď novým Lafatou, Štajnerem - náborová akce</t>
  </si>
  <si>
    <t>Slavia Liberec orienteering - Císařovy šance - Oblastní žebříček v orientačním běhu</t>
  </si>
  <si>
    <t>Gymnastika Liberec - Gymlib - Pohár olympijských nadějí - OHC LIBEREC 2013</t>
  </si>
  <si>
    <t>Česká triatlonová asociace, Praha 6 - Terénní triatlonové závody v Libereckém kraji v roce 2013</t>
  </si>
  <si>
    <t>TJ SOKOL ŽBS Železný Brod - Česko se hýbe v Železném Brodě</t>
  </si>
  <si>
    <t>AUTOKLUB ČESKÁ LÍPA v AČR, Sosnová - Mistrovství Světa Supermoto 2013</t>
  </si>
  <si>
    <t>Junák - svaz skautů a skautek ČR, středisko "Štika" Turnov - Krajské klání skautů</t>
  </si>
  <si>
    <t>Klub českých turistů Tělovýchovná jednota Tatran Jablonec nad Nisou - Petit Prix 2013</t>
  </si>
  <si>
    <t>Patriots Liberec - Superpohár v T-BALLU Turnaj pro děti do 10 let</t>
  </si>
  <si>
    <t>Beach Volley Vratislavice n. N. o.s. - Amatérský beachvolejbal - přebor libereckého kraje amatérů</t>
  </si>
  <si>
    <t>Sportovní klub OK Jiskra Nový Bor - 5denní mezinárodní závody v orientačním běhu BOHEMIA ORIENTEERING 2013</t>
  </si>
  <si>
    <t>Panda Sport, p.o., Stráž pod Ralskem - Panda Champions Cup 2013</t>
  </si>
  <si>
    <t>Sportovní klub OK Jiskra Nový Bor - Přebor Libereckého kraje v orientačním běhu na klasické trati 2013</t>
  </si>
  <si>
    <t xml:space="preserve">Jana Boučková, Železný Brod - Open soutěž II. a III.VT ve sportovním aeroklubu fitness a hip pop </t>
  </si>
  <si>
    <t>neinvestiční transfery nefin.podnik.subjektům - f.o.</t>
  </si>
  <si>
    <t>MLÁDEŽNICKÝ FOTBALOVÝ KLUB PODJEŠTĚDÍ, Český Dub - Turnaje Zelencup Junior</t>
  </si>
  <si>
    <t>Sportovní klub stolního tenisu Liberec - Velká cena města Liberce</t>
  </si>
  <si>
    <t>AFEU o.s. Liberec - Zelencup.cz-fotbal nás spojuje 2013</t>
  </si>
  <si>
    <t>Sportovní oddíl Goodway o.s., Liberec - 12. ročník Bike Babí léto</t>
  </si>
  <si>
    <t>Sportovní klub Ještěd, Liberec - Dětský maškarní karneval na lyžích</t>
  </si>
  <si>
    <t xml:space="preserve">Šerm Liberec, o.s. - Ještědský pohár 2013 - mezinárodní turnaj v šermu - 62. ročník </t>
  </si>
  <si>
    <t>Vem Camará Capoeira Liberec o.s. - 7. Mistrovství ČR dospělí Vem Camará Capoeira</t>
  </si>
  <si>
    <t>SPORT RELAX, Česká Lípa - Otevřené mistrovství ČR FSKA v Karate</t>
  </si>
  <si>
    <t>Slavia Liberec orienteering - Mistrovství světa v MTBO - příprava akce</t>
  </si>
  <si>
    <t>2494</t>
  </si>
  <si>
    <t>Základní škola Nové Město pod Smrkem, p.o. - Školní olympiáda</t>
  </si>
  <si>
    <t>Sportovně střelecký klub Ruprechtice - Liberec - Liberecká malorážková liga 2013</t>
  </si>
  <si>
    <t>TJ Spartak ČKD Žandov - Žandovský pohár - Turnaje v kopané</t>
  </si>
  <si>
    <t>Sportovní klub Ještěd, Liberec - Uspořádání 2. ročníku "Friendly cup" mezinárodní závod v severské kombinaci</t>
  </si>
  <si>
    <t>Sportovní městečko, o.s., Česká Lípa - Fotbalové prázdniny 2013</t>
  </si>
  <si>
    <t>Mgr. Ilona Šulcová, Turnov - World Latino Dance Festival Babylon 2013</t>
  </si>
  <si>
    <t xml:space="preserve">Sportovní klub Semily - Mládežnické turnaje SK Semily </t>
  </si>
  <si>
    <t>TJ Desná - PŘES DESENSKÉ KOPCE</t>
  </si>
  <si>
    <t>Spin Fit Liberec - SpinFit Dětský MTB cup Libereckého kraje 2013</t>
  </si>
  <si>
    <t>LIBERECKÝ KRAJSKÝ FOTBALOVÝ SVAZ, Liberec - KREJČA CUP 2013</t>
  </si>
  <si>
    <t>Tělovýchovná jednota Lokomotiva Česká Lípa, o.s. - Zimní fotbalové halové turnaje Lokomotiva Česká Lípa</t>
  </si>
  <si>
    <t>Trampolíny Liberec, o.s. - Mistrovství ČR ve skocích na trampolíně a závod ČP ve skocích na trampolíně</t>
  </si>
  <si>
    <t>Vem Camará Capoeira Liberec o.s. - 13. let Capoeiry v Liberci</t>
  </si>
  <si>
    <t>Sport Aerobic Liberec o.s. - 12. ročník soutěže Mikulášský pohár v aerobiku pro děti</t>
  </si>
  <si>
    <t>Rada dětí a mládeže Libereckého kraje, o.s. - Kill The Floor III</t>
  </si>
  <si>
    <t>JK Slunečná, o.s., Hrádek nad Nisou - Václavický jezdecký pohár</t>
  </si>
  <si>
    <t>Orel župa sv. Zdislavy, Lomnice nad Popelkou - Župní akce Orla župy sv. Zdislavy</t>
  </si>
  <si>
    <t xml:space="preserve">Bicom fight centrum Liberec o.s. - Night of warriors IV </t>
  </si>
  <si>
    <t xml:space="preserve">Bicom fight centrum Liberec o.s. - Night of warriors III </t>
  </si>
  <si>
    <t>Gymnastika Liberec - Gymlib - Mistrovství republiky žen 2013</t>
  </si>
  <si>
    <t>5702</t>
  </si>
  <si>
    <t xml:space="preserve">Středisko pro volný čas dětí a mládeže, Turnov, okres Semily - Mezinárodní sedmiboj - Odznak všestrannosti olympijských vítězů </t>
  </si>
  <si>
    <r>
      <t>KLUB ČESKÝCH TURIST</t>
    </r>
    <r>
      <rPr>
        <b/>
        <sz val="9"/>
        <rFont val="Arial"/>
        <family val="0"/>
      </rPr>
      <t>Ů ODBOR SEMILY - Turistický pochod "Račí stezkou"</t>
    </r>
  </si>
  <si>
    <t>TJ VK Dukla Liberec - Volejbal pro všechny - turnaj barevného mini volejbalu</t>
  </si>
  <si>
    <t>Tělovýchovně sportovní club Turnov, o.s. - Letní sportovní tábor dětí Oleskoty 2013</t>
  </si>
  <si>
    <t>1. FLORBALOVÝ KLUB JABLONEC N.N. -Florbalový turnaj pro nejmenší</t>
  </si>
  <si>
    <t xml:space="preserve">Sportovní klub stolního tenisu Liberec - Stolní tenis - sport pro všechny </t>
  </si>
  <si>
    <t>TJ SEBA Tanvald - Pohár běžce Tanvaldu</t>
  </si>
  <si>
    <t>Česká triatlonová asociace, Praha 6 - Triatlonové a kvadriatlonové závody v Libereckém kraji v roce 2013</t>
  </si>
  <si>
    <t>Tělovýchovná jednota Lokomotiva Liberec I, občanské sdružení - Velká cena Liberce v basketbale U15, U19 a U20</t>
  </si>
  <si>
    <t>TJ FK ŽBS Železný Brod - Zimní turnaje mládeže</t>
  </si>
  <si>
    <t>Tělovýchovná jednota SLAVIA Liberec - Velká cena Liberce ve volejbale</t>
  </si>
  <si>
    <t>2492</t>
  </si>
  <si>
    <t>Základní škola T.G.Masaryka, Hrádek nad Nisou, Komenského 478, okres Liberec - Orientační běh a noční výsadek</t>
  </si>
  <si>
    <t>Podprogram 3.9.</t>
  </si>
  <si>
    <t>3.9. Školní sport a tělovýchova</t>
  </si>
  <si>
    <t>nerozepsaná rezerva Podprogramu 3.9.</t>
  </si>
  <si>
    <t>Základní škola a Mateřská škola Jestřebí, p.o. - Hop a skok - v tělocvičně s nářadím do dokonalosti se vyladím</t>
  </si>
  <si>
    <t>5402</t>
  </si>
  <si>
    <t>Základní škola Benecko, okres Semily - Ovládáme své tělo</t>
  </si>
  <si>
    <t>Základní škola praktická a Základní škola speciální, Jablonné v Podještědí, Komenského 453, p.o. - Inovace výuky tělesné výchovy žáků se zdravotním postižením</t>
  </si>
  <si>
    <t>2460</t>
  </si>
  <si>
    <t>Základní škola Chrastava, nám. 1. máje 228, okres Liberec, p.o. - Tělesná výchova aktivně</t>
  </si>
  <si>
    <t>5441</t>
  </si>
  <si>
    <t>Základní škola Rovensko pod Troskami - Nákup sportovních pomůcek do hodin školní TV</t>
  </si>
  <si>
    <t>2463</t>
  </si>
  <si>
    <t>Základní škola Kobyly, okres Liberec - p.o. - KOBYLY V POHYBU</t>
  </si>
  <si>
    <t>5422</t>
  </si>
  <si>
    <t>Základní škola T.G.Masaryka, Lomnice nad Popelkou, okres Semily - Všeobecná sportovní příprava</t>
  </si>
  <si>
    <t>4447</t>
  </si>
  <si>
    <t>Základní škola Horní Police, okres Česká Lípa, p.o. - Tělocvičné nářadí radost z pohybu učiní!</t>
  </si>
  <si>
    <t>4440</t>
  </si>
  <si>
    <t>Základní škola, Česká Lípa, Partyzánská 1053, p.o. - Školní zahrada - naše přírodní tělocvična</t>
  </si>
  <si>
    <t>1406</t>
  </si>
  <si>
    <t>Gymnázium, Frýdlant, Mládeže 884, p.o. - O přestávce se za stolem nesedí!</t>
  </si>
  <si>
    <t>Základní škola a Mateřská škola při nemocnici, Liberec, Husova 10, p.o. - Ve zdravém těle zdravý duch</t>
  </si>
  <si>
    <t>4466</t>
  </si>
  <si>
    <t>Základní škola a Mateřská škola Žandov, okres Česká Lípa, p.o. - Veselý kabinet</t>
  </si>
  <si>
    <t>Obchodní akademie a Jazyková škola s právem státní jazykové zkoušky, Liberec, Šamánkova 500/8, p.o. - Nové sportovní pomůcky do tělocvičny</t>
  </si>
  <si>
    <t>ZR-RO 204/13</t>
  </si>
  <si>
    <t>ZR 204/13</t>
  </si>
  <si>
    <t>UR  2013</t>
  </si>
  <si>
    <t>Zdrojová část rozpočtu LK 2013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</si>
  <si>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</si>
  <si>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</si>
  <si>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</si>
  <si>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</si>
  <si>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</si>
  <si>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</si>
  <si>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</si>
  <si>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</si>
  <si>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</si>
  <si>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</si>
  <si>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</si>
  <si>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</si>
  <si>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</si>
  <si>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</si>
  <si>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</si>
  <si>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</si>
  <si>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</si>
  <si>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</si>
  <si>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</si>
  <si>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</si>
  <si>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</si>
  <si>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</si>
  <si>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</si>
  <si>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</si>
  <si>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</si>
  <si>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</si>
  <si>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</si>
  <si>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</si>
  <si>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</si>
  <si>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</si>
  <si>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</si>
  <si>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</si>
  <si>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</si>
  <si>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</si>
  <si>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</si>
  <si>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</si>
  <si>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</si>
  <si>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</si>
  <si>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</si>
  <si>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</si>
  <si>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</si>
  <si>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</si>
  <si>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</si>
  <si>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</si>
  <si>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</si>
  <si>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</si>
  <si>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</si>
  <si>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</si>
  <si>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</si>
  <si>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</si>
  <si>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</si>
  <si>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</si>
  <si>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</si>
  <si>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</si>
  <si>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</si>
  <si>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</si>
  <si>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Kap.926-dotační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</si>
  <si>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</si>
  <si>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</si>
  <si>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</si>
  <si>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</si>
  <si>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</si>
  <si>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</si>
  <si>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</si>
  <si>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ZR-RO č. 204/13</t>
  </si>
  <si>
    <t>příloha č.3</t>
  </si>
  <si>
    <t>RK 3.9.2013</t>
  </si>
  <si>
    <t>příloha č.1</t>
  </si>
  <si>
    <t>příloha č.2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</si>
</sst>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00000000"/>
    <numFmt numFmtId="167" formatCode="#,##0.000000"/>
    <numFmt numFmtId="168" formatCode="000000000"/>
    <numFmt numFmtId="169" formatCode="#,##0.0"/>
  </numFmts>
  <fonts count="60">
    <font>
      <sz val="10"/>
      <name val="Arial"/>
      <family val="0"/>
    </font>
    <font>
      <b/>
      <sz val="14"/>
      <name val="Arial CE"/>
      <family val="0"/>
    </font>
    <font>
      <sz val="10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9"/>
      <color indexed="8"/>
      <name val="Calibri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54" applyFont="1" applyFill="1" applyBorder="1">
      <alignment/>
      <protection/>
    </xf>
    <xf numFmtId="0" fontId="0" fillId="0" borderId="0" xfId="54">
      <alignment/>
      <protection/>
    </xf>
    <xf numFmtId="0" fontId="2" fillId="0" borderId="0" xfId="52">
      <alignment/>
      <protection/>
    </xf>
    <xf numFmtId="0" fontId="10" fillId="0" borderId="10" xfId="57" applyFont="1" applyFill="1" applyBorder="1" applyAlignment="1">
      <alignment horizontal="center"/>
      <protection/>
    </xf>
    <xf numFmtId="0" fontId="10" fillId="0" borderId="11" xfId="57" applyFont="1" applyFill="1" applyBorder="1" applyAlignment="1">
      <alignment horizontal="center"/>
      <protection/>
    </xf>
    <xf numFmtId="0" fontId="0" fillId="0" borderId="0" xfId="54" applyFill="1">
      <alignment/>
      <protection/>
    </xf>
    <xf numFmtId="14" fontId="4" fillId="0" borderId="0" xfId="54" applyNumberFormat="1" applyFont="1" applyFill="1" applyAlignment="1">
      <alignment horizontal="left"/>
      <protection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 horizontal="right"/>
      <protection/>
    </xf>
    <xf numFmtId="0" fontId="0" fillId="0" borderId="0" xfId="54" applyFont="1" applyFill="1">
      <alignment/>
      <protection/>
    </xf>
    <xf numFmtId="0" fontId="0" fillId="0" borderId="0" xfId="0" applyAlignment="1">
      <alignment/>
    </xf>
    <xf numFmtId="49" fontId="6" fillId="0" borderId="0" xfId="52" applyNumberFormat="1" applyFont="1" applyFill="1" applyBorder="1" applyAlignment="1">
      <alignment vertical="center" textRotation="90"/>
      <protection/>
    </xf>
    <xf numFmtId="0" fontId="0" fillId="0" borderId="0" xfId="51" applyFill="1" applyBorder="1">
      <alignment/>
      <protection/>
    </xf>
    <xf numFmtId="0" fontId="3" fillId="0" borderId="0" xfId="51" applyFont="1" applyFill="1" applyBorder="1">
      <alignment/>
      <protection/>
    </xf>
    <xf numFmtId="0" fontId="0" fillId="0" borderId="0" xfId="51" applyFill="1">
      <alignment/>
      <protection/>
    </xf>
    <xf numFmtId="0" fontId="3" fillId="0" borderId="0" xfId="51" applyFont="1" applyFill="1">
      <alignment/>
      <protection/>
    </xf>
    <xf numFmtId="0" fontId="8" fillId="0" borderId="0" xfId="51" applyFont="1" applyFill="1" applyAlignment="1">
      <alignment horizontal="center"/>
      <protection/>
    </xf>
    <xf numFmtId="4" fontId="0" fillId="0" borderId="0" xfId="51" applyNumberFormat="1" applyFont="1" applyFill="1">
      <alignment/>
      <protection/>
    </xf>
    <xf numFmtId="4" fontId="8" fillId="0" borderId="0" xfId="51" applyNumberFormat="1" applyFont="1" applyFill="1" applyAlignment="1">
      <alignment horizontal="center"/>
      <protection/>
    </xf>
    <xf numFmtId="4" fontId="14" fillId="33" borderId="12" xfId="0" applyNumberFormat="1" applyFont="1" applyFill="1" applyBorder="1" applyAlignment="1">
      <alignment horizontal="center" wrapText="1"/>
    </xf>
    <xf numFmtId="0" fontId="3" fillId="0" borderId="0" xfId="54" applyFont="1" applyFill="1">
      <alignment/>
      <protection/>
    </xf>
    <xf numFmtId="4" fontId="8" fillId="0" borderId="13" xfId="51" applyNumberFormat="1" applyFont="1" applyFill="1" applyBorder="1" applyAlignment="1">
      <alignment horizontal="center"/>
      <protection/>
    </xf>
    <xf numFmtId="0" fontId="15" fillId="0" borderId="14" xfId="51" applyFont="1" applyFill="1" applyBorder="1" applyAlignment="1">
      <alignment horizontal="center" vertical="center"/>
      <protection/>
    </xf>
    <xf numFmtId="0" fontId="15" fillId="0" borderId="15" xfId="51" applyFont="1" applyFill="1" applyBorder="1" applyAlignment="1">
      <alignment horizontal="center" vertical="center"/>
      <protection/>
    </xf>
    <xf numFmtId="0" fontId="15" fillId="0" borderId="15" xfId="51" applyFont="1" applyFill="1" applyBorder="1" applyAlignment="1">
      <alignment horizontal="center" vertical="center"/>
      <protection/>
    </xf>
    <xf numFmtId="0" fontId="14" fillId="34" borderId="16" xfId="51" applyFont="1" applyFill="1" applyBorder="1" applyAlignment="1">
      <alignment horizontal="center" vertical="center"/>
      <protection/>
    </xf>
    <xf numFmtId="0" fontId="14" fillId="0" borderId="17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wrapText="1"/>
    </xf>
    <xf numFmtId="4" fontId="14" fillId="0" borderId="18" xfId="0" applyNumberFormat="1" applyFont="1" applyFill="1" applyBorder="1" applyAlignment="1">
      <alignment horizontal="center"/>
    </xf>
    <xf numFmtId="4" fontId="14" fillId="0" borderId="19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14" fillId="33" borderId="12" xfId="54" applyFont="1" applyFill="1" applyBorder="1">
      <alignment/>
      <protection/>
    </xf>
    <xf numFmtId="4" fontId="14" fillId="33" borderId="12" xfId="54" applyNumberFormat="1" applyFont="1" applyFill="1" applyBorder="1" applyAlignment="1">
      <alignment horizontal="center"/>
      <protection/>
    </xf>
    <xf numFmtId="4" fontId="14" fillId="0" borderId="12" xfId="54" applyNumberFormat="1" applyFont="1" applyFill="1" applyBorder="1" applyAlignment="1">
      <alignment horizontal="center"/>
      <protection/>
    </xf>
    <xf numFmtId="4" fontId="14" fillId="0" borderId="20" xfId="54" applyNumberFormat="1" applyFont="1" applyFill="1" applyBorder="1" applyAlignment="1">
      <alignment horizontal="center"/>
      <protection/>
    </xf>
    <xf numFmtId="4" fontId="14" fillId="0" borderId="17" xfId="54" applyNumberFormat="1" applyFont="1" applyFill="1" applyBorder="1" applyAlignment="1">
      <alignment horizontal="center"/>
      <protection/>
    </xf>
    <xf numFmtId="4" fontId="14" fillId="0" borderId="20" xfId="0" applyNumberFormat="1" applyFont="1" applyFill="1" applyBorder="1" applyAlignment="1">
      <alignment horizontal="center"/>
    </xf>
    <xf numFmtId="0" fontId="9" fillId="0" borderId="0" xfId="54" applyFont="1" applyFill="1">
      <alignment/>
      <protection/>
    </xf>
    <xf numFmtId="0" fontId="14" fillId="0" borderId="18" xfId="57" applyFont="1" applyFill="1" applyBorder="1" applyAlignment="1">
      <alignment horizontal="center"/>
      <protection/>
    </xf>
    <xf numFmtId="0" fontId="14" fillId="0" borderId="16" xfId="57" applyFont="1" applyFill="1" applyBorder="1" applyAlignment="1">
      <alignment horizontal="center"/>
      <protection/>
    </xf>
    <xf numFmtId="0" fontId="14" fillId="0" borderId="21" xfId="57" applyFont="1" applyFill="1" applyBorder="1" applyAlignment="1">
      <alignment horizontal="center"/>
      <protection/>
    </xf>
    <xf numFmtId="0" fontId="14" fillId="0" borderId="16" xfId="57" applyFont="1" applyFill="1" applyBorder="1" applyAlignment="1">
      <alignment horizontal="left"/>
      <protection/>
    </xf>
    <xf numFmtId="4" fontId="14" fillId="0" borderId="22" xfId="57" applyNumberFormat="1" applyFont="1" applyFill="1" applyBorder="1">
      <alignment/>
      <protection/>
    </xf>
    <xf numFmtId="4" fontId="14" fillId="0" borderId="22" xfId="54" applyNumberFormat="1" applyFont="1" applyFill="1" applyBorder="1">
      <alignment/>
      <protection/>
    </xf>
    <xf numFmtId="4" fontId="14" fillId="0" borderId="17" xfId="54" applyNumberFormat="1" applyFont="1" applyFill="1" applyBorder="1">
      <alignment/>
      <protection/>
    </xf>
    <xf numFmtId="4" fontId="14" fillId="0" borderId="12" xfId="54" applyNumberFormat="1" applyFont="1" applyFill="1" applyBorder="1" applyAlignment="1">
      <alignment wrapText="1"/>
      <protection/>
    </xf>
    <xf numFmtId="4" fontId="14" fillId="0" borderId="12" xfId="54" applyNumberFormat="1" applyFont="1" applyFill="1" applyBorder="1">
      <alignment/>
      <protection/>
    </xf>
    <xf numFmtId="4" fontId="14" fillId="0" borderId="17" xfId="54" applyNumberFormat="1" applyFont="1" applyFill="1" applyBorder="1" applyAlignment="1">
      <alignment wrapText="1"/>
      <protection/>
    </xf>
    <xf numFmtId="0" fontId="16" fillId="0" borderId="23" xfId="57" applyFont="1" applyFill="1" applyBorder="1" applyAlignment="1">
      <alignment horizontal="center"/>
      <protection/>
    </xf>
    <xf numFmtId="0" fontId="16" fillId="0" borderId="24" xfId="57" applyFont="1" applyFill="1" applyBorder="1" applyAlignment="1">
      <alignment horizontal="center"/>
      <protection/>
    </xf>
    <xf numFmtId="0" fontId="16" fillId="0" borderId="10" xfId="57" applyFont="1" applyFill="1" applyBorder="1" applyAlignment="1">
      <alignment horizontal="center"/>
      <protection/>
    </xf>
    <xf numFmtId="0" fontId="16" fillId="0" borderId="10" xfId="57" applyFont="1" applyFill="1" applyBorder="1">
      <alignment/>
      <protection/>
    </xf>
    <xf numFmtId="4" fontId="16" fillId="0" borderId="25" xfId="57" applyNumberFormat="1" applyFont="1" applyFill="1" applyBorder="1">
      <alignment/>
      <protection/>
    </xf>
    <xf numFmtId="4" fontId="16" fillId="0" borderId="25" xfId="54" applyNumberFormat="1" applyFont="1" applyFill="1" applyBorder="1">
      <alignment/>
      <protection/>
    </xf>
    <xf numFmtId="4" fontId="16" fillId="0" borderId="26" xfId="54" applyNumberFormat="1" applyFont="1" applyFill="1" applyBorder="1">
      <alignment/>
      <protection/>
    </xf>
    <xf numFmtId="0" fontId="17" fillId="0" borderId="0" xfId="54" applyFont="1" applyFill="1">
      <alignment/>
      <protection/>
    </xf>
    <xf numFmtId="0" fontId="14" fillId="0" borderId="27" xfId="57" applyFont="1" applyFill="1" applyBorder="1" applyAlignment="1">
      <alignment horizontal="center"/>
      <protection/>
    </xf>
    <xf numFmtId="49" fontId="14" fillId="0" borderId="11" xfId="57" applyNumberFormat="1" applyFont="1" applyFill="1" applyBorder="1" applyAlignment="1">
      <alignment horizontal="center"/>
      <protection/>
    </xf>
    <xf numFmtId="49" fontId="14" fillId="0" borderId="28" xfId="57" applyNumberFormat="1" applyFont="1" applyFill="1" applyBorder="1" applyAlignment="1">
      <alignment horizontal="center"/>
      <protection/>
    </xf>
    <xf numFmtId="0" fontId="14" fillId="0" borderId="29" xfId="57" applyFont="1" applyFill="1" applyBorder="1" applyAlignment="1">
      <alignment horizontal="center"/>
      <protection/>
    </xf>
    <xf numFmtId="0" fontId="14" fillId="0" borderId="11" xfId="57" applyFont="1" applyFill="1" applyBorder="1" applyAlignment="1">
      <alignment horizontal="center"/>
      <protection/>
    </xf>
    <xf numFmtId="0" fontId="14" fillId="0" borderId="11" xfId="57" applyFont="1" applyFill="1" applyBorder="1">
      <alignment/>
      <protection/>
    </xf>
    <xf numFmtId="4" fontId="14" fillId="0" borderId="30" xfId="57" applyNumberFormat="1" applyFont="1" applyFill="1" applyBorder="1">
      <alignment/>
      <protection/>
    </xf>
    <xf numFmtId="4" fontId="14" fillId="0" borderId="30" xfId="54" applyNumberFormat="1" applyFont="1" applyFill="1" applyBorder="1">
      <alignment/>
      <protection/>
    </xf>
    <xf numFmtId="0" fontId="3" fillId="0" borderId="31" xfId="57" applyFont="1" applyFill="1" applyBorder="1" applyAlignment="1">
      <alignment horizontal="center"/>
      <protection/>
    </xf>
    <xf numFmtId="49" fontId="3" fillId="0" borderId="32" xfId="57" applyNumberFormat="1" applyFont="1" applyFill="1" applyBorder="1" applyAlignment="1">
      <alignment horizontal="center"/>
      <protection/>
    </xf>
    <xf numFmtId="49" fontId="3" fillId="0" borderId="33" xfId="57" applyNumberFormat="1" applyFont="1" applyFill="1" applyBorder="1" applyAlignment="1">
      <alignment horizontal="center"/>
      <protection/>
    </xf>
    <xf numFmtId="0" fontId="3" fillId="0" borderId="34" xfId="57" applyFont="1" applyFill="1" applyBorder="1" applyAlignment="1">
      <alignment horizontal="center"/>
      <protection/>
    </xf>
    <xf numFmtId="0" fontId="3" fillId="0" borderId="32" xfId="57" applyFont="1" applyFill="1" applyBorder="1" applyAlignment="1">
      <alignment horizontal="center"/>
      <protection/>
    </xf>
    <xf numFmtId="0" fontId="3" fillId="0" borderId="11" xfId="57" applyFont="1" applyFill="1" applyBorder="1">
      <alignment/>
      <protection/>
    </xf>
    <xf numFmtId="4" fontId="3" fillId="0" borderId="30" xfId="57" applyNumberFormat="1" applyFont="1" applyFill="1" applyBorder="1">
      <alignment/>
      <protection/>
    </xf>
    <xf numFmtId="4" fontId="3" fillId="0" borderId="30" xfId="54" applyNumberFormat="1" applyFont="1" applyFill="1" applyBorder="1">
      <alignment/>
      <protection/>
    </xf>
    <xf numFmtId="0" fontId="7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3" fillId="0" borderId="32" xfId="57" applyFont="1" applyFill="1" applyBorder="1">
      <alignment/>
      <protection/>
    </xf>
    <xf numFmtId="0" fontId="14" fillId="0" borderId="31" xfId="57" applyFont="1" applyFill="1" applyBorder="1" applyAlignment="1">
      <alignment horizontal="center"/>
      <protection/>
    </xf>
    <xf numFmtId="49" fontId="14" fillId="0" borderId="32" xfId="57" applyNumberFormat="1" applyFont="1" applyFill="1" applyBorder="1" applyAlignment="1">
      <alignment horizontal="center"/>
      <protection/>
    </xf>
    <xf numFmtId="49" fontId="14" fillId="0" borderId="33" xfId="57" applyNumberFormat="1" applyFont="1" applyFill="1" applyBorder="1" applyAlignment="1">
      <alignment horizontal="center"/>
      <protection/>
    </xf>
    <xf numFmtId="0" fontId="14" fillId="0" borderId="34" xfId="57" applyFont="1" applyFill="1" applyBorder="1" applyAlignment="1">
      <alignment horizontal="center"/>
      <protection/>
    </xf>
    <xf numFmtId="0" fontId="14" fillId="0" borderId="32" xfId="57" applyFont="1" applyFill="1" applyBorder="1" applyAlignment="1">
      <alignment horizontal="center"/>
      <protection/>
    </xf>
    <xf numFmtId="0" fontId="14" fillId="0" borderId="32" xfId="57" applyFont="1" applyFill="1" applyBorder="1">
      <alignment/>
      <protection/>
    </xf>
    <xf numFmtId="4" fontId="3" fillId="0" borderId="30" xfId="57" applyNumberFormat="1" applyFont="1" applyFill="1" applyBorder="1">
      <alignment/>
      <protection/>
    </xf>
    <xf numFmtId="4" fontId="4" fillId="0" borderId="30" xfId="54" applyNumberFormat="1" applyFont="1" applyFill="1" applyBorder="1">
      <alignment/>
      <protection/>
    </xf>
    <xf numFmtId="0" fontId="14" fillId="0" borderId="28" xfId="57" applyFont="1" applyFill="1" applyBorder="1" applyAlignment="1">
      <alignment horizontal="center"/>
      <protection/>
    </xf>
    <xf numFmtId="0" fontId="3" fillId="0" borderId="27" xfId="57" applyFont="1" applyFill="1" applyBorder="1" applyAlignment="1">
      <alignment horizontal="center"/>
      <protection/>
    </xf>
    <xf numFmtId="49" fontId="3" fillId="0" borderId="11" xfId="57" applyNumberFormat="1" applyFont="1" applyFill="1" applyBorder="1" applyAlignment="1">
      <alignment horizontal="center"/>
      <protection/>
    </xf>
    <xf numFmtId="49" fontId="3" fillId="0" borderId="28" xfId="57" applyNumberFormat="1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35" xfId="57" applyFont="1" applyFill="1" applyBorder="1" applyAlignment="1">
      <alignment horizontal="center"/>
      <protection/>
    </xf>
    <xf numFmtId="49" fontId="3" fillId="0" borderId="36" xfId="57" applyNumberFormat="1" applyFont="1" applyFill="1" applyBorder="1" applyAlignment="1">
      <alignment horizontal="center"/>
      <protection/>
    </xf>
    <xf numFmtId="49" fontId="3" fillId="0" borderId="37" xfId="57" applyNumberFormat="1" applyFont="1" applyFill="1" applyBorder="1" applyAlignment="1">
      <alignment horizontal="center"/>
      <protection/>
    </xf>
    <xf numFmtId="0" fontId="3" fillId="0" borderId="38" xfId="57" applyFont="1" applyFill="1" applyBorder="1" applyAlignment="1">
      <alignment horizontal="center"/>
      <protection/>
    </xf>
    <xf numFmtId="0" fontId="3" fillId="0" borderId="39" xfId="57" applyFont="1" applyFill="1" applyBorder="1" applyAlignment="1">
      <alignment horizontal="center"/>
      <protection/>
    </xf>
    <xf numFmtId="49" fontId="3" fillId="0" borderId="40" xfId="57" applyNumberFormat="1" applyFont="1" applyFill="1" applyBorder="1" applyAlignment="1">
      <alignment horizontal="center"/>
      <protection/>
    </xf>
    <xf numFmtId="49" fontId="3" fillId="0" borderId="41" xfId="57" applyNumberFormat="1" applyFont="1" applyFill="1" applyBorder="1" applyAlignment="1">
      <alignment horizontal="center"/>
      <protection/>
    </xf>
    <xf numFmtId="0" fontId="3" fillId="0" borderId="42" xfId="57" applyFont="1" applyFill="1" applyBorder="1" applyAlignment="1">
      <alignment horizontal="center"/>
      <protection/>
    </xf>
    <xf numFmtId="0" fontId="3" fillId="0" borderId="40" xfId="57" applyFont="1" applyFill="1" applyBorder="1" applyAlignment="1">
      <alignment horizontal="center"/>
      <protection/>
    </xf>
    <xf numFmtId="0" fontId="3" fillId="0" borderId="40" xfId="57" applyFont="1" applyFill="1" applyBorder="1">
      <alignment/>
      <protection/>
    </xf>
    <xf numFmtId="4" fontId="3" fillId="0" borderId="43" xfId="57" applyNumberFormat="1" applyFont="1" applyFill="1" applyBorder="1">
      <alignment/>
      <protection/>
    </xf>
    <xf numFmtId="4" fontId="3" fillId="0" borderId="43" xfId="54" applyNumberFormat="1" applyFont="1" applyFill="1" applyBorder="1">
      <alignment/>
      <protection/>
    </xf>
    <xf numFmtId="4" fontId="3" fillId="0" borderId="44" xfId="54" applyNumberFormat="1" applyFont="1" applyFill="1" applyBorder="1">
      <alignment/>
      <protection/>
    </xf>
    <xf numFmtId="0" fontId="16" fillId="0" borderId="45" xfId="57" applyFont="1" applyFill="1" applyBorder="1" applyAlignment="1">
      <alignment horizontal="center"/>
      <protection/>
    </xf>
    <xf numFmtId="0" fontId="16" fillId="0" borderId="21" xfId="57" applyFont="1" applyFill="1" applyBorder="1" applyAlignment="1">
      <alignment horizontal="center"/>
      <protection/>
    </xf>
    <xf numFmtId="0" fontId="16" fillId="0" borderId="16" xfId="57" applyFont="1" applyFill="1" applyBorder="1" applyAlignment="1">
      <alignment horizontal="center"/>
      <protection/>
    </xf>
    <xf numFmtId="0" fontId="16" fillId="0" borderId="16" xfId="57" applyFont="1" applyFill="1" applyBorder="1">
      <alignment/>
      <protection/>
    </xf>
    <xf numFmtId="4" fontId="16" fillId="0" borderId="17" xfId="57" applyNumberFormat="1" applyFont="1" applyFill="1" applyBorder="1">
      <alignment/>
      <protection/>
    </xf>
    <xf numFmtId="4" fontId="16" fillId="0" borderId="17" xfId="54" applyNumberFormat="1" applyFont="1" applyFill="1" applyBorder="1">
      <alignment/>
      <protection/>
    </xf>
    <xf numFmtId="0" fontId="17" fillId="0" borderId="0" xfId="54" applyFont="1" applyFill="1">
      <alignment/>
      <protection/>
    </xf>
    <xf numFmtId="4" fontId="14" fillId="0" borderId="26" xfId="57" applyNumberFormat="1" applyFont="1" applyFill="1" applyBorder="1">
      <alignment/>
      <protection/>
    </xf>
    <xf numFmtId="4" fontId="14" fillId="0" borderId="26" xfId="54" applyNumberFormat="1" applyFont="1" applyFill="1" applyBorder="1">
      <alignment/>
      <protection/>
    </xf>
    <xf numFmtId="0" fontId="3" fillId="0" borderId="31" xfId="57" applyFont="1" applyFill="1" applyBorder="1" applyAlignment="1">
      <alignment horizontal="center"/>
      <protection/>
    </xf>
    <xf numFmtId="49" fontId="3" fillId="0" borderId="32" xfId="57" applyNumberFormat="1" applyFont="1" applyFill="1" applyBorder="1" applyAlignment="1">
      <alignment horizontal="center"/>
      <protection/>
    </xf>
    <xf numFmtId="49" fontId="3" fillId="0" borderId="33" xfId="57" applyNumberFormat="1" applyFont="1" applyFill="1" applyBorder="1" applyAlignment="1">
      <alignment horizontal="center"/>
      <protection/>
    </xf>
    <xf numFmtId="0" fontId="3" fillId="0" borderId="34" xfId="57" applyFont="1" applyFill="1" applyBorder="1" applyAlignment="1">
      <alignment horizontal="center"/>
      <protection/>
    </xf>
    <xf numFmtId="0" fontId="14" fillId="0" borderId="32" xfId="57" applyFont="1" applyFill="1" applyBorder="1" applyAlignment="1">
      <alignment wrapText="1"/>
      <protection/>
    </xf>
    <xf numFmtId="0" fontId="14" fillId="0" borderId="11" xfId="57" applyFont="1" applyFill="1" applyBorder="1" applyAlignment="1">
      <alignment wrapText="1"/>
      <protection/>
    </xf>
    <xf numFmtId="0" fontId="14" fillId="0" borderId="31" xfId="53" applyFont="1" applyFill="1" applyBorder="1" applyAlignment="1">
      <alignment horizontal="center" wrapText="1"/>
      <protection/>
    </xf>
    <xf numFmtId="49" fontId="14" fillId="0" borderId="32" xfId="53" applyNumberFormat="1" applyFont="1" applyFill="1" applyBorder="1" applyAlignment="1">
      <alignment horizontal="center" wrapText="1"/>
      <protection/>
    </xf>
    <xf numFmtId="49" fontId="14" fillId="0" borderId="34" xfId="53" applyNumberFormat="1" applyFont="1" applyFill="1" applyBorder="1" applyAlignment="1">
      <alignment horizontal="center" wrapText="1"/>
      <protection/>
    </xf>
    <xf numFmtId="0" fontId="14" fillId="0" borderId="32" xfId="53" applyFont="1" applyFill="1" applyBorder="1" applyAlignment="1">
      <alignment wrapText="1"/>
      <protection/>
    </xf>
    <xf numFmtId="4" fontId="14" fillId="0" borderId="30" xfId="57" applyNumberFormat="1" applyFont="1" applyFill="1" applyBorder="1" applyAlignment="1">
      <alignment/>
      <protection/>
    </xf>
    <xf numFmtId="4" fontId="14" fillId="0" borderId="30" xfId="0" applyNumberFormat="1" applyFont="1" applyFill="1" applyBorder="1" applyAlignment="1">
      <alignment wrapText="1"/>
    </xf>
    <xf numFmtId="0" fontId="3" fillId="0" borderId="31" xfId="53" applyFont="1" applyFill="1" applyBorder="1" applyAlignment="1">
      <alignment horizontal="center" wrapText="1"/>
      <protection/>
    </xf>
    <xf numFmtId="49" fontId="3" fillId="0" borderId="32" xfId="53" applyNumberFormat="1" applyFont="1" applyFill="1" applyBorder="1" applyAlignment="1">
      <alignment horizontal="center" wrapText="1"/>
      <protection/>
    </xf>
    <xf numFmtId="49" fontId="3" fillId="0" borderId="34" xfId="53" applyNumberFormat="1" applyFont="1" applyFill="1" applyBorder="1" applyAlignment="1">
      <alignment horizontal="center" wrapText="1"/>
      <protection/>
    </xf>
    <xf numFmtId="0" fontId="3" fillId="0" borderId="32" xfId="53" applyFont="1" applyFill="1" applyBorder="1" applyAlignment="1">
      <alignment wrapText="1"/>
      <protection/>
    </xf>
    <xf numFmtId="4" fontId="3" fillId="0" borderId="30" xfId="57" applyNumberFormat="1" applyFont="1" applyFill="1" applyBorder="1" applyAlignment="1">
      <alignment/>
      <protection/>
    </xf>
    <xf numFmtId="4" fontId="3" fillId="0" borderId="30" xfId="0" applyNumberFormat="1" applyFont="1" applyFill="1" applyBorder="1" applyAlignment="1">
      <alignment wrapText="1"/>
    </xf>
    <xf numFmtId="0" fontId="3" fillId="0" borderId="36" xfId="57" applyFont="1" applyFill="1" applyBorder="1" applyAlignment="1">
      <alignment horizontal="center"/>
      <protection/>
    </xf>
    <xf numFmtId="0" fontId="3" fillId="0" borderId="35" xfId="57" applyFont="1" applyFill="1" applyBorder="1" applyAlignment="1">
      <alignment horizontal="center"/>
      <protection/>
    </xf>
    <xf numFmtId="49" fontId="3" fillId="0" borderId="36" xfId="57" applyNumberFormat="1" applyFont="1" applyFill="1" applyBorder="1" applyAlignment="1">
      <alignment horizontal="center"/>
      <protection/>
    </xf>
    <xf numFmtId="49" fontId="3" fillId="0" borderId="37" xfId="57" applyNumberFormat="1" applyFont="1" applyFill="1" applyBorder="1" applyAlignment="1">
      <alignment horizontal="center"/>
      <protection/>
    </xf>
    <xf numFmtId="0" fontId="3" fillId="0" borderId="38" xfId="57" applyFont="1" applyFill="1" applyBorder="1" applyAlignment="1">
      <alignment horizontal="center"/>
      <protection/>
    </xf>
    <xf numFmtId="0" fontId="3" fillId="0" borderId="36" xfId="57" applyFont="1" applyFill="1" applyBorder="1" applyAlignment="1">
      <alignment horizontal="center"/>
      <protection/>
    </xf>
    <xf numFmtId="0" fontId="3" fillId="0" borderId="36" xfId="57" applyFont="1" applyFill="1" applyBorder="1">
      <alignment/>
      <protection/>
    </xf>
    <xf numFmtId="49" fontId="14" fillId="0" borderId="37" xfId="57" applyNumberFormat="1" applyFont="1" applyFill="1" applyBorder="1" applyAlignment="1">
      <alignment horizontal="center"/>
      <protection/>
    </xf>
    <xf numFmtId="49" fontId="14" fillId="0" borderId="46" xfId="57" applyNumberFormat="1" applyFont="1" applyFill="1" applyBorder="1" applyAlignment="1">
      <alignment horizontal="center"/>
      <protection/>
    </xf>
    <xf numFmtId="49" fontId="14" fillId="0" borderId="47" xfId="57" applyNumberFormat="1" applyFont="1" applyFill="1" applyBorder="1" applyAlignment="1">
      <alignment horizontal="center"/>
      <protection/>
    </xf>
    <xf numFmtId="0" fontId="3" fillId="0" borderId="48" xfId="57" applyFont="1" applyFill="1" applyBorder="1" applyAlignment="1">
      <alignment horizontal="center"/>
      <protection/>
    </xf>
    <xf numFmtId="0" fontId="3" fillId="0" borderId="46" xfId="57" applyFont="1" applyFill="1" applyBorder="1" applyAlignment="1">
      <alignment horizontal="center"/>
      <protection/>
    </xf>
    <xf numFmtId="0" fontId="3" fillId="0" borderId="46" xfId="57" applyFont="1" applyFill="1" applyBorder="1" applyAlignment="1">
      <alignment wrapText="1"/>
      <protection/>
    </xf>
    <xf numFmtId="49" fontId="14" fillId="0" borderId="32" xfId="53" applyNumberFormat="1" applyFont="1" applyFill="1" applyBorder="1" applyAlignment="1">
      <alignment horizontal="center"/>
      <protection/>
    </xf>
    <xf numFmtId="49" fontId="14" fillId="0" borderId="33" xfId="53" applyNumberFormat="1" applyFont="1" applyFill="1" applyBorder="1" applyAlignment="1">
      <alignment horizontal="center"/>
      <protection/>
    </xf>
    <xf numFmtId="0" fontId="14" fillId="0" borderId="34" xfId="53" applyFont="1" applyFill="1" applyBorder="1" applyAlignment="1">
      <alignment horizontal="center"/>
      <protection/>
    </xf>
    <xf numFmtId="0" fontId="14" fillId="0" borderId="49" xfId="53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0" fontId="14" fillId="0" borderId="35" xfId="57" applyFont="1" applyFill="1" applyBorder="1" applyAlignment="1">
      <alignment horizontal="center"/>
      <protection/>
    </xf>
    <xf numFmtId="49" fontId="3" fillId="0" borderId="46" xfId="53" applyNumberFormat="1" applyFont="1" applyFill="1" applyBorder="1" applyAlignment="1">
      <alignment horizontal="center"/>
      <protection/>
    </xf>
    <xf numFmtId="49" fontId="3" fillId="0" borderId="47" xfId="53" applyNumberFormat="1" applyFont="1" applyFill="1" applyBorder="1" applyAlignment="1">
      <alignment horizontal="center"/>
      <protection/>
    </xf>
    <xf numFmtId="0" fontId="3" fillId="0" borderId="34" xfId="53" applyFont="1" applyFill="1" applyBorder="1" applyAlignment="1">
      <alignment horizontal="center"/>
      <protection/>
    </xf>
    <xf numFmtId="0" fontId="3" fillId="0" borderId="49" xfId="53" applyFont="1" applyFill="1" applyBorder="1" applyAlignment="1">
      <alignment wrapText="1"/>
      <protection/>
    </xf>
    <xf numFmtId="49" fontId="3" fillId="0" borderId="36" xfId="53" applyNumberFormat="1" applyFont="1" applyFill="1" applyBorder="1" applyAlignment="1">
      <alignment horizontal="center"/>
      <protection/>
    </xf>
    <xf numFmtId="49" fontId="3" fillId="0" borderId="37" xfId="53" applyNumberFormat="1" applyFont="1" applyFill="1" applyBorder="1" applyAlignment="1">
      <alignment horizontal="center"/>
      <protection/>
    </xf>
    <xf numFmtId="0" fontId="3" fillId="0" borderId="38" xfId="53" applyFont="1" applyFill="1" applyBorder="1" applyAlignment="1">
      <alignment horizontal="center"/>
      <protection/>
    </xf>
    <xf numFmtId="0" fontId="3" fillId="0" borderId="38" xfId="53" applyFont="1" applyFill="1" applyBorder="1" applyAlignment="1">
      <alignment horizontal="center"/>
      <protection/>
    </xf>
    <xf numFmtId="0" fontId="3" fillId="0" borderId="50" xfId="53" applyFont="1" applyFill="1" applyBorder="1">
      <alignment/>
      <protection/>
    </xf>
    <xf numFmtId="0" fontId="3" fillId="0" borderId="31" xfId="53" applyFont="1" applyFill="1" applyBorder="1" applyAlignment="1">
      <alignment horizontal="center"/>
      <protection/>
    </xf>
    <xf numFmtId="49" fontId="3" fillId="0" borderId="32" xfId="53" applyNumberFormat="1" applyFont="1" applyFill="1" applyBorder="1" applyAlignment="1">
      <alignment horizontal="center"/>
      <protection/>
    </xf>
    <xf numFmtId="49" fontId="3" fillId="0" borderId="33" xfId="53" applyNumberFormat="1" applyFont="1" applyFill="1" applyBorder="1" applyAlignment="1">
      <alignment horizontal="center"/>
      <protection/>
    </xf>
    <xf numFmtId="0" fontId="3" fillId="0" borderId="34" xfId="53" applyFont="1" applyFill="1" applyBorder="1" applyAlignment="1">
      <alignment horizontal="center"/>
      <protection/>
    </xf>
    <xf numFmtId="0" fontId="3" fillId="0" borderId="49" xfId="53" applyFont="1" applyFill="1" applyBorder="1">
      <alignment/>
      <protection/>
    </xf>
    <xf numFmtId="0" fontId="3" fillId="0" borderId="32" xfId="57" applyFont="1" applyFill="1" applyBorder="1" applyAlignment="1">
      <alignment wrapText="1"/>
      <protection/>
    </xf>
    <xf numFmtId="4" fontId="3" fillId="33" borderId="30" xfId="54" applyNumberFormat="1" applyFont="1" applyFill="1" applyBorder="1">
      <alignment/>
      <protection/>
    </xf>
    <xf numFmtId="0" fontId="18" fillId="0" borderId="27" xfId="57" applyFont="1" applyFill="1" applyBorder="1" applyAlignment="1">
      <alignment horizontal="center"/>
      <protection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8" fillId="0" borderId="28" xfId="57" applyNumberFormat="1" applyFont="1" applyFill="1" applyBorder="1" applyAlignment="1">
      <alignment horizontal="center"/>
      <protection/>
    </xf>
    <xf numFmtId="0" fontId="18" fillId="0" borderId="29" xfId="57" applyFont="1" applyFill="1" applyBorder="1" applyAlignment="1">
      <alignment horizontal="center"/>
      <protection/>
    </xf>
    <xf numFmtId="0" fontId="18" fillId="0" borderId="11" xfId="57" applyFont="1" applyFill="1" applyBorder="1" applyAlignment="1">
      <alignment horizontal="center"/>
      <protection/>
    </xf>
    <xf numFmtId="0" fontId="18" fillId="0" borderId="11" xfId="57" applyFont="1" applyFill="1" applyBorder="1" applyAlignment="1">
      <alignment wrapText="1"/>
      <protection/>
    </xf>
    <xf numFmtId="4" fontId="18" fillId="0" borderId="30" xfId="57" applyNumberFormat="1" applyFont="1" applyFill="1" applyBorder="1">
      <alignment/>
      <protection/>
    </xf>
    <xf numFmtId="4" fontId="18" fillId="0" borderId="30" xfId="54" applyNumberFormat="1" applyFont="1" applyFill="1" applyBorder="1">
      <alignment/>
      <protection/>
    </xf>
    <xf numFmtId="0" fontId="14" fillId="0" borderId="51" xfId="57" applyFont="1" applyFill="1" applyBorder="1" applyAlignment="1">
      <alignment horizontal="center"/>
      <protection/>
    </xf>
    <xf numFmtId="49" fontId="19" fillId="0" borderId="11" xfId="53" applyNumberFormat="1" applyFont="1" applyFill="1" applyBorder="1" applyAlignment="1">
      <alignment horizontal="center" vertical="center" wrapText="1"/>
      <protection/>
    </xf>
    <xf numFmtId="0" fontId="3" fillId="0" borderId="29" xfId="56" applyFont="1" applyFill="1" applyBorder="1" applyAlignment="1" quotePrefix="1">
      <alignment horizontal="center"/>
      <protection/>
    </xf>
    <xf numFmtId="0" fontId="3" fillId="0" borderId="11" xfId="58" applyFont="1" applyFill="1" applyBorder="1" applyAlignment="1" quotePrefix="1">
      <alignment horizontal="center"/>
      <protection/>
    </xf>
    <xf numFmtId="0" fontId="3" fillId="0" borderId="11" xfId="58" applyFont="1" applyFill="1" applyBorder="1" applyAlignment="1">
      <alignment/>
      <protection/>
    </xf>
    <xf numFmtId="4" fontId="3" fillId="0" borderId="44" xfId="57" applyNumberFormat="1" applyFont="1" applyFill="1" applyBorder="1">
      <alignment/>
      <protection/>
    </xf>
    <xf numFmtId="0" fontId="16" fillId="0" borderId="23" xfId="57" applyFont="1" applyFill="1" applyBorder="1" applyAlignment="1">
      <alignment horizontal="center"/>
      <protection/>
    </xf>
    <xf numFmtId="0" fontId="16" fillId="0" borderId="24" xfId="57" applyFont="1" applyFill="1" applyBorder="1" applyAlignment="1">
      <alignment horizontal="center"/>
      <protection/>
    </xf>
    <xf numFmtId="0" fontId="16" fillId="0" borderId="10" xfId="57" applyFont="1" applyFill="1" applyBorder="1" applyAlignment="1">
      <alignment horizontal="center"/>
      <protection/>
    </xf>
    <xf numFmtId="0" fontId="16" fillId="0" borderId="10" xfId="57" applyFont="1" applyFill="1" applyBorder="1">
      <alignment/>
      <protection/>
    </xf>
    <xf numFmtId="4" fontId="16" fillId="0" borderId="22" xfId="54" applyNumberFormat="1" applyFont="1" applyFill="1" applyBorder="1">
      <alignment/>
      <protection/>
    </xf>
    <xf numFmtId="0" fontId="10" fillId="0" borderId="23" xfId="57" applyFont="1" applyFill="1" applyBorder="1" applyAlignment="1">
      <alignment horizontal="center"/>
      <protection/>
    </xf>
    <xf numFmtId="0" fontId="10" fillId="0" borderId="24" xfId="57" applyFont="1" applyFill="1" applyBorder="1" applyAlignment="1">
      <alignment horizontal="center"/>
      <protection/>
    </xf>
    <xf numFmtId="0" fontId="10" fillId="0" borderId="10" xfId="57" applyFont="1" applyFill="1" applyBorder="1">
      <alignment/>
      <protection/>
    </xf>
    <xf numFmtId="4" fontId="10" fillId="0" borderId="26" xfId="57" applyNumberFormat="1" applyFont="1" applyFill="1" applyBorder="1">
      <alignment/>
      <protection/>
    </xf>
    <xf numFmtId="4" fontId="10" fillId="0" borderId="26" xfId="54" applyNumberFormat="1" applyFont="1" applyFill="1" applyBorder="1">
      <alignment/>
      <protection/>
    </xf>
    <xf numFmtId="4" fontId="10" fillId="0" borderId="25" xfId="54" applyNumberFormat="1" applyFont="1" applyFill="1" applyBorder="1">
      <alignment/>
      <protection/>
    </xf>
    <xf numFmtId="0" fontId="3" fillId="0" borderId="27" xfId="57" applyFont="1" applyFill="1" applyBorder="1" applyAlignment="1">
      <alignment horizontal="center"/>
      <protection/>
    </xf>
    <xf numFmtId="49" fontId="3" fillId="0" borderId="11" xfId="57" applyNumberFormat="1" applyFont="1" applyFill="1" applyBorder="1" applyAlignment="1">
      <alignment horizontal="center"/>
      <protection/>
    </xf>
    <xf numFmtId="49" fontId="3" fillId="0" borderId="28" xfId="57" applyNumberFormat="1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4" fontId="3" fillId="0" borderId="22" xfId="57" applyNumberFormat="1" applyFont="1" applyFill="1" applyBorder="1">
      <alignment/>
      <protection/>
    </xf>
    <xf numFmtId="4" fontId="3" fillId="0" borderId="22" xfId="54" applyNumberFormat="1" applyFont="1" applyFill="1" applyBorder="1">
      <alignment/>
      <protection/>
    </xf>
    <xf numFmtId="4" fontId="10" fillId="0" borderId="25" xfId="57" applyNumberFormat="1" applyFont="1" applyFill="1" applyBorder="1">
      <alignment/>
      <protection/>
    </xf>
    <xf numFmtId="0" fontId="3" fillId="0" borderId="11" xfId="57" applyFont="1" applyFill="1" applyBorder="1" applyAlignment="1">
      <alignment wrapText="1"/>
      <protection/>
    </xf>
    <xf numFmtId="4" fontId="14" fillId="0" borderId="44" xfId="57" applyNumberFormat="1" applyFont="1" applyFill="1" applyBorder="1">
      <alignment/>
      <protection/>
    </xf>
    <xf numFmtId="4" fontId="14" fillId="0" borderId="44" xfId="54" applyNumberFormat="1" applyFont="1" applyFill="1" applyBorder="1">
      <alignment/>
      <protection/>
    </xf>
    <xf numFmtId="0" fontId="14" fillId="0" borderId="39" xfId="57" applyFont="1" applyFill="1" applyBorder="1" applyAlignment="1">
      <alignment horizontal="center"/>
      <protection/>
    </xf>
    <xf numFmtId="49" fontId="14" fillId="0" borderId="40" xfId="57" applyNumberFormat="1" applyFont="1" applyFill="1" applyBorder="1" applyAlignment="1">
      <alignment horizontal="center"/>
      <protection/>
    </xf>
    <xf numFmtId="49" fontId="14" fillId="0" borderId="41" xfId="57" applyNumberFormat="1" applyFont="1" applyFill="1" applyBorder="1" applyAlignment="1">
      <alignment horizontal="center"/>
      <protection/>
    </xf>
    <xf numFmtId="0" fontId="10" fillId="0" borderId="27" xfId="57" applyFont="1" applyFill="1" applyBorder="1" applyAlignment="1">
      <alignment horizontal="center"/>
      <protection/>
    </xf>
    <xf numFmtId="0" fontId="10" fillId="0" borderId="29" xfId="57" applyFont="1" applyFill="1" applyBorder="1" applyAlignment="1">
      <alignment horizontal="center"/>
      <protection/>
    </xf>
    <xf numFmtId="0" fontId="10" fillId="0" borderId="11" xfId="57" applyFont="1" applyFill="1" applyBorder="1">
      <alignment/>
      <protection/>
    </xf>
    <xf numFmtId="0" fontId="3" fillId="0" borderId="36" xfId="57" applyFont="1" applyFill="1" applyBorder="1" applyAlignment="1">
      <alignment wrapText="1"/>
      <protection/>
    </xf>
    <xf numFmtId="0" fontId="14" fillId="0" borderId="52" xfId="57" applyFont="1" applyFill="1" applyBorder="1" applyAlignment="1">
      <alignment wrapText="1"/>
      <protection/>
    </xf>
    <xf numFmtId="0" fontId="3" fillId="0" borderId="40" xfId="57" applyFont="1" applyFill="1" applyBorder="1" applyAlignment="1">
      <alignment wrapText="1"/>
      <protection/>
    </xf>
    <xf numFmtId="4" fontId="3" fillId="0" borderId="43" xfId="57" applyNumberFormat="1" applyFont="1" applyFill="1" applyBorder="1">
      <alignment/>
      <protection/>
    </xf>
    <xf numFmtId="49" fontId="14" fillId="0" borderId="49" xfId="57" applyNumberFormat="1" applyFont="1" applyFill="1" applyBorder="1" applyAlignment="1">
      <alignment horizontal="center"/>
      <protection/>
    </xf>
    <xf numFmtId="0" fontId="14" fillId="0" borderId="53" xfId="57" applyFont="1" applyFill="1" applyBorder="1" applyAlignment="1">
      <alignment wrapText="1"/>
      <protection/>
    </xf>
    <xf numFmtId="49" fontId="14" fillId="0" borderId="54" xfId="57" applyNumberFormat="1" applyFont="1" applyFill="1" applyBorder="1" applyAlignment="1">
      <alignment horizontal="center"/>
      <protection/>
    </xf>
    <xf numFmtId="0" fontId="3" fillId="0" borderId="55" xfId="57" applyFont="1" applyFill="1" applyBorder="1">
      <alignment/>
      <protection/>
    </xf>
    <xf numFmtId="0" fontId="3" fillId="0" borderId="0" xfId="0" applyFont="1" applyFill="1" applyBorder="1" applyAlignment="1">
      <alignment horizontal="center" vertical="center" textRotation="90"/>
    </xf>
    <xf numFmtId="0" fontId="14" fillId="0" borderId="0" xfId="57" applyFont="1" applyFill="1" applyBorder="1" applyAlignment="1">
      <alignment horizontal="center"/>
      <protection/>
    </xf>
    <xf numFmtId="49" fontId="14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4" fontId="3" fillId="0" borderId="0" xfId="57" applyNumberFormat="1" applyFont="1" applyFill="1" applyBorder="1">
      <alignment/>
      <protection/>
    </xf>
    <xf numFmtId="4" fontId="3" fillId="0" borderId="0" xfId="54" applyNumberFormat="1" applyFont="1" applyFill="1" applyBorder="1">
      <alignment/>
      <protection/>
    </xf>
    <xf numFmtId="4" fontId="3" fillId="0" borderId="0" xfId="54" applyNumberFormat="1" applyFont="1" applyFill="1">
      <alignment/>
      <protection/>
    </xf>
    <xf numFmtId="0" fontId="4" fillId="0" borderId="0" xfId="53" applyFont="1" applyFill="1" applyAlignment="1">
      <alignment/>
      <protection/>
    </xf>
    <xf numFmtId="0" fontId="4" fillId="0" borderId="0" xfId="0" applyFont="1" applyFill="1" applyAlignment="1">
      <alignment/>
    </xf>
    <xf numFmtId="4" fontId="4" fillId="0" borderId="0" xfId="53" applyNumberFormat="1" applyFont="1" applyFill="1">
      <alignment/>
      <protection/>
    </xf>
    <xf numFmtId="0" fontId="4" fillId="0" borderId="0" xfId="53" applyFont="1" applyFill="1">
      <alignment/>
      <protection/>
    </xf>
    <xf numFmtId="0" fontId="3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0" fillId="0" borderId="0" xfId="54" applyFill="1" applyBorder="1">
      <alignment/>
      <protection/>
    </xf>
    <xf numFmtId="0" fontId="14" fillId="0" borderId="0" xfId="54" applyFont="1" applyFill="1">
      <alignment/>
      <protection/>
    </xf>
    <xf numFmtId="0" fontId="10" fillId="0" borderId="0" xfId="54" applyFont="1" applyFill="1">
      <alignment/>
      <protection/>
    </xf>
    <xf numFmtId="4" fontId="0" fillId="0" borderId="0" xfId="54" applyNumberFormat="1" applyFont="1" applyFill="1">
      <alignment/>
      <protection/>
    </xf>
    <xf numFmtId="4" fontId="0" fillId="0" borderId="0" xfId="54" applyNumberFormat="1">
      <alignment/>
      <protection/>
    </xf>
    <xf numFmtId="0" fontId="0" fillId="0" borderId="0" xfId="55">
      <alignment/>
      <protection/>
    </xf>
    <xf numFmtId="1" fontId="0" fillId="0" borderId="0" xfId="55" applyNumberFormat="1">
      <alignment/>
      <protection/>
    </xf>
    <xf numFmtId="0" fontId="0" fillId="0" borderId="0" xfId="50" applyAlignment="1">
      <alignment/>
      <protection/>
    </xf>
    <xf numFmtId="0" fontId="4" fillId="0" borderId="0" xfId="50" applyFont="1" applyAlignment="1">
      <alignment/>
      <protection/>
    </xf>
    <xf numFmtId="0" fontId="0" fillId="0" borderId="0" xfId="50" applyFill="1" applyAlignment="1">
      <alignment/>
      <protection/>
    </xf>
    <xf numFmtId="0" fontId="4" fillId="0" borderId="0" xfId="50" applyFont="1" applyFill="1" applyAlignment="1">
      <alignment/>
      <protection/>
    </xf>
    <xf numFmtId="0" fontId="7" fillId="0" borderId="0" xfId="55" applyFont="1">
      <alignment/>
      <protection/>
    </xf>
    <xf numFmtId="0" fontId="0" fillId="0" borderId="0" xfId="50">
      <alignment/>
      <protection/>
    </xf>
    <xf numFmtId="0" fontId="0" fillId="0" borderId="0" xfId="55" applyFill="1">
      <alignment/>
      <protection/>
    </xf>
    <xf numFmtId="1" fontId="2" fillId="0" borderId="0" xfId="52" applyNumberFormat="1">
      <alignment/>
      <protection/>
    </xf>
    <xf numFmtId="0" fontId="0" fillId="0" borderId="0" xfId="49" applyFill="1">
      <alignment/>
      <protection/>
    </xf>
    <xf numFmtId="0" fontId="0" fillId="0" borderId="0" xfId="49">
      <alignment/>
      <protection/>
    </xf>
    <xf numFmtId="0" fontId="7" fillId="0" borderId="0" xfId="54" applyFont="1">
      <alignment/>
      <protection/>
    </xf>
    <xf numFmtId="0" fontId="7" fillId="0" borderId="0" xfId="49" applyFont="1" applyAlignment="1">
      <alignment horizontal="center"/>
      <protection/>
    </xf>
    <xf numFmtId="0" fontId="4" fillId="0" borderId="0" xfId="54" applyFont="1">
      <alignment/>
      <protection/>
    </xf>
    <xf numFmtId="0" fontId="8" fillId="0" borderId="0" xfId="54" applyFont="1" applyFill="1" applyAlignment="1">
      <alignment horizontal="center"/>
      <protection/>
    </xf>
    <xf numFmtId="1" fontId="8" fillId="0" borderId="0" xfId="54" applyNumberFormat="1" applyFont="1" applyFill="1" applyAlignment="1">
      <alignment horizontal="center"/>
      <protection/>
    </xf>
    <xf numFmtId="4" fontId="8" fillId="0" borderId="0" xfId="54" applyNumberFormat="1" applyFont="1" applyFill="1" applyAlignment="1">
      <alignment horizontal="center"/>
      <protection/>
    </xf>
    <xf numFmtId="0" fontId="7" fillId="0" borderId="0" xfId="54" applyFont="1" applyFill="1" applyAlignment="1">
      <alignment horizontal="center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56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21" xfId="47" applyFont="1" applyFill="1" applyBorder="1" applyAlignment="1">
      <alignment horizontal="center" vertical="center" wrapText="1"/>
      <protection/>
    </xf>
    <xf numFmtId="0" fontId="7" fillId="34" borderId="21" xfId="51" applyFont="1" applyFill="1" applyBorder="1" applyAlignment="1">
      <alignment horizontal="center" vertical="center" wrapText="1"/>
      <protection/>
    </xf>
    <xf numFmtId="0" fontId="7" fillId="0" borderId="57" xfId="47" applyFont="1" applyFill="1" applyBorder="1" applyAlignment="1">
      <alignment horizontal="center" vertical="center" wrapText="1"/>
      <protection/>
    </xf>
    <xf numFmtId="0" fontId="0" fillId="0" borderId="0" xfId="54" applyFill="1" applyAlignment="1">
      <alignment vertical="center" wrapText="1"/>
      <protection/>
    </xf>
    <xf numFmtId="0" fontId="7" fillId="0" borderId="0" xfId="54" applyFont="1" applyFill="1" applyAlignment="1">
      <alignment vertical="center" wrapText="1"/>
      <protection/>
    </xf>
    <xf numFmtId="0" fontId="14" fillId="35" borderId="45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center"/>
      <protection/>
    </xf>
    <xf numFmtId="0" fontId="14" fillId="35" borderId="21" xfId="54" applyFont="1" applyFill="1" applyBorder="1" applyAlignment="1">
      <alignment horizontal="center"/>
      <protection/>
    </xf>
    <xf numFmtId="0" fontId="14" fillId="35" borderId="21" xfId="54" applyFont="1" applyFill="1" applyBorder="1" applyAlignment="1">
      <alignment horizontal="left"/>
      <protection/>
    </xf>
    <xf numFmtId="4" fontId="14" fillId="35" borderId="58" xfId="54" applyNumberFormat="1" applyFont="1" applyFill="1" applyBorder="1">
      <alignment/>
      <protection/>
    </xf>
    <xf numFmtId="4" fontId="14" fillId="35" borderId="57" xfId="54" applyNumberFormat="1" applyFont="1" applyFill="1" applyBorder="1">
      <alignment/>
      <protection/>
    </xf>
    <xf numFmtId="0" fontId="14" fillId="34" borderId="14" xfId="54" applyFont="1" applyFill="1" applyBorder="1" applyAlignment="1">
      <alignment horizontal="center"/>
      <protection/>
    </xf>
    <xf numFmtId="0" fontId="14" fillId="34" borderId="56" xfId="54" applyFont="1" applyFill="1" applyBorder="1" applyAlignment="1">
      <alignment horizontal="center"/>
      <protection/>
    </xf>
    <xf numFmtId="0" fontId="14" fillId="34" borderId="15" xfId="54" applyFont="1" applyFill="1" applyBorder="1" applyAlignment="1">
      <alignment horizontal="center"/>
      <protection/>
    </xf>
    <xf numFmtId="0" fontId="14" fillId="34" borderId="56" xfId="54" applyFont="1" applyFill="1" applyBorder="1" applyAlignment="1">
      <alignment horizontal="left" wrapText="1"/>
      <protection/>
    </xf>
    <xf numFmtId="4" fontId="14" fillId="34" borderId="59" xfId="54" applyNumberFormat="1" applyFont="1" applyFill="1" applyBorder="1">
      <alignment/>
      <protection/>
    </xf>
    <xf numFmtId="4" fontId="14" fillId="34" borderId="57" xfId="54" applyNumberFormat="1" applyFont="1" applyFill="1" applyBorder="1">
      <alignment/>
      <protection/>
    </xf>
    <xf numFmtId="4" fontId="0" fillId="0" borderId="0" xfId="54" applyNumberFormat="1" applyFill="1">
      <alignment/>
      <protection/>
    </xf>
    <xf numFmtId="0" fontId="14" fillId="33" borderId="23" xfId="54" applyFont="1" applyFill="1" applyBorder="1" applyAlignment="1">
      <alignment horizontal="center"/>
      <protection/>
    </xf>
    <xf numFmtId="0" fontId="14" fillId="33" borderId="24" xfId="54" applyFont="1" applyFill="1" applyBorder="1" applyAlignment="1">
      <alignment horizontal="center"/>
      <protection/>
    </xf>
    <xf numFmtId="0" fontId="14" fillId="33" borderId="10" xfId="54" applyFont="1" applyFill="1" applyBorder="1" applyAlignment="1">
      <alignment horizontal="center"/>
      <protection/>
    </xf>
    <xf numFmtId="0" fontId="14" fillId="33" borderId="24" xfId="54" applyFont="1" applyFill="1" applyBorder="1" applyAlignment="1">
      <alignment vertical="center" wrapText="1"/>
      <protection/>
    </xf>
    <xf numFmtId="4" fontId="14" fillId="33" borderId="60" xfId="35" applyNumberFormat="1" applyFont="1" applyFill="1" applyBorder="1" applyAlignment="1">
      <alignment horizontal="right" vertical="center"/>
    </xf>
    <xf numFmtId="4" fontId="14" fillId="33" borderId="61" xfId="35" applyNumberFormat="1" applyFont="1" applyFill="1" applyBorder="1" applyAlignment="1">
      <alignment horizontal="right" vertical="center"/>
    </xf>
    <xf numFmtId="4" fontId="7" fillId="0" borderId="0" xfId="54" applyNumberFormat="1" applyFont="1" applyFill="1">
      <alignment/>
      <protection/>
    </xf>
    <xf numFmtId="0" fontId="14" fillId="0" borderId="14" xfId="54" applyFont="1" applyFill="1" applyBorder="1" applyAlignment="1">
      <alignment horizontal="center"/>
      <protection/>
    </xf>
    <xf numFmtId="0" fontId="14" fillId="0" borderId="15" xfId="54" applyFont="1" applyFill="1" applyBorder="1" applyAlignment="1">
      <alignment horizontal="center"/>
      <protection/>
    </xf>
    <xf numFmtId="49" fontId="14" fillId="0" borderId="59" xfId="54" applyNumberFormat="1" applyFont="1" applyFill="1" applyBorder="1" applyAlignment="1">
      <alignment horizontal="center"/>
      <protection/>
    </xf>
    <xf numFmtId="0" fontId="14" fillId="0" borderId="56" xfId="54" applyFont="1" applyFill="1" applyBorder="1" applyAlignment="1">
      <alignment horizontal="center"/>
      <protection/>
    </xf>
    <xf numFmtId="0" fontId="14" fillId="0" borderId="56" xfId="54" applyFont="1" applyFill="1" applyBorder="1" applyAlignment="1">
      <alignment horizontal="left" wrapText="1"/>
      <protection/>
    </xf>
    <xf numFmtId="4" fontId="14" fillId="0" borderId="24" xfId="35" applyNumberFormat="1" applyFont="1" applyFill="1" applyBorder="1" applyAlignment="1">
      <alignment horizontal="right" vertical="center"/>
    </xf>
    <xf numFmtId="4" fontId="14" fillId="0" borderId="60" xfId="35" applyNumberFormat="1" applyFont="1" applyFill="1" applyBorder="1" applyAlignment="1">
      <alignment horizontal="right" vertical="center"/>
    </xf>
    <xf numFmtId="4" fontId="14" fillId="0" borderId="61" xfId="35" applyNumberFormat="1" applyFont="1" applyFill="1" applyBorder="1" applyAlignment="1">
      <alignment horizontal="right" vertical="center"/>
    </xf>
    <xf numFmtId="0" fontId="14" fillId="0" borderId="39" xfId="54" applyFont="1" applyFill="1" applyBorder="1" applyAlignment="1">
      <alignment horizontal="center"/>
      <protection/>
    </xf>
    <xf numFmtId="0" fontId="14" fillId="0" borderId="40" xfId="54" applyFont="1" applyFill="1" applyBorder="1" applyAlignment="1">
      <alignment horizontal="center"/>
      <protection/>
    </xf>
    <xf numFmtId="49" fontId="14" fillId="0" borderId="41" xfId="54" applyNumberFormat="1" applyFont="1" applyFill="1" applyBorder="1" applyAlignment="1">
      <alignment horizontal="center"/>
      <protection/>
    </xf>
    <xf numFmtId="0" fontId="3" fillId="0" borderId="42" xfId="54" applyFont="1" applyFill="1" applyBorder="1" applyAlignment="1">
      <alignment horizontal="center"/>
      <protection/>
    </xf>
    <xf numFmtId="0" fontId="3" fillId="0" borderId="40" xfId="54" applyFont="1" applyFill="1" applyBorder="1" applyAlignment="1">
      <alignment horizontal="center"/>
      <protection/>
    </xf>
    <xf numFmtId="0" fontId="3" fillId="0" borderId="42" xfId="54" applyFont="1" applyFill="1" applyBorder="1" applyAlignment="1">
      <alignment horizontal="left"/>
      <protection/>
    </xf>
    <xf numFmtId="4" fontId="3" fillId="0" borderId="28" xfId="35" applyNumberFormat="1" applyFont="1" applyFill="1" applyBorder="1" applyAlignment="1">
      <alignment horizontal="right" vertical="center"/>
    </xf>
    <xf numFmtId="4" fontId="3" fillId="0" borderId="62" xfId="35" applyNumberFormat="1" applyFont="1" applyFill="1" applyBorder="1" applyAlignment="1">
      <alignment horizontal="right" vertical="center"/>
    </xf>
    <xf numFmtId="0" fontId="14" fillId="0" borderId="63" xfId="54" applyFont="1" applyBorder="1">
      <alignment/>
      <protection/>
    </xf>
    <xf numFmtId="1" fontId="14" fillId="0" borderId="15" xfId="54" applyNumberFormat="1" applyFont="1" applyFill="1" applyBorder="1" applyAlignment="1">
      <alignment horizontal="center"/>
      <protection/>
    </xf>
    <xf numFmtId="0" fontId="14" fillId="0" borderId="60" xfId="54" applyFont="1" applyBorder="1" applyAlignment="1">
      <alignment horizontal="center"/>
      <protection/>
    </xf>
    <xf numFmtId="0" fontId="14" fillId="0" borderId="24" xfId="54" applyFont="1" applyBorder="1" applyAlignment="1">
      <alignment horizontal="center"/>
      <protection/>
    </xf>
    <xf numFmtId="0" fontId="14" fillId="0" borderId="24" xfId="54" applyFont="1" applyBorder="1" applyAlignment="1">
      <alignment wrapText="1"/>
      <protection/>
    </xf>
    <xf numFmtId="4" fontId="14" fillId="0" borderId="24" xfId="54" applyNumberFormat="1" applyFont="1" applyBorder="1">
      <alignment/>
      <protection/>
    </xf>
    <xf numFmtId="4" fontId="14" fillId="0" borderId="24" xfId="54" applyNumberFormat="1" applyFont="1" applyFill="1" applyBorder="1">
      <alignment/>
      <protection/>
    </xf>
    <xf numFmtId="4" fontId="14" fillId="0" borderId="64" xfId="54" applyNumberFormat="1" applyFont="1" applyBorder="1">
      <alignment/>
      <protection/>
    </xf>
    <xf numFmtId="0" fontId="3" fillId="0" borderId="65" xfId="54" applyFont="1" applyBorder="1">
      <alignment/>
      <protection/>
    </xf>
    <xf numFmtId="1" fontId="3" fillId="0" borderId="40" xfId="54" applyNumberFormat="1" applyFont="1" applyFill="1" applyBorder="1" applyAlignment="1">
      <alignment horizontal="center"/>
      <protection/>
    </xf>
    <xf numFmtId="49" fontId="3" fillId="0" borderId="41" xfId="54" applyNumberFormat="1" applyFont="1" applyFill="1" applyBorder="1" applyAlignment="1">
      <alignment horizontal="center"/>
      <protection/>
    </xf>
    <xf numFmtId="0" fontId="3" fillId="0" borderId="41" xfId="54" applyFont="1" applyBorder="1">
      <alignment/>
      <protection/>
    </xf>
    <xf numFmtId="0" fontId="3" fillId="0" borderId="42" xfId="54" applyFont="1" applyBorder="1">
      <alignment/>
      <protection/>
    </xf>
    <xf numFmtId="0" fontId="3" fillId="0" borderId="42" xfId="54" applyFont="1" applyBorder="1" applyAlignment="1">
      <alignment wrapText="1"/>
      <protection/>
    </xf>
    <xf numFmtId="4" fontId="3" fillId="0" borderId="42" xfId="54" applyNumberFormat="1" applyFont="1" applyBorder="1">
      <alignment/>
      <protection/>
    </xf>
    <xf numFmtId="4" fontId="3" fillId="0" borderId="42" xfId="54" applyNumberFormat="1" applyFont="1" applyFill="1" applyBorder="1">
      <alignment/>
      <protection/>
    </xf>
    <xf numFmtId="4" fontId="3" fillId="0" borderId="66" xfId="54" applyNumberFormat="1" applyFont="1" applyBorder="1">
      <alignment/>
      <protection/>
    </xf>
    <xf numFmtId="4" fontId="7" fillId="0" borderId="0" xfId="54" applyNumberFormat="1" applyFont="1">
      <alignment/>
      <protection/>
    </xf>
    <xf numFmtId="0" fontId="14" fillId="33" borderId="14" xfId="54" applyFont="1" applyFill="1" applyBorder="1" applyAlignment="1">
      <alignment horizontal="center"/>
      <protection/>
    </xf>
    <xf numFmtId="0" fontId="14" fillId="33" borderId="56" xfId="54" applyFont="1" applyFill="1" applyBorder="1" applyAlignment="1">
      <alignment horizontal="center"/>
      <protection/>
    </xf>
    <xf numFmtId="0" fontId="14" fillId="33" borderId="15" xfId="54" applyFont="1" applyFill="1" applyBorder="1" applyAlignment="1">
      <alignment horizontal="center"/>
      <protection/>
    </xf>
    <xf numFmtId="0" fontId="14" fillId="33" borderId="56" xfId="54" applyFont="1" applyFill="1" applyBorder="1" applyAlignment="1">
      <alignment vertical="center" wrapText="1"/>
      <protection/>
    </xf>
    <xf numFmtId="4" fontId="14" fillId="33" borderId="59" xfId="35" applyNumberFormat="1" applyFont="1" applyFill="1" applyBorder="1" applyAlignment="1">
      <alignment horizontal="right" vertical="center"/>
    </xf>
    <xf numFmtId="4" fontId="14" fillId="33" borderId="19" xfId="35" applyNumberFormat="1" applyFont="1" applyFill="1" applyBorder="1" applyAlignment="1">
      <alignment horizontal="right" vertical="center"/>
    </xf>
    <xf numFmtId="4" fontId="14" fillId="0" borderId="56" xfId="35" applyNumberFormat="1" applyFont="1" applyFill="1" applyBorder="1" applyAlignment="1">
      <alignment horizontal="right"/>
    </xf>
    <xf numFmtId="4" fontId="14" fillId="0" borderId="56" xfId="54" applyNumberFormat="1" applyFont="1" applyFill="1" applyBorder="1" applyAlignment="1">
      <alignment/>
      <protection/>
    </xf>
    <xf numFmtId="4" fontId="14" fillId="0" borderId="67" xfId="35" applyNumberFormat="1" applyFont="1" applyFill="1" applyBorder="1" applyAlignment="1">
      <alignment horizontal="right"/>
    </xf>
    <xf numFmtId="4" fontId="3" fillId="0" borderId="42" xfId="54" applyNumberFormat="1" applyFont="1" applyBorder="1" applyAlignment="1">
      <alignment/>
      <protection/>
    </xf>
    <xf numFmtId="4" fontId="3" fillId="0" borderId="42" xfId="54" applyNumberFormat="1" applyFont="1" applyFill="1" applyBorder="1" applyAlignment="1">
      <alignment/>
      <protection/>
    </xf>
    <xf numFmtId="4" fontId="3" fillId="0" borderId="66" xfId="35" applyNumberFormat="1" applyFont="1" applyFill="1" applyBorder="1" applyAlignment="1">
      <alignment horizontal="right"/>
    </xf>
    <xf numFmtId="164" fontId="14" fillId="34" borderId="59" xfId="54" applyNumberFormat="1" applyFont="1" applyFill="1" applyBorder="1">
      <alignment/>
      <protection/>
    </xf>
    <xf numFmtId="164" fontId="14" fillId="34" borderId="57" xfId="54" applyNumberFormat="1" applyFont="1" applyFill="1" applyBorder="1">
      <alignment/>
      <protection/>
    </xf>
    <xf numFmtId="0" fontId="14" fillId="0" borderId="63" xfId="54" applyFont="1" applyFill="1" applyBorder="1" applyAlignment="1">
      <alignment horizontal="center"/>
      <protection/>
    </xf>
    <xf numFmtId="0" fontId="14" fillId="0" borderId="24" xfId="54" applyFont="1" applyFill="1" applyBorder="1" applyAlignment="1">
      <alignment horizontal="center"/>
      <protection/>
    </xf>
    <xf numFmtId="0" fontId="14" fillId="0" borderId="68" xfId="54" applyFont="1" applyFill="1" applyBorder="1" applyAlignment="1">
      <alignment horizontal="left" wrapText="1"/>
      <protection/>
    </xf>
    <xf numFmtId="4" fontId="14" fillId="0" borderId="24" xfId="54" applyNumberFormat="1" applyFont="1" applyFill="1" applyBorder="1">
      <alignment/>
      <protection/>
    </xf>
    <xf numFmtId="164" fontId="14" fillId="0" borderId="24" xfId="54" applyNumberFormat="1" applyFont="1" applyFill="1" applyBorder="1">
      <alignment/>
      <protection/>
    </xf>
    <xf numFmtId="164" fontId="14" fillId="0" borderId="19" xfId="54" applyNumberFormat="1" applyFont="1" applyFill="1" applyBorder="1">
      <alignment/>
      <protection/>
    </xf>
    <xf numFmtId="0" fontId="14" fillId="0" borderId="65" xfId="54" applyFont="1" applyFill="1" applyBorder="1" applyAlignment="1">
      <alignment horizontal="center"/>
      <protection/>
    </xf>
    <xf numFmtId="4" fontId="14" fillId="0" borderId="42" xfId="54" applyNumberFormat="1" applyFont="1" applyFill="1" applyBorder="1">
      <alignment/>
      <protection/>
    </xf>
    <xf numFmtId="164" fontId="14" fillId="0" borderId="42" xfId="54" applyNumberFormat="1" applyFont="1" applyFill="1" applyBorder="1">
      <alignment/>
      <protection/>
    </xf>
    <xf numFmtId="164" fontId="14" fillId="0" borderId="66" xfId="54" applyNumberFormat="1" applyFont="1" applyFill="1" applyBorder="1">
      <alignment/>
      <protection/>
    </xf>
    <xf numFmtId="0" fontId="14" fillId="33" borderId="24" xfId="54" applyFont="1" applyFill="1" applyBorder="1" applyAlignment="1">
      <alignment wrapText="1"/>
      <protection/>
    </xf>
    <xf numFmtId="4" fontId="14" fillId="33" borderId="60" xfId="35" applyNumberFormat="1" applyFont="1" applyFill="1" applyBorder="1" applyAlignment="1">
      <alignment horizontal="right"/>
    </xf>
    <xf numFmtId="164" fontId="14" fillId="33" borderId="60" xfId="35" applyNumberFormat="1" applyFont="1" applyFill="1" applyBorder="1" applyAlignment="1">
      <alignment horizontal="right"/>
    </xf>
    <xf numFmtId="164" fontId="14" fillId="33" borderId="61" xfId="35" applyNumberFormat="1" applyFont="1" applyFill="1" applyBorder="1" applyAlignment="1">
      <alignment horizontal="right"/>
    </xf>
    <xf numFmtId="164" fontId="14" fillId="0" borderId="60" xfId="35" applyNumberFormat="1" applyFont="1" applyFill="1" applyBorder="1" applyAlignment="1">
      <alignment horizontal="right" vertical="center"/>
    </xf>
    <xf numFmtId="164" fontId="14" fillId="0" borderId="61" xfId="35" applyNumberFormat="1" applyFont="1" applyFill="1" applyBorder="1" applyAlignment="1">
      <alignment horizontal="right" vertical="center"/>
    </xf>
    <xf numFmtId="164" fontId="3" fillId="0" borderId="28" xfId="35" applyNumberFormat="1" applyFont="1" applyFill="1" applyBorder="1" applyAlignment="1">
      <alignment horizontal="right" vertical="center"/>
    </xf>
    <xf numFmtId="164" fontId="3" fillId="0" borderId="62" xfId="35" applyNumberFormat="1" applyFont="1" applyFill="1" applyBorder="1" applyAlignment="1">
      <alignment horizontal="right" vertical="center"/>
    </xf>
    <xf numFmtId="164" fontId="14" fillId="0" borderId="24" xfId="54" applyNumberFormat="1" applyFont="1" applyFill="1" applyBorder="1">
      <alignment/>
      <protection/>
    </xf>
    <xf numFmtId="164" fontId="14" fillId="0" borderId="64" xfId="54" applyNumberFormat="1" applyFont="1" applyBorder="1">
      <alignment/>
      <protection/>
    </xf>
    <xf numFmtId="164" fontId="3" fillId="0" borderId="42" xfId="54" applyNumberFormat="1" applyFont="1" applyFill="1" applyBorder="1">
      <alignment/>
      <protection/>
    </xf>
    <xf numFmtId="164" fontId="3" fillId="0" borderId="66" xfId="54" applyNumberFormat="1" applyFont="1" applyBorder="1">
      <alignment/>
      <protection/>
    </xf>
    <xf numFmtId="1" fontId="0" fillId="0" borderId="0" xfId="54" applyNumberFormat="1">
      <alignment/>
      <protection/>
    </xf>
    <xf numFmtId="2" fontId="0" fillId="0" borderId="0" xfId="54" applyNumberFormat="1" applyFill="1">
      <alignment/>
      <protection/>
    </xf>
    <xf numFmtId="164" fontId="0" fillId="0" borderId="0" xfId="54" applyNumberFormat="1" applyFill="1">
      <alignment/>
      <protection/>
    </xf>
    <xf numFmtId="4" fontId="14" fillId="36" borderId="19" xfId="0" applyNumberFormat="1" applyFont="1" applyFill="1" applyBorder="1" applyAlignment="1">
      <alignment horizontal="center" wrapText="1"/>
    </xf>
    <xf numFmtId="4" fontId="17" fillId="0" borderId="0" xfId="54" applyNumberFormat="1" applyFont="1" applyFill="1">
      <alignment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3" fillId="37" borderId="45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69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vertical="center" wrapText="1"/>
    </xf>
    <xf numFmtId="0" fontId="24" fillId="0" borderId="29" xfId="0" applyFont="1" applyBorder="1" applyAlignment="1">
      <alignment horizontal="right" vertical="center" wrapText="1"/>
    </xf>
    <xf numFmtId="4" fontId="24" fillId="0" borderId="29" xfId="0" applyNumberFormat="1" applyFont="1" applyBorder="1" applyAlignment="1">
      <alignment horizontal="right" vertical="center" wrapText="1"/>
    </xf>
    <xf numFmtId="4" fontId="24" fillId="0" borderId="70" xfId="0" applyNumberFormat="1" applyFont="1" applyBorder="1" applyAlignment="1">
      <alignment horizontal="right" vertical="center" wrapText="1"/>
    </xf>
    <xf numFmtId="0" fontId="25" fillId="0" borderId="31" xfId="0" applyFont="1" applyBorder="1" applyAlignment="1">
      <alignment vertical="center" wrapText="1"/>
    </xf>
    <xf numFmtId="0" fontId="25" fillId="0" borderId="34" xfId="0" applyFont="1" applyBorder="1" applyAlignment="1">
      <alignment horizontal="right" vertical="center" wrapText="1"/>
    </xf>
    <xf numFmtId="4" fontId="25" fillId="0" borderId="34" xfId="0" applyNumberFormat="1" applyFont="1" applyBorder="1" applyAlignment="1">
      <alignment horizontal="right" vertical="center" wrapText="1"/>
    </xf>
    <xf numFmtId="4" fontId="25" fillId="0" borderId="34" xfId="0" applyNumberFormat="1" applyFont="1" applyBorder="1" applyAlignment="1">
      <alignment vertical="center"/>
    </xf>
    <xf numFmtId="4" fontId="25" fillId="0" borderId="52" xfId="0" applyNumberFormat="1" applyFont="1" applyBorder="1" applyAlignment="1">
      <alignment vertical="center"/>
    </xf>
    <xf numFmtId="4" fontId="25" fillId="0" borderId="29" xfId="0" applyNumberFormat="1" applyFont="1" applyBorder="1" applyAlignment="1">
      <alignment horizontal="right" vertical="center" wrapText="1"/>
    </xf>
    <xf numFmtId="0" fontId="24" fillId="0" borderId="31" xfId="0" applyFont="1" applyBorder="1" applyAlignment="1">
      <alignment vertical="center" wrapText="1"/>
    </xf>
    <xf numFmtId="4" fontId="24" fillId="0" borderId="34" xfId="0" applyNumberFormat="1" applyFont="1" applyBorder="1" applyAlignment="1">
      <alignment horizontal="right" vertical="center" wrapText="1"/>
    </xf>
    <xf numFmtId="4" fontId="24" fillId="0" borderId="52" xfId="0" applyNumberFormat="1" applyFont="1" applyBorder="1" applyAlignment="1">
      <alignment horizontal="right" vertical="center" wrapText="1"/>
    </xf>
    <xf numFmtId="4" fontId="25" fillId="0" borderId="52" xfId="0" applyNumberFormat="1" applyFont="1" applyBorder="1" applyAlignment="1">
      <alignment horizontal="right" vertical="center" wrapText="1"/>
    </xf>
    <xf numFmtId="0" fontId="24" fillId="0" borderId="34" xfId="0" applyFont="1" applyBorder="1" applyAlignment="1">
      <alignment horizontal="right" vertical="center" wrapText="1"/>
    </xf>
    <xf numFmtId="0" fontId="25" fillId="0" borderId="35" xfId="0" applyFont="1" applyBorder="1" applyAlignment="1">
      <alignment vertical="center" wrapText="1"/>
    </xf>
    <xf numFmtId="0" fontId="25" fillId="0" borderId="38" xfId="0" applyFont="1" applyBorder="1" applyAlignment="1">
      <alignment horizontal="right" vertical="center" wrapText="1"/>
    </xf>
    <xf numFmtId="4" fontId="25" fillId="0" borderId="38" xfId="0" applyNumberFormat="1" applyFont="1" applyBorder="1" applyAlignment="1">
      <alignment horizontal="right" vertical="center" wrapText="1"/>
    </xf>
    <xf numFmtId="4" fontId="25" fillId="0" borderId="71" xfId="0" applyNumberFormat="1" applyFont="1" applyBorder="1" applyAlignment="1">
      <alignment horizontal="right" vertical="center" wrapText="1"/>
    </xf>
    <xf numFmtId="0" fontId="24" fillId="0" borderId="45" xfId="0" applyFont="1" applyBorder="1" applyAlignment="1">
      <alignment vertical="center" wrapText="1"/>
    </xf>
    <xf numFmtId="0" fontId="24" fillId="0" borderId="21" xfId="0" applyFont="1" applyBorder="1" applyAlignment="1">
      <alignment horizontal="right" vertical="center" wrapText="1"/>
    </xf>
    <xf numFmtId="4" fontId="24" fillId="0" borderId="21" xfId="0" applyNumberFormat="1" applyFont="1" applyBorder="1" applyAlignment="1">
      <alignment horizontal="right" vertical="center" wrapText="1"/>
    </xf>
    <xf numFmtId="4" fontId="24" fillId="0" borderId="69" xfId="0" applyNumberFormat="1" applyFont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169" fontId="22" fillId="0" borderId="13" xfId="0" applyNumberFormat="1" applyFont="1" applyFill="1" applyBorder="1" applyAlignment="1">
      <alignment horizontal="right"/>
    </xf>
    <xf numFmtId="0" fontId="25" fillId="0" borderId="27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right" vertical="center" wrapText="1"/>
    </xf>
    <xf numFmtId="4" fontId="25" fillId="0" borderId="70" xfId="0" applyNumberFormat="1" applyFont="1" applyBorder="1" applyAlignment="1">
      <alignment horizontal="righ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4" fontId="25" fillId="0" borderId="48" xfId="0" applyNumberFormat="1" applyFont="1" applyBorder="1" applyAlignment="1">
      <alignment horizontal="right" vertical="center" wrapText="1"/>
    </xf>
    <xf numFmtId="4" fontId="25" fillId="0" borderId="72" xfId="0" applyNumberFormat="1" applyFont="1" applyBorder="1" applyAlignment="1">
      <alignment horizontal="right" vertical="center" wrapText="1"/>
    </xf>
    <xf numFmtId="0" fontId="24" fillId="0" borderId="45" xfId="0" applyFont="1" applyBorder="1" applyAlignment="1">
      <alignment horizontal="left" vertical="center" wrapText="1"/>
    </xf>
    <xf numFmtId="0" fontId="4" fillId="0" borderId="0" xfId="53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0" fontId="4" fillId="0" borderId="0" xfId="53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top" wrapText="1"/>
    </xf>
    <xf numFmtId="49" fontId="10" fillId="0" borderId="10" xfId="57" applyNumberFormat="1" applyFont="1" applyFill="1" applyBorder="1" applyAlignment="1">
      <alignment horizontal="center"/>
      <protection/>
    </xf>
    <xf numFmtId="0" fontId="10" fillId="0" borderId="60" xfId="51" applyFont="1" applyFill="1" applyBorder="1" applyAlignment="1">
      <alignment horizontal="center"/>
      <protection/>
    </xf>
    <xf numFmtId="0" fontId="14" fillId="33" borderId="12" xfId="54" applyFont="1" applyFill="1" applyBorder="1" applyAlignment="1">
      <alignment wrapText="1"/>
      <protection/>
    </xf>
    <xf numFmtId="0" fontId="0" fillId="0" borderId="22" xfId="0" applyBorder="1" applyAlignment="1">
      <alignment/>
    </xf>
    <xf numFmtId="49" fontId="15" fillId="0" borderId="12" xfId="52" applyNumberFormat="1" applyFont="1" applyFill="1" applyBorder="1" applyAlignment="1">
      <alignment horizontal="center" vertical="center" textRotation="90" wrapText="1"/>
      <protection/>
    </xf>
    <xf numFmtId="49" fontId="15" fillId="0" borderId="22" xfId="52" applyNumberFormat="1" applyFont="1" applyFill="1" applyBorder="1" applyAlignment="1">
      <alignment horizontal="center" vertical="center" textRotation="90" wrapText="1"/>
      <protection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15" fillId="0" borderId="15" xfId="51" applyFont="1" applyFill="1" applyBorder="1" applyAlignment="1">
      <alignment horizontal="center" vertical="center"/>
      <protection/>
    </xf>
    <xf numFmtId="0" fontId="15" fillId="0" borderId="59" xfId="51" applyFont="1" applyFill="1" applyBorder="1" applyAlignment="1">
      <alignment horizontal="center" vertical="center"/>
      <protection/>
    </xf>
    <xf numFmtId="0" fontId="14" fillId="0" borderId="16" xfId="57" applyFont="1" applyFill="1" applyBorder="1" applyAlignment="1">
      <alignment horizontal="center"/>
      <protection/>
    </xf>
    <xf numFmtId="0" fontId="14" fillId="0" borderId="58" xfId="57" applyFont="1" applyFill="1" applyBorder="1" applyAlignment="1">
      <alignment horizontal="center"/>
      <protection/>
    </xf>
    <xf numFmtId="49" fontId="16" fillId="0" borderId="10" xfId="57" applyNumberFormat="1" applyFont="1" applyFill="1" applyBorder="1" applyAlignment="1">
      <alignment horizontal="center"/>
      <protection/>
    </xf>
    <xf numFmtId="0" fontId="16" fillId="0" borderId="60" xfId="51" applyFont="1" applyFill="1" applyBorder="1" applyAlignment="1">
      <alignment horizontal="center"/>
      <protection/>
    </xf>
    <xf numFmtId="49" fontId="16" fillId="0" borderId="16" xfId="57" applyNumberFormat="1" applyFont="1" applyFill="1" applyBorder="1" applyAlignment="1">
      <alignment horizontal="center"/>
      <protection/>
    </xf>
    <xf numFmtId="0" fontId="16" fillId="0" borderId="58" xfId="51" applyFont="1" applyFill="1" applyBorder="1" applyAlignment="1">
      <alignment horizontal="center"/>
      <protection/>
    </xf>
    <xf numFmtId="49" fontId="16" fillId="0" borderId="10" xfId="57" applyNumberFormat="1" applyFont="1" applyFill="1" applyBorder="1" applyAlignment="1">
      <alignment horizontal="center"/>
      <protection/>
    </xf>
    <xf numFmtId="0" fontId="16" fillId="0" borderId="60" xfId="51" applyFont="1" applyFill="1" applyBorder="1" applyAlignment="1">
      <alignment horizontal="center"/>
      <protection/>
    </xf>
    <xf numFmtId="49" fontId="10" fillId="0" borderId="11" xfId="57" applyNumberFormat="1" applyFont="1" applyFill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/>
    </xf>
    <xf numFmtId="4" fontId="14" fillId="33" borderId="12" xfId="0" applyNumberFormat="1" applyFont="1" applyFill="1" applyBorder="1" applyAlignment="1">
      <alignment horizontal="center" wrapText="1"/>
    </xf>
    <xf numFmtId="0" fontId="0" fillId="0" borderId="73" xfId="0" applyBorder="1" applyAlignment="1">
      <alignment wrapText="1"/>
    </xf>
    <xf numFmtId="4" fontId="14" fillId="33" borderId="12" xfId="54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wrapText="1"/>
    </xf>
    <xf numFmtId="0" fontId="1" fillId="0" borderId="0" xfId="52" applyFont="1" applyFill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5" fillId="0" borderId="0" xfId="48" applyFont="1" applyFill="1" applyAlignment="1">
      <alignment horizontal="center"/>
      <protection/>
    </xf>
    <xf numFmtId="0" fontId="0" fillId="0" borderId="0" xfId="48" applyFill="1" applyAlignment="1">
      <alignment/>
      <protection/>
    </xf>
    <xf numFmtId="1" fontId="14" fillId="33" borderId="16" xfId="54" applyNumberFormat="1" applyFont="1" applyFill="1" applyBorder="1" applyAlignment="1">
      <alignment horizontal="center" wrapText="1"/>
      <protection/>
    </xf>
    <xf numFmtId="0" fontId="0" fillId="33" borderId="58" xfId="0" applyFill="1" applyBorder="1" applyAlignment="1">
      <alignment horizontal="center" wrapText="1"/>
    </xf>
    <xf numFmtId="1" fontId="14" fillId="33" borderId="15" xfId="54" applyNumberFormat="1" applyFont="1" applyFill="1" applyBorder="1" applyAlignment="1">
      <alignment horizontal="center" wrapText="1"/>
      <protection/>
    </xf>
    <xf numFmtId="0" fontId="0" fillId="33" borderId="59" xfId="0" applyFill="1" applyBorder="1" applyAlignment="1">
      <alignment horizontal="center" wrapText="1"/>
    </xf>
    <xf numFmtId="0" fontId="14" fillId="34" borderId="16" xfId="54" applyFont="1" applyFill="1" applyBorder="1" applyAlignment="1">
      <alignment horizontal="center" wrapText="1"/>
      <protection/>
    </xf>
    <xf numFmtId="0" fontId="20" fillId="34" borderId="58" xfId="0" applyFont="1" applyFill="1" applyBorder="1" applyAlignment="1">
      <alignment horizontal="center" wrapText="1"/>
    </xf>
    <xf numFmtId="0" fontId="14" fillId="35" borderId="16" xfId="54" applyFont="1" applyFill="1" applyBorder="1" applyAlignment="1">
      <alignment horizontal="center"/>
      <protection/>
    </xf>
    <xf numFmtId="0" fontId="14" fillId="35" borderId="58" xfId="54" applyFont="1" applyFill="1" applyBorder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58" xfId="54" applyFont="1" applyFill="1" applyBorder="1" applyAlignment="1">
      <alignment horizontal="center" vertical="center" wrapText="1"/>
      <protection/>
    </xf>
    <xf numFmtId="0" fontId="21" fillId="37" borderId="13" xfId="0" applyFont="1" applyFill="1" applyBorder="1" applyAlignment="1">
      <alignment horizont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" xfId="49"/>
    <cellStyle name="Normální 3 2" xfId="50"/>
    <cellStyle name="normální_04 - OSMTVS" xfId="51"/>
    <cellStyle name="normální_2. Rozpočet 2007 - tabulky" xfId="52"/>
    <cellStyle name="normální_Rozpis výdajů 03 bez PO" xfId="53"/>
    <cellStyle name="normální_Rozpis výdajů 03 bez PO 2" xfId="54"/>
    <cellStyle name="normální_Rozpis výdajů 03 bez PO 3" xfId="55"/>
    <cellStyle name="normální_Rozpis výdajů 03 bez PO_02 - ORREP" xfId="56"/>
    <cellStyle name="normální_Rozpis výdajů 03 bez PO_04 - OSMTVS" xfId="57"/>
    <cellStyle name="normální_Rozpis výdajů 03 bez PO_UR 2008 1-168 tis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8"/>
  <sheetViews>
    <sheetView tabSelected="1" zoomScalePageLayoutView="0" workbookViewId="0" topLeftCell="B1">
      <selection activeCell="AD29" sqref="AD29"/>
    </sheetView>
  </sheetViews>
  <sheetFormatPr defaultColWidth="9.140625" defaultRowHeight="12.75"/>
  <cols>
    <col min="1" max="2" width="3.140625" style="6" customWidth="1"/>
    <col min="3" max="3" width="9.28125" style="21" customWidth="1"/>
    <col min="4" max="4" width="4.7109375" style="21" customWidth="1"/>
    <col min="5" max="5" width="4.7109375" style="6" customWidth="1"/>
    <col min="6" max="6" width="7.8515625" style="6" customWidth="1"/>
    <col min="7" max="7" width="38.57421875" style="21" customWidth="1"/>
    <col min="8" max="8" width="9.7109375" style="231" customWidth="1"/>
    <col min="9" max="9" width="8.421875" style="231" hidden="1" customWidth="1"/>
    <col min="10" max="10" width="9.8515625" style="231" hidden="1" customWidth="1"/>
    <col min="11" max="11" width="8.140625" style="8" hidden="1" customWidth="1"/>
    <col min="12" max="12" width="10.140625" style="10" hidden="1" customWidth="1"/>
    <col min="13" max="13" width="7.7109375" style="10" hidden="1" customWidth="1"/>
    <col min="14" max="14" width="0" style="10" hidden="1" customWidth="1"/>
    <col min="15" max="15" width="9.421875" style="10" hidden="1" customWidth="1"/>
    <col min="16" max="18" width="0" style="10" hidden="1" customWidth="1"/>
    <col min="19" max="19" width="9.7109375" style="10" hidden="1" customWidth="1"/>
    <col min="20" max="20" width="0" style="10" hidden="1" customWidth="1"/>
    <col min="21" max="21" width="9.57421875" style="10" hidden="1" customWidth="1"/>
    <col min="22" max="22" width="0" style="10" hidden="1" customWidth="1"/>
    <col min="23" max="23" width="9.57421875" style="10" hidden="1" customWidth="1"/>
    <col min="24" max="25" width="0" style="10" hidden="1" customWidth="1"/>
    <col min="26" max="36" width="9.140625" style="10" customWidth="1"/>
    <col min="37" max="16384" width="9.140625" style="6" customWidth="1"/>
  </cols>
  <sheetData>
    <row r="1" spans="1:28" ht="18">
      <c r="A1" s="427" t="s">
        <v>260</v>
      </c>
      <c r="B1" s="427"/>
      <c r="C1" s="427"/>
      <c r="D1" s="427"/>
      <c r="E1" s="427"/>
      <c r="F1" s="427"/>
      <c r="G1" s="427"/>
      <c r="H1" s="427"/>
      <c r="I1" s="427"/>
      <c r="J1" s="427"/>
      <c r="L1" s="9"/>
      <c r="T1" s="9"/>
      <c r="V1" s="1"/>
      <c r="W1" s="1"/>
      <c r="X1" s="1"/>
      <c r="Y1" s="1"/>
      <c r="AB1" s="355" t="s">
        <v>806</v>
      </c>
    </row>
    <row r="2" spans="1:25" ht="12" customHeight="1">
      <c r="A2" s="420"/>
      <c r="B2" s="428"/>
      <c r="C2" s="428"/>
      <c r="D2" s="428"/>
      <c r="E2" s="428"/>
      <c r="F2" s="420"/>
      <c r="G2" s="428"/>
      <c r="H2" s="428"/>
      <c r="I2" s="428"/>
      <c r="J2" s="428"/>
      <c r="K2" s="10"/>
      <c r="V2" s="1"/>
      <c r="W2" s="1"/>
      <c r="X2" s="1"/>
      <c r="Y2" s="1"/>
    </row>
    <row r="3" spans="1:25" ht="15.75" customHeight="1">
      <c r="A3" s="429" t="s">
        <v>261</v>
      </c>
      <c r="B3" s="429"/>
      <c r="C3" s="429"/>
      <c r="D3" s="429"/>
      <c r="E3" s="429"/>
      <c r="F3" s="429"/>
      <c r="G3" s="429"/>
      <c r="H3" s="429"/>
      <c r="I3" s="430"/>
      <c r="J3" s="430"/>
      <c r="V3" s="1"/>
      <c r="W3" s="1"/>
      <c r="X3" s="1"/>
      <c r="Y3" s="1"/>
    </row>
    <row r="4" spans="1:25" ht="12.75">
      <c r="A4" s="420"/>
      <c r="B4" s="421"/>
      <c r="C4" s="421"/>
      <c r="D4" s="421"/>
      <c r="E4" s="421"/>
      <c r="F4" s="421"/>
      <c r="G4" s="421"/>
      <c r="H4" s="421"/>
      <c r="I4" s="11"/>
      <c r="J4" s="11"/>
      <c r="K4" s="11"/>
      <c r="L4" s="11"/>
      <c r="M4" s="11"/>
      <c r="N4" s="11"/>
      <c r="O4" s="11"/>
      <c r="P4" s="11"/>
      <c r="V4" s="1"/>
      <c r="W4" s="1"/>
      <c r="X4" s="1"/>
      <c r="Y4" s="1"/>
    </row>
    <row r="5" spans="1:25" ht="22.5" customHeight="1" thickBot="1">
      <c r="A5" s="422" t="s">
        <v>298</v>
      </c>
      <c r="B5" s="422"/>
      <c r="C5" s="422"/>
      <c r="D5" s="422"/>
      <c r="E5" s="422"/>
      <c r="F5" s="422"/>
      <c r="G5" s="422"/>
      <c r="H5" s="422"/>
      <c r="I5" s="422"/>
      <c r="J5" s="422"/>
      <c r="V5" s="1"/>
      <c r="W5" s="1"/>
      <c r="X5" s="1"/>
      <c r="Y5" s="1"/>
    </row>
    <row r="6" spans="1:28" ht="12.75" customHeight="1" thickBot="1">
      <c r="A6" s="12"/>
      <c r="B6" s="13"/>
      <c r="C6" s="14"/>
      <c r="D6" s="14"/>
      <c r="E6" s="15"/>
      <c r="F6" s="15"/>
      <c r="G6" s="16"/>
      <c r="H6" s="17"/>
      <c r="I6" s="18"/>
      <c r="J6" s="19"/>
      <c r="K6" s="423" t="s">
        <v>299</v>
      </c>
      <c r="L6" s="19"/>
      <c r="M6" s="18"/>
      <c r="N6" s="19"/>
      <c r="O6" s="21"/>
      <c r="P6" s="19"/>
      <c r="Q6" s="21"/>
      <c r="R6" s="19"/>
      <c r="S6" s="21"/>
      <c r="T6" s="19"/>
      <c r="U6" s="425" t="s">
        <v>300</v>
      </c>
      <c r="V6" s="22"/>
      <c r="W6" s="21"/>
      <c r="X6" s="19"/>
      <c r="Y6" s="401" t="s">
        <v>301</v>
      </c>
      <c r="Z6" s="19"/>
      <c r="AB6" s="19" t="s">
        <v>302</v>
      </c>
    </row>
    <row r="7" spans="1:28" s="38" customFormat="1" ht="24.75" customHeight="1" thickBot="1">
      <c r="A7" s="403" t="s">
        <v>303</v>
      </c>
      <c r="B7" s="23" t="s">
        <v>263</v>
      </c>
      <c r="C7" s="408" t="s">
        <v>304</v>
      </c>
      <c r="D7" s="409"/>
      <c r="E7" s="25" t="s">
        <v>264</v>
      </c>
      <c r="F7" s="24" t="s">
        <v>265</v>
      </c>
      <c r="G7" s="26" t="s">
        <v>305</v>
      </c>
      <c r="H7" s="27" t="s">
        <v>266</v>
      </c>
      <c r="I7" s="28" t="s">
        <v>306</v>
      </c>
      <c r="J7" s="29" t="s">
        <v>267</v>
      </c>
      <c r="K7" s="424"/>
      <c r="L7" s="30" t="s">
        <v>267</v>
      </c>
      <c r="M7" s="20" t="s">
        <v>307</v>
      </c>
      <c r="N7" s="31" t="s">
        <v>267</v>
      </c>
      <c r="O7" s="32" t="s">
        <v>308</v>
      </c>
      <c r="P7" s="31" t="s">
        <v>267</v>
      </c>
      <c r="Q7" s="33" t="s">
        <v>309</v>
      </c>
      <c r="R7" s="34" t="s">
        <v>267</v>
      </c>
      <c r="S7" s="33" t="s">
        <v>310</v>
      </c>
      <c r="T7" s="35" t="s">
        <v>267</v>
      </c>
      <c r="U7" s="426"/>
      <c r="V7" s="36" t="s">
        <v>267</v>
      </c>
      <c r="W7" s="32" t="s">
        <v>311</v>
      </c>
      <c r="X7" s="37" t="s">
        <v>267</v>
      </c>
      <c r="Y7" s="402"/>
      <c r="Z7" s="30" t="s">
        <v>267</v>
      </c>
      <c r="AA7" s="353" t="s">
        <v>735</v>
      </c>
      <c r="AB7" s="30" t="s">
        <v>267</v>
      </c>
    </row>
    <row r="8" spans="1:31" ht="26.25" customHeight="1" thickBot="1">
      <c r="A8" s="404"/>
      <c r="B8" s="39" t="s">
        <v>268</v>
      </c>
      <c r="C8" s="410" t="s">
        <v>269</v>
      </c>
      <c r="D8" s="411"/>
      <c r="E8" s="41" t="s">
        <v>269</v>
      </c>
      <c r="F8" s="40" t="s">
        <v>269</v>
      </c>
      <c r="G8" s="42" t="s">
        <v>312</v>
      </c>
      <c r="H8" s="43">
        <f>H9+H31+H104</f>
        <v>33800</v>
      </c>
      <c r="I8" s="43">
        <f>+I9+I31+I104</f>
        <v>1260</v>
      </c>
      <c r="J8" s="43">
        <f>J9+J31+J104</f>
        <v>35060</v>
      </c>
      <c r="K8" s="44">
        <f>+K9+K31+K104</f>
        <v>0</v>
      </c>
      <c r="L8" s="45">
        <f>+J8+K8</f>
        <v>35060</v>
      </c>
      <c r="M8" s="45">
        <f>+M9+M31+M104</f>
        <v>349.8</v>
      </c>
      <c r="N8" s="45">
        <f>+L8+M8</f>
        <v>35409.8</v>
      </c>
      <c r="O8" s="46">
        <f>+O9+O31+O104</f>
        <v>0</v>
      </c>
      <c r="P8" s="47">
        <f>+N8+O8</f>
        <v>35409.8</v>
      </c>
      <c r="Q8" s="45">
        <f>+Q9+Q31+Q104</f>
        <v>713</v>
      </c>
      <c r="R8" s="45">
        <f>+P8+Q8</f>
        <v>36122.8</v>
      </c>
      <c r="S8" s="45">
        <f>+S9+S31+S104</f>
        <v>0</v>
      </c>
      <c r="T8" s="45">
        <f>+R8+S8</f>
        <v>36122.8</v>
      </c>
      <c r="U8" s="45">
        <f>+U9+U31+U104</f>
        <v>0</v>
      </c>
      <c r="V8" s="45">
        <f>+T8+U8</f>
        <v>36122.8</v>
      </c>
      <c r="W8" s="48">
        <f>+W9+W31+W104</f>
        <v>0</v>
      </c>
      <c r="X8" s="45">
        <f>+V8+W8</f>
        <v>36122.8</v>
      </c>
      <c r="Y8" s="45">
        <f>+Y9+Y31+Y104</f>
        <v>0</v>
      </c>
      <c r="Z8" s="45">
        <f>+X8+Y8</f>
        <v>36122.8</v>
      </c>
      <c r="AA8" s="45">
        <f>AA9+AA31+AA104</f>
        <v>-3888</v>
      </c>
      <c r="AB8" s="45">
        <f aca="true" t="shared" si="0" ref="AB8:AB23">+Z8+AA8</f>
        <v>32234.800000000003</v>
      </c>
      <c r="AC8" s="8" t="s">
        <v>736</v>
      </c>
      <c r="AE8" s="231"/>
    </row>
    <row r="9" spans="1:28" s="56" customFormat="1" ht="15" customHeight="1">
      <c r="A9" s="404"/>
      <c r="B9" s="49" t="s">
        <v>270</v>
      </c>
      <c r="C9" s="412" t="s">
        <v>269</v>
      </c>
      <c r="D9" s="413"/>
      <c r="E9" s="50" t="s">
        <v>269</v>
      </c>
      <c r="F9" s="51" t="s">
        <v>269</v>
      </c>
      <c r="G9" s="52" t="s">
        <v>313</v>
      </c>
      <c r="H9" s="53">
        <f>H10+H16+H23+H27+H29</f>
        <v>700</v>
      </c>
      <c r="I9" s="53">
        <f>+I10+I16+I23+I27+I29</f>
        <v>260</v>
      </c>
      <c r="J9" s="53">
        <f>H9+I9</f>
        <v>960</v>
      </c>
      <c r="K9" s="54">
        <v>0</v>
      </c>
      <c r="L9" s="54">
        <f aca="true" t="shared" si="1" ref="L9:L72">+J9+K9</f>
        <v>960</v>
      </c>
      <c r="M9" s="55">
        <v>0</v>
      </c>
      <c r="N9" s="55">
        <f aca="true" t="shared" si="2" ref="N9:N72">+L9+M9</f>
        <v>960</v>
      </c>
      <c r="O9" s="54">
        <f>+O10+O16+O23+O27+O29</f>
        <v>0</v>
      </c>
      <c r="P9" s="54">
        <f aca="true" t="shared" si="3" ref="P9:P72">+N9+O9</f>
        <v>960</v>
      </c>
      <c r="Q9" s="55">
        <f>+Q10+Q16+Q23+Q27+Q25+Q29</f>
        <v>83</v>
      </c>
      <c r="R9" s="55">
        <f>+P9+Q9</f>
        <v>1043</v>
      </c>
      <c r="S9" s="55">
        <v>0</v>
      </c>
      <c r="T9" s="55">
        <f aca="true" t="shared" si="4" ref="T9:T72">+R9+S9</f>
        <v>1043</v>
      </c>
      <c r="U9" s="55">
        <v>0</v>
      </c>
      <c r="V9" s="55">
        <f aca="true" t="shared" si="5" ref="V9:V72">+T9+U9</f>
        <v>1043</v>
      </c>
      <c r="W9" s="55">
        <v>0</v>
      </c>
      <c r="X9" s="55">
        <f aca="true" t="shared" si="6" ref="X9:X72">+V9+W9</f>
        <v>1043</v>
      </c>
      <c r="Y9" s="55">
        <v>0</v>
      </c>
      <c r="Z9" s="55">
        <f aca="true" t="shared" si="7" ref="Z9:Z72">+X9+Y9</f>
        <v>1043</v>
      </c>
      <c r="AA9" s="55">
        <v>0</v>
      </c>
      <c r="AB9" s="55">
        <f t="shared" si="0"/>
        <v>1043</v>
      </c>
    </row>
    <row r="10" spans="1:28" ht="12.75" customHeight="1">
      <c r="A10" s="404"/>
      <c r="B10" s="57" t="s">
        <v>314</v>
      </c>
      <c r="C10" s="58" t="s">
        <v>315</v>
      </c>
      <c r="D10" s="59" t="s">
        <v>316</v>
      </c>
      <c r="E10" s="60" t="s">
        <v>269</v>
      </c>
      <c r="F10" s="61" t="s">
        <v>269</v>
      </c>
      <c r="G10" s="62" t="s">
        <v>317</v>
      </c>
      <c r="H10" s="63">
        <f>H11+H12+H13+H14+H15</f>
        <v>100</v>
      </c>
      <c r="I10" s="63">
        <f>I11+I12+I13+I14+I15</f>
        <v>0</v>
      </c>
      <c r="J10" s="63">
        <f aca="true" t="shared" si="8" ref="J10:J73">H10+I10</f>
        <v>100</v>
      </c>
      <c r="K10" s="64">
        <v>0</v>
      </c>
      <c r="L10" s="64">
        <f t="shared" si="1"/>
        <v>100</v>
      </c>
      <c r="M10" s="64">
        <v>0</v>
      </c>
      <c r="N10" s="64">
        <f t="shared" si="2"/>
        <v>100</v>
      </c>
      <c r="O10" s="64">
        <v>0</v>
      </c>
      <c r="P10" s="64">
        <f t="shared" si="3"/>
        <v>100</v>
      </c>
      <c r="Q10" s="64">
        <v>0</v>
      </c>
      <c r="R10" s="64">
        <f>+P10+Q10</f>
        <v>100</v>
      </c>
      <c r="S10" s="64">
        <v>0</v>
      </c>
      <c r="T10" s="64">
        <f t="shared" si="4"/>
        <v>100</v>
      </c>
      <c r="U10" s="64">
        <v>0</v>
      </c>
      <c r="V10" s="64">
        <f t="shared" si="5"/>
        <v>100</v>
      </c>
      <c r="W10" s="64">
        <v>0</v>
      </c>
      <c r="X10" s="64">
        <f t="shared" si="6"/>
        <v>100</v>
      </c>
      <c r="Y10" s="64">
        <v>0</v>
      </c>
      <c r="Z10" s="64">
        <f t="shared" si="7"/>
        <v>100</v>
      </c>
      <c r="AA10" s="64">
        <v>0</v>
      </c>
      <c r="AB10" s="64">
        <f t="shared" si="0"/>
        <v>100</v>
      </c>
    </row>
    <row r="11" spans="1:28" s="74" customFormat="1" ht="12.75" customHeight="1">
      <c r="A11" s="404"/>
      <c r="B11" s="65"/>
      <c r="C11" s="66"/>
      <c r="D11" s="67"/>
      <c r="E11" s="68">
        <v>3269</v>
      </c>
      <c r="F11" s="69">
        <v>5139</v>
      </c>
      <c r="G11" s="70" t="s">
        <v>318</v>
      </c>
      <c r="H11" s="71">
        <v>1</v>
      </c>
      <c r="I11" s="71">
        <v>0</v>
      </c>
      <c r="J11" s="71">
        <f t="shared" si="8"/>
        <v>1</v>
      </c>
      <c r="K11" s="72">
        <v>0</v>
      </c>
      <c r="L11" s="72">
        <f t="shared" si="1"/>
        <v>1</v>
      </c>
      <c r="M11" s="72">
        <v>0</v>
      </c>
      <c r="N11" s="72">
        <f t="shared" si="2"/>
        <v>1</v>
      </c>
      <c r="O11" s="72">
        <v>0</v>
      </c>
      <c r="P11" s="72">
        <f t="shared" si="3"/>
        <v>1</v>
      </c>
      <c r="Q11" s="72">
        <v>0</v>
      </c>
      <c r="R11" s="72">
        <f aca="true" t="shared" si="9" ref="R11:R74">+P11+Q11</f>
        <v>1</v>
      </c>
      <c r="S11" s="72">
        <v>0</v>
      </c>
      <c r="T11" s="72">
        <f t="shared" si="4"/>
        <v>1</v>
      </c>
      <c r="U11" s="72">
        <v>0</v>
      </c>
      <c r="V11" s="72">
        <f t="shared" si="5"/>
        <v>1</v>
      </c>
      <c r="W11" s="72">
        <v>0</v>
      </c>
      <c r="X11" s="72">
        <f t="shared" si="6"/>
        <v>1</v>
      </c>
      <c r="Y11" s="72">
        <v>0</v>
      </c>
      <c r="Z11" s="72">
        <f t="shared" si="7"/>
        <v>1</v>
      </c>
      <c r="AA11" s="72">
        <v>0</v>
      </c>
      <c r="AB11" s="72">
        <f t="shared" si="0"/>
        <v>1</v>
      </c>
    </row>
    <row r="12" spans="1:28" ht="12.75" customHeight="1">
      <c r="A12" s="404"/>
      <c r="B12" s="65"/>
      <c r="C12" s="66"/>
      <c r="D12" s="67"/>
      <c r="E12" s="68">
        <v>3269</v>
      </c>
      <c r="F12" s="69">
        <v>5166</v>
      </c>
      <c r="G12" s="75" t="s">
        <v>319</v>
      </c>
      <c r="H12" s="71">
        <v>21.6</v>
      </c>
      <c r="I12" s="71">
        <v>0</v>
      </c>
      <c r="J12" s="71">
        <f t="shared" si="8"/>
        <v>21.6</v>
      </c>
      <c r="K12" s="72">
        <v>0</v>
      </c>
      <c r="L12" s="72">
        <f t="shared" si="1"/>
        <v>21.6</v>
      </c>
      <c r="M12" s="72">
        <v>0</v>
      </c>
      <c r="N12" s="72">
        <f t="shared" si="2"/>
        <v>21.6</v>
      </c>
      <c r="O12" s="72">
        <v>0</v>
      </c>
      <c r="P12" s="72">
        <f t="shared" si="3"/>
        <v>21.6</v>
      </c>
      <c r="Q12" s="72">
        <v>0</v>
      </c>
      <c r="R12" s="72">
        <f t="shared" si="9"/>
        <v>21.6</v>
      </c>
      <c r="S12" s="72">
        <v>0</v>
      </c>
      <c r="T12" s="72">
        <f t="shared" si="4"/>
        <v>21.6</v>
      </c>
      <c r="U12" s="72">
        <v>0</v>
      </c>
      <c r="V12" s="72">
        <f t="shared" si="5"/>
        <v>21.6</v>
      </c>
      <c r="W12" s="72">
        <v>0</v>
      </c>
      <c r="X12" s="72">
        <f t="shared" si="6"/>
        <v>21.6</v>
      </c>
      <c r="Y12" s="72">
        <v>0</v>
      </c>
      <c r="Z12" s="72">
        <f t="shared" si="7"/>
        <v>21.6</v>
      </c>
      <c r="AA12" s="72">
        <v>0</v>
      </c>
      <c r="AB12" s="72">
        <f t="shared" si="0"/>
        <v>21.6</v>
      </c>
    </row>
    <row r="13" spans="1:28" ht="12.75" customHeight="1">
      <c r="A13" s="404"/>
      <c r="B13" s="65"/>
      <c r="C13" s="66"/>
      <c r="D13" s="67"/>
      <c r="E13" s="68">
        <v>3269</v>
      </c>
      <c r="F13" s="69">
        <v>5169</v>
      </c>
      <c r="G13" s="75" t="s">
        <v>320</v>
      </c>
      <c r="H13" s="71">
        <v>65</v>
      </c>
      <c r="I13" s="71">
        <v>0</v>
      </c>
      <c r="J13" s="71">
        <f t="shared" si="8"/>
        <v>65</v>
      </c>
      <c r="K13" s="72">
        <v>0</v>
      </c>
      <c r="L13" s="72">
        <f t="shared" si="1"/>
        <v>65</v>
      </c>
      <c r="M13" s="72">
        <v>0</v>
      </c>
      <c r="N13" s="72">
        <f t="shared" si="2"/>
        <v>65</v>
      </c>
      <c r="O13" s="72">
        <v>0</v>
      </c>
      <c r="P13" s="72">
        <f t="shared" si="3"/>
        <v>65</v>
      </c>
      <c r="Q13" s="72">
        <v>0</v>
      </c>
      <c r="R13" s="72">
        <f t="shared" si="9"/>
        <v>65</v>
      </c>
      <c r="S13" s="72">
        <v>0</v>
      </c>
      <c r="T13" s="72">
        <f t="shared" si="4"/>
        <v>65</v>
      </c>
      <c r="U13" s="72">
        <v>0</v>
      </c>
      <c r="V13" s="72">
        <f t="shared" si="5"/>
        <v>65</v>
      </c>
      <c r="W13" s="72">
        <v>0</v>
      </c>
      <c r="X13" s="72">
        <f t="shared" si="6"/>
        <v>65</v>
      </c>
      <c r="Y13" s="72">
        <v>0</v>
      </c>
      <c r="Z13" s="72">
        <f t="shared" si="7"/>
        <v>65</v>
      </c>
      <c r="AA13" s="72">
        <v>0</v>
      </c>
      <c r="AB13" s="72">
        <f t="shared" si="0"/>
        <v>65</v>
      </c>
    </row>
    <row r="14" spans="1:28" s="74" customFormat="1" ht="12.75" customHeight="1">
      <c r="A14" s="404"/>
      <c r="B14" s="65"/>
      <c r="C14" s="66"/>
      <c r="D14" s="67"/>
      <c r="E14" s="68">
        <v>3269</v>
      </c>
      <c r="F14" s="69">
        <v>5175</v>
      </c>
      <c r="G14" s="75" t="s">
        <v>321</v>
      </c>
      <c r="H14" s="71">
        <v>10.4</v>
      </c>
      <c r="I14" s="71">
        <v>0</v>
      </c>
      <c r="J14" s="71">
        <f t="shared" si="8"/>
        <v>10.4</v>
      </c>
      <c r="K14" s="72">
        <v>0</v>
      </c>
      <c r="L14" s="72">
        <f t="shared" si="1"/>
        <v>10.4</v>
      </c>
      <c r="M14" s="72">
        <v>0</v>
      </c>
      <c r="N14" s="72">
        <f t="shared" si="2"/>
        <v>10.4</v>
      </c>
      <c r="O14" s="72">
        <v>0</v>
      </c>
      <c r="P14" s="72">
        <f t="shared" si="3"/>
        <v>10.4</v>
      </c>
      <c r="Q14" s="72">
        <v>0</v>
      </c>
      <c r="R14" s="72">
        <f t="shared" si="9"/>
        <v>10.4</v>
      </c>
      <c r="S14" s="72">
        <v>0</v>
      </c>
      <c r="T14" s="72">
        <f t="shared" si="4"/>
        <v>10.4</v>
      </c>
      <c r="U14" s="72">
        <v>0</v>
      </c>
      <c r="V14" s="72">
        <f t="shared" si="5"/>
        <v>10.4</v>
      </c>
      <c r="W14" s="72">
        <v>0</v>
      </c>
      <c r="X14" s="72">
        <f t="shared" si="6"/>
        <v>10.4</v>
      </c>
      <c r="Y14" s="72">
        <v>0</v>
      </c>
      <c r="Z14" s="72">
        <f t="shared" si="7"/>
        <v>10.4</v>
      </c>
      <c r="AA14" s="72">
        <v>0</v>
      </c>
      <c r="AB14" s="72">
        <f t="shared" si="0"/>
        <v>10.4</v>
      </c>
    </row>
    <row r="15" spans="1:28" ht="12.75" customHeight="1">
      <c r="A15" s="404"/>
      <c r="B15" s="65"/>
      <c r="C15" s="66"/>
      <c r="D15" s="67"/>
      <c r="E15" s="68">
        <v>3269</v>
      </c>
      <c r="F15" s="69">
        <v>5194</v>
      </c>
      <c r="G15" s="75" t="s">
        <v>322</v>
      </c>
      <c r="H15" s="71">
        <v>2</v>
      </c>
      <c r="I15" s="71">
        <v>0</v>
      </c>
      <c r="J15" s="71">
        <f t="shared" si="8"/>
        <v>2</v>
      </c>
      <c r="K15" s="72">
        <v>0</v>
      </c>
      <c r="L15" s="72">
        <f t="shared" si="1"/>
        <v>2</v>
      </c>
      <c r="M15" s="72">
        <v>0</v>
      </c>
      <c r="N15" s="72">
        <f t="shared" si="2"/>
        <v>2</v>
      </c>
      <c r="O15" s="72">
        <v>0</v>
      </c>
      <c r="P15" s="72">
        <f t="shared" si="3"/>
        <v>2</v>
      </c>
      <c r="Q15" s="72">
        <v>0</v>
      </c>
      <c r="R15" s="72">
        <f t="shared" si="9"/>
        <v>2</v>
      </c>
      <c r="S15" s="72">
        <v>0</v>
      </c>
      <c r="T15" s="72">
        <f t="shared" si="4"/>
        <v>2</v>
      </c>
      <c r="U15" s="72">
        <v>0</v>
      </c>
      <c r="V15" s="72">
        <f t="shared" si="5"/>
        <v>2</v>
      </c>
      <c r="W15" s="72">
        <v>0</v>
      </c>
      <c r="X15" s="72">
        <f t="shared" si="6"/>
        <v>2</v>
      </c>
      <c r="Y15" s="72">
        <v>0</v>
      </c>
      <c r="Z15" s="72">
        <f t="shared" si="7"/>
        <v>2</v>
      </c>
      <c r="AA15" s="72">
        <v>0</v>
      </c>
      <c r="AB15" s="72">
        <f t="shared" si="0"/>
        <v>2</v>
      </c>
    </row>
    <row r="16" spans="1:28" ht="12.75" customHeight="1">
      <c r="A16" s="404"/>
      <c r="B16" s="76" t="s">
        <v>314</v>
      </c>
      <c r="C16" s="77" t="s">
        <v>323</v>
      </c>
      <c r="D16" s="78" t="s">
        <v>316</v>
      </c>
      <c r="E16" s="79" t="s">
        <v>269</v>
      </c>
      <c r="F16" s="80" t="s">
        <v>269</v>
      </c>
      <c r="G16" s="81" t="s">
        <v>324</v>
      </c>
      <c r="H16" s="63">
        <f>H18+H19+H20+H21+H22</f>
        <v>150</v>
      </c>
      <c r="I16" s="63">
        <f>I18+I19+I20+I21+I22</f>
        <v>60</v>
      </c>
      <c r="J16" s="63">
        <f t="shared" si="8"/>
        <v>210</v>
      </c>
      <c r="K16" s="64">
        <v>0</v>
      </c>
      <c r="L16" s="64">
        <f t="shared" si="1"/>
        <v>210</v>
      </c>
      <c r="M16" s="64">
        <v>0</v>
      </c>
      <c r="N16" s="64">
        <f t="shared" si="2"/>
        <v>210</v>
      </c>
      <c r="O16" s="64">
        <f>SUM(O17:O22)</f>
        <v>0</v>
      </c>
      <c r="P16" s="64">
        <f t="shared" si="3"/>
        <v>210</v>
      </c>
      <c r="Q16" s="64">
        <f>SUM(Q17:Q22)</f>
        <v>38</v>
      </c>
      <c r="R16" s="64">
        <f t="shared" si="9"/>
        <v>248</v>
      </c>
      <c r="S16" s="64">
        <v>0</v>
      </c>
      <c r="T16" s="64">
        <f t="shared" si="4"/>
        <v>248</v>
      </c>
      <c r="U16" s="64">
        <v>0</v>
      </c>
      <c r="V16" s="64">
        <f t="shared" si="5"/>
        <v>248</v>
      </c>
      <c r="W16" s="64">
        <v>0</v>
      </c>
      <c r="X16" s="64">
        <f t="shared" si="6"/>
        <v>248</v>
      </c>
      <c r="Y16" s="64">
        <v>0</v>
      </c>
      <c r="Z16" s="64">
        <f t="shared" si="7"/>
        <v>248</v>
      </c>
      <c r="AA16" s="64">
        <v>0</v>
      </c>
      <c r="AB16" s="64">
        <f t="shared" si="0"/>
        <v>248</v>
      </c>
    </row>
    <row r="17" spans="1:28" ht="12.75" customHeight="1">
      <c r="A17" s="404"/>
      <c r="B17" s="76"/>
      <c r="C17" s="77"/>
      <c r="D17" s="78"/>
      <c r="E17" s="68">
        <v>3269</v>
      </c>
      <c r="F17" s="69">
        <v>5021</v>
      </c>
      <c r="G17" s="70" t="s">
        <v>325</v>
      </c>
      <c r="H17" s="82">
        <v>0</v>
      </c>
      <c r="I17" s="82"/>
      <c r="J17" s="82"/>
      <c r="K17" s="72"/>
      <c r="L17" s="72"/>
      <c r="M17" s="72"/>
      <c r="N17" s="72">
        <v>0</v>
      </c>
      <c r="O17" s="72">
        <v>9</v>
      </c>
      <c r="P17" s="72">
        <f t="shared" si="3"/>
        <v>9</v>
      </c>
      <c r="Q17" s="83">
        <v>0</v>
      </c>
      <c r="R17" s="72">
        <f t="shared" si="9"/>
        <v>9</v>
      </c>
      <c r="S17" s="72">
        <v>0</v>
      </c>
      <c r="T17" s="72">
        <f t="shared" si="4"/>
        <v>9</v>
      </c>
      <c r="U17" s="72">
        <v>0</v>
      </c>
      <c r="V17" s="72">
        <f t="shared" si="5"/>
        <v>9</v>
      </c>
      <c r="W17" s="72">
        <v>0</v>
      </c>
      <c r="X17" s="72">
        <f t="shared" si="6"/>
        <v>9</v>
      </c>
      <c r="Y17" s="72">
        <v>0</v>
      </c>
      <c r="Z17" s="72">
        <f t="shared" si="7"/>
        <v>9</v>
      </c>
      <c r="AA17" s="72">
        <v>0</v>
      </c>
      <c r="AB17" s="72">
        <f t="shared" si="0"/>
        <v>9</v>
      </c>
    </row>
    <row r="18" spans="1:28" ht="12.75" customHeight="1">
      <c r="A18" s="404"/>
      <c r="B18" s="65"/>
      <c r="C18" s="66"/>
      <c r="D18" s="67"/>
      <c r="E18" s="68">
        <v>3269</v>
      </c>
      <c r="F18" s="69">
        <v>5139</v>
      </c>
      <c r="G18" s="70" t="s">
        <v>318</v>
      </c>
      <c r="H18" s="71">
        <v>20</v>
      </c>
      <c r="I18" s="71">
        <f>12+7</f>
        <v>19</v>
      </c>
      <c r="J18" s="71">
        <f t="shared" si="8"/>
        <v>39</v>
      </c>
      <c r="K18" s="72">
        <v>0</v>
      </c>
      <c r="L18" s="72">
        <f t="shared" si="1"/>
        <v>39</v>
      </c>
      <c r="M18" s="72">
        <v>0</v>
      </c>
      <c r="N18" s="72">
        <f t="shared" si="2"/>
        <v>39</v>
      </c>
      <c r="O18" s="72">
        <v>0</v>
      </c>
      <c r="P18" s="72">
        <f t="shared" si="3"/>
        <v>39</v>
      </c>
      <c r="Q18" s="83">
        <v>0</v>
      </c>
      <c r="R18" s="72">
        <f t="shared" si="9"/>
        <v>39</v>
      </c>
      <c r="S18" s="72">
        <v>0</v>
      </c>
      <c r="T18" s="72">
        <f t="shared" si="4"/>
        <v>39</v>
      </c>
      <c r="U18" s="72">
        <v>0</v>
      </c>
      <c r="V18" s="72">
        <f t="shared" si="5"/>
        <v>39</v>
      </c>
      <c r="W18" s="72">
        <v>0</v>
      </c>
      <c r="X18" s="72">
        <f t="shared" si="6"/>
        <v>39</v>
      </c>
      <c r="Y18" s="72">
        <v>0</v>
      </c>
      <c r="Z18" s="72">
        <f t="shared" si="7"/>
        <v>39</v>
      </c>
      <c r="AA18" s="72">
        <v>0</v>
      </c>
      <c r="AB18" s="72">
        <f t="shared" si="0"/>
        <v>39</v>
      </c>
    </row>
    <row r="19" spans="1:28" s="74" customFormat="1" ht="12.75" customHeight="1">
      <c r="A19" s="404"/>
      <c r="B19" s="65"/>
      <c r="C19" s="66"/>
      <c r="D19" s="67"/>
      <c r="E19" s="68">
        <v>3269</v>
      </c>
      <c r="F19" s="69">
        <v>5167</v>
      </c>
      <c r="G19" s="75" t="s">
        <v>326</v>
      </c>
      <c r="H19" s="71">
        <v>15</v>
      </c>
      <c r="I19" s="71">
        <v>0</v>
      </c>
      <c r="J19" s="71">
        <f t="shared" si="8"/>
        <v>15</v>
      </c>
      <c r="K19" s="72">
        <v>0</v>
      </c>
      <c r="L19" s="72">
        <f t="shared" si="1"/>
        <v>15</v>
      </c>
      <c r="M19" s="72">
        <v>0</v>
      </c>
      <c r="N19" s="72">
        <f t="shared" si="2"/>
        <v>15</v>
      </c>
      <c r="O19" s="72">
        <v>0</v>
      </c>
      <c r="P19" s="72">
        <f t="shared" si="3"/>
        <v>15</v>
      </c>
      <c r="Q19" s="64">
        <v>38</v>
      </c>
      <c r="R19" s="72">
        <f t="shared" si="9"/>
        <v>53</v>
      </c>
      <c r="S19" s="72">
        <v>0</v>
      </c>
      <c r="T19" s="72">
        <f t="shared" si="4"/>
        <v>53</v>
      </c>
      <c r="U19" s="72">
        <v>0</v>
      </c>
      <c r="V19" s="72">
        <f t="shared" si="5"/>
        <v>53</v>
      </c>
      <c r="W19" s="72">
        <v>0</v>
      </c>
      <c r="X19" s="72">
        <f t="shared" si="6"/>
        <v>53</v>
      </c>
      <c r="Y19" s="72">
        <v>0</v>
      </c>
      <c r="Z19" s="72">
        <f t="shared" si="7"/>
        <v>53</v>
      </c>
      <c r="AA19" s="72">
        <v>0</v>
      </c>
      <c r="AB19" s="72">
        <f t="shared" si="0"/>
        <v>53</v>
      </c>
    </row>
    <row r="20" spans="1:28" ht="12.75" customHeight="1">
      <c r="A20" s="404"/>
      <c r="B20" s="65"/>
      <c r="C20" s="66"/>
      <c r="D20" s="67"/>
      <c r="E20" s="68">
        <v>3269</v>
      </c>
      <c r="F20" s="69">
        <v>5169</v>
      </c>
      <c r="G20" s="75" t="s">
        <v>320</v>
      </c>
      <c r="H20" s="71">
        <v>5</v>
      </c>
      <c r="I20" s="71">
        <v>3</v>
      </c>
      <c r="J20" s="71">
        <f t="shared" si="8"/>
        <v>8</v>
      </c>
      <c r="K20" s="72">
        <v>0</v>
      </c>
      <c r="L20" s="72">
        <f t="shared" si="1"/>
        <v>8</v>
      </c>
      <c r="M20" s="72">
        <v>0</v>
      </c>
      <c r="N20" s="72">
        <f t="shared" si="2"/>
        <v>8</v>
      </c>
      <c r="O20" s="72">
        <v>0</v>
      </c>
      <c r="P20" s="72">
        <f t="shared" si="3"/>
        <v>8</v>
      </c>
      <c r="Q20" s="72">
        <v>0</v>
      </c>
      <c r="R20" s="72">
        <f t="shared" si="9"/>
        <v>8</v>
      </c>
      <c r="S20" s="72">
        <v>0</v>
      </c>
      <c r="T20" s="72">
        <f t="shared" si="4"/>
        <v>8</v>
      </c>
      <c r="U20" s="72">
        <v>0</v>
      </c>
      <c r="V20" s="72">
        <f t="shared" si="5"/>
        <v>8</v>
      </c>
      <c r="W20" s="72">
        <v>0</v>
      </c>
      <c r="X20" s="72">
        <f t="shared" si="6"/>
        <v>8</v>
      </c>
      <c r="Y20" s="72">
        <v>0</v>
      </c>
      <c r="Z20" s="72">
        <f t="shared" si="7"/>
        <v>8</v>
      </c>
      <c r="AA20" s="72">
        <v>0</v>
      </c>
      <c r="AB20" s="72">
        <f t="shared" si="0"/>
        <v>8</v>
      </c>
    </row>
    <row r="21" spans="1:28" ht="12.75" customHeight="1">
      <c r="A21" s="404"/>
      <c r="B21" s="65"/>
      <c r="C21" s="66"/>
      <c r="D21" s="67"/>
      <c r="E21" s="68">
        <v>3269</v>
      </c>
      <c r="F21" s="69">
        <v>5173</v>
      </c>
      <c r="G21" s="75" t="s">
        <v>327</v>
      </c>
      <c r="H21" s="71">
        <v>5</v>
      </c>
      <c r="I21" s="71">
        <v>0</v>
      </c>
      <c r="J21" s="71">
        <f t="shared" si="8"/>
        <v>5</v>
      </c>
      <c r="K21" s="72">
        <v>0</v>
      </c>
      <c r="L21" s="72">
        <f t="shared" si="1"/>
        <v>5</v>
      </c>
      <c r="M21" s="72">
        <v>0</v>
      </c>
      <c r="N21" s="72">
        <f t="shared" si="2"/>
        <v>5</v>
      </c>
      <c r="O21" s="72">
        <v>0</v>
      </c>
      <c r="P21" s="72">
        <f t="shared" si="3"/>
        <v>5</v>
      </c>
      <c r="Q21" s="72">
        <v>0</v>
      </c>
      <c r="R21" s="72">
        <f t="shared" si="9"/>
        <v>5</v>
      </c>
      <c r="S21" s="72">
        <v>0</v>
      </c>
      <c r="T21" s="72">
        <f t="shared" si="4"/>
        <v>5</v>
      </c>
      <c r="U21" s="72">
        <v>0</v>
      </c>
      <c r="V21" s="72">
        <f t="shared" si="5"/>
        <v>5</v>
      </c>
      <c r="W21" s="72">
        <v>0</v>
      </c>
      <c r="X21" s="72">
        <f t="shared" si="6"/>
        <v>5</v>
      </c>
      <c r="Y21" s="72">
        <v>0</v>
      </c>
      <c r="Z21" s="72">
        <f t="shared" si="7"/>
        <v>5</v>
      </c>
      <c r="AA21" s="72">
        <v>0</v>
      </c>
      <c r="AB21" s="72">
        <f t="shared" si="0"/>
        <v>5</v>
      </c>
    </row>
    <row r="22" spans="1:28" ht="12.75" customHeight="1">
      <c r="A22" s="404"/>
      <c r="B22" s="65"/>
      <c r="C22" s="66"/>
      <c r="D22" s="67"/>
      <c r="E22" s="68">
        <v>3269</v>
      </c>
      <c r="F22" s="69">
        <v>5175</v>
      </c>
      <c r="G22" s="75" t="s">
        <v>321</v>
      </c>
      <c r="H22" s="71">
        <v>105</v>
      </c>
      <c r="I22" s="71">
        <v>38</v>
      </c>
      <c r="J22" s="71">
        <f t="shared" si="8"/>
        <v>143</v>
      </c>
      <c r="K22" s="72">
        <v>0</v>
      </c>
      <c r="L22" s="72">
        <f t="shared" si="1"/>
        <v>143</v>
      </c>
      <c r="M22" s="72">
        <v>0</v>
      </c>
      <c r="N22" s="72">
        <f t="shared" si="2"/>
        <v>143</v>
      </c>
      <c r="O22" s="72">
        <v>-9</v>
      </c>
      <c r="P22" s="72">
        <f t="shared" si="3"/>
        <v>134</v>
      </c>
      <c r="Q22" s="72">
        <v>0</v>
      </c>
      <c r="R22" s="72">
        <f t="shared" si="9"/>
        <v>134</v>
      </c>
      <c r="S22" s="72">
        <v>0</v>
      </c>
      <c r="T22" s="72">
        <f t="shared" si="4"/>
        <v>134</v>
      </c>
      <c r="U22" s="72">
        <v>0</v>
      </c>
      <c r="V22" s="72">
        <f t="shared" si="5"/>
        <v>134</v>
      </c>
      <c r="W22" s="72">
        <v>0</v>
      </c>
      <c r="X22" s="72">
        <f t="shared" si="6"/>
        <v>134</v>
      </c>
      <c r="Y22" s="72">
        <v>0</v>
      </c>
      <c r="Z22" s="72">
        <f t="shared" si="7"/>
        <v>134</v>
      </c>
      <c r="AA22" s="72">
        <v>0</v>
      </c>
      <c r="AB22" s="72">
        <f t="shared" si="0"/>
        <v>134</v>
      </c>
    </row>
    <row r="23" spans="1:28" s="74" customFormat="1" ht="12.75" customHeight="1">
      <c r="A23" s="404"/>
      <c r="B23" s="76" t="s">
        <v>314</v>
      </c>
      <c r="C23" s="77" t="s">
        <v>328</v>
      </c>
      <c r="D23" s="78" t="s">
        <v>316</v>
      </c>
      <c r="E23" s="79" t="s">
        <v>269</v>
      </c>
      <c r="F23" s="80" t="s">
        <v>269</v>
      </c>
      <c r="G23" s="81" t="s">
        <v>329</v>
      </c>
      <c r="H23" s="63">
        <f>H24</f>
        <v>100</v>
      </c>
      <c r="I23" s="63">
        <f>I24</f>
        <v>0</v>
      </c>
      <c r="J23" s="63">
        <f t="shared" si="8"/>
        <v>100</v>
      </c>
      <c r="K23" s="64">
        <v>0</v>
      </c>
      <c r="L23" s="64">
        <f t="shared" si="1"/>
        <v>100</v>
      </c>
      <c r="M23" s="64">
        <v>0</v>
      </c>
      <c r="N23" s="64">
        <f t="shared" si="2"/>
        <v>100</v>
      </c>
      <c r="O23" s="64">
        <v>0</v>
      </c>
      <c r="P23" s="64">
        <f t="shared" si="3"/>
        <v>100</v>
      </c>
      <c r="Q23" s="64">
        <v>0</v>
      </c>
      <c r="R23" s="64">
        <f t="shared" si="9"/>
        <v>100</v>
      </c>
      <c r="S23" s="64">
        <v>0</v>
      </c>
      <c r="T23" s="64">
        <f t="shared" si="4"/>
        <v>100</v>
      </c>
      <c r="U23" s="64">
        <v>0</v>
      </c>
      <c r="V23" s="64">
        <f t="shared" si="5"/>
        <v>100</v>
      </c>
      <c r="W23" s="64">
        <v>0</v>
      </c>
      <c r="X23" s="64">
        <f t="shared" si="6"/>
        <v>100</v>
      </c>
      <c r="Y23" s="64">
        <v>0</v>
      </c>
      <c r="Z23" s="64">
        <f t="shared" si="7"/>
        <v>100</v>
      </c>
      <c r="AA23" s="64">
        <v>0</v>
      </c>
      <c r="AB23" s="64">
        <f t="shared" si="0"/>
        <v>100</v>
      </c>
    </row>
    <row r="24" spans="1:28" ht="12.75" customHeight="1">
      <c r="A24" s="404"/>
      <c r="B24" s="65"/>
      <c r="C24" s="66"/>
      <c r="D24" s="67"/>
      <c r="E24" s="68">
        <v>3269</v>
      </c>
      <c r="F24" s="69">
        <v>5169</v>
      </c>
      <c r="G24" s="75" t="s">
        <v>320</v>
      </c>
      <c r="H24" s="71">
        <v>100</v>
      </c>
      <c r="I24" s="71">
        <v>0</v>
      </c>
      <c r="J24" s="71">
        <f t="shared" si="8"/>
        <v>100</v>
      </c>
      <c r="K24" s="72">
        <v>0</v>
      </c>
      <c r="L24" s="72">
        <f t="shared" si="1"/>
        <v>100</v>
      </c>
      <c r="M24" s="72">
        <v>0</v>
      </c>
      <c r="N24" s="72">
        <f t="shared" si="2"/>
        <v>100</v>
      </c>
      <c r="O24" s="72">
        <v>0</v>
      </c>
      <c r="P24" s="72">
        <f t="shared" si="3"/>
        <v>100</v>
      </c>
      <c r="Q24" s="72">
        <v>0</v>
      </c>
      <c r="R24" s="72">
        <f t="shared" si="9"/>
        <v>100</v>
      </c>
      <c r="S24" s="72">
        <v>0</v>
      </c>
      <c r="T24" s="72">
        <f t="shared" si="4"/>
        <v>100</v>
      </c>
      <c r="U24" s="72">
        <v>0</v>
      </c>
      <c r="V24" s="72">
        <f t="shared" si="5"/>
        <v>100</v>
      </c>
      <c r="W24" s="72">
        <v>0</v>
      </c>
      <c r="X24" s="72">
        <f t="shared" si="6"/>
        <v>100</v>
      </c>
      <c r="Y24" s="72">
        <v>0</v>
      </c>
      <c r="Z24" s="72">
        <f t="shared" si="7"/>
        <v>100</v>
      </c>
      <c r="AA24" s="72">
        <v>0</v>
      </c>
      <c r="AB24" s="72">
        <f aca="true" t="shared" si="10" ref="AB24:AB87">+Z24+AA24</f>
        <v>100</v>
      </c>
    </row>
    <row r="25" spans="1:28" ht="12.75" customHeight="1">
      <c r="A25" s="404"/>
      <c r="B25" s="84" t="s">
        <v>314</v>
      </c>
      <c r="C25" s="58" t="s">
        <v>330</v>
      </c>
      <c r="D25" s="59" t="s">
        <v>316</v>
      </c>
      <c r="E25" s="60" t="s">
        <v>269</v>
      </c>
      <c r="F25" s="61" t="s">
        <v>269</v>
      </c>
      <c r="G25" s="62" t="s">
        <v>331</v>
      </c>
      <c r="H25" s="63">
        <v>0</v>
      </c>
      <c r="I25" s="63"/>
      <c r="J25" s="63"/>
      <c r="K25" s="64"/>
      <c r="L25" s="64"/>
      <c r="M25" s="64"/>
      <c r="N25" s="64"/>
      <c r="O25" s="64"/>
      <c r="P25" s="64">
        <v>0</v>
      </c>
      <c r="Q25" s="64">
        <f>+Q26</f>
        <v>45</v>
      </c>
      <c r="R25" s="64">
        <f t="shared" si="9"/>
        <v>45</v>
      </c>
      <c r="S25" s="64">
        <v>0</v>
      </c>
      <c r="T25" s="64">
        <f t="shared" si="4"/>
        <v>45</v>
      </c>
      <c r="U25" s="64">
        <v>0</v>
      </c>
      <c r="V25" s="64">
        <f t="shared" si="5"/>
        <v>45</v>
      </c>
      <c r="W25" s="64">
        <v>0</v>
      </c>
      <c r="X25" s="64">
        <f t="shared" si="6"/>
        <v>45</v>
      </c>
      <c r="Y25" s="64">
        <v>0</v>
      </c>
      <c r="Z25" s="64">
        <f t="shared" si="7"/>
        <v>45</v>
      </c>
      <c r="AA25" s="64">
        <v>0</v>
      </c>
      <c r="AB25" s="64">
        <f t="shared" si="10"/>
        <v>45</v>
      </c>
    </row>
    <row r="26" spans="1:28" ht="12.75" customHeight="1">
      <c r="A26" s="404"/>
      <c r="B26" s="85"/>
      <c r="C26" s="86"/>
      <c r="D26" s="87"/>
      <c r="E26" s="88">
        <v>3269</v>
      </c>
      <c r="F26" s="89">
        <v>5169</v>
      </c>
      <c r="G26" s="70" t="s">
        <v>320</v>
      </c>
      <c r="H26" s="71">
        <v>0</v>
      </c>
      <c r="I26" s="71"/>
      <c r="J26" s="71"/>
      <c r="K26" s="72"/>
      <c r="L26" s="72"/>
      <c r="M26" s="72"/>
      <c r="N26" s="72"/>
      <c r="O26" s="72"/>
      <c r="P26" s="72">
        <v>0</v>
      </c>
      <c r="Q26" s="72">
        <v>45</v>
      </c>
      <c r="R26" s="72">
        <f t="shared" si="9"/>
        <v>45</v>
      </c>
      <c r="S26" s="72">
        <v>0</v>
      </c>
      <c r="T26" s="72">
        <f t="shared" si="4"/>
        <v>45</v>
      </c>
      <c r="U26" s="72">
        <v>0</v>
      </c>
      <c r="V26" s="72">
        <f t="shared" si="5"/>
        <v>45</v>
      </c>
      <c r="W26" s="72">
        <v>0</v>
      </c>
      <c r="X26" s="72">
        <f t="shared" si="6"/>
        <v>45</v>
      </c>
      <c r="Y26" s="72">
        <v>0</v>
      </c>
      <c r="Z26" s="72">
        <f t="shared" si="7"/>
        <v>45</v>
      </c>
      <c r="AA26" s="72">
        <v>0</v>
      </c>
      <c r="AB26" s="72">
        <f t="shared" si="10"/>
        <v>45</v>
      </c>
    </row>
    <row r="27" spans="1:28" ht="12.75" customHeight="1">
      <c r="A27" s="404"/>
      <c r="B27" s="57" t="s">
        <v>314</v>
      </c>
      <c r="C27" s="58" t="s">
        <v>332</v>
      </c>
      <c r="D27" s="59" t="s">
        <v>316</v>
      </c>
      <c r="E27" s="60" t="s">
        <v>269</v>
      </c>
      <c r="F27" s="61" t="s">
        <v>269</v>
      </c>
      <c r="G27" s="62" t="s">
        <v>333</v>
      </c>
      <c r="H27" s="63">
        <f>H28</f>
        <v>300</v>
      </c>
      <c r="I27" s="63">
        <f>I28</f>
        <v>200</v>
      </c>
      <c r="J27" s="63">
        <f t="shared" si="8"/>
        <v>500</v>
      </c>
      <c r="K27" s="64">
        <v>0</v>
      </c>
      <c r="L27" s="64">
        <f t="shared" si="1"/>
        <v>500</v>
      </c>
      <c r="M27" s="64">
        <v>0</v>
      </c>
      <c r="N27" s="64">
        <f t="shared" si="2"/>
        <v>500</v>
      </c>
      <c r="O27" s="64">
        <v>0</v>
      </c>
      <c r="P27" s="64">
        <f t="shared" si="3"/>
        <v>500</v>
      </c>
      <c r="Q27" s="64">
        <v>0</v>
      </c>
      <c r="R27" s="64">
        <f t="shared" si="9"/>
        <v>500</v>
      </c>
      <c r="S27" s="64">
        <v>0</v>
      </c>
      <c r="T27" s="64">
        <f t="shared" si="4"/>
        <v>500</v>
      </c>
      <c r="U27" s="64">
        <v>0</v>
      </c>
      <c r="V27" s="64">
        <f t="shared" si="5"/>
        <v>500</v>
      </c>
      <c r="W27" s="64">
        <v>0</v>
      </c>
      <c r="X27" s="64">
        <f t="shared" si="6"/>
        <v>500</v>
      </c>
      <c r="Y27" s="64">
        <v>0</v>
      </c>
      <c r="Z27" s="64">
        <f t="shared" si="7"/>
        <v>500</v>
      </c>
      <c r="AA27" s="64">
        <v>0</v>
      </c>
      <c r="AB27" s="64">
        <f t="shared" si="10"/>
        <v>500</v>
      </c>
    </row>
    <row r="28" spans="1:28" ht="12.75" customHeight="1">
      <c r="A28" s="404"/>
      <c r="B28" s="90"/>
      <c r="C28" s="91"/>
      <c r="D28" s="92"/>
      <c r="E28" s="93">
        <v>3269</v>
      </c>
      <c r="F28" s="69">
        <v>5169</v>
      </c>
      <c r="G28" s="75" t="s">
        <v>320</v>
      </c>
      <c r="H28" s="71">
        <v>300</v>
      </c>
      <c r="I28" s="71">
        <v>200</v>
      </c>
      <c r="J28" s="71">
        <f t="shared" si="8"/>
        <v>500</v>
      </c>
      <c r="K28" s="72">
        <v>0</v>
      </c>
      <c r="L28" s="72">
        <f t="shared" si="1"/>
        <v>500</v>
      </c>
      <c r="M28" s="72">
        <v>0</v>
      </c>
      <c r="N28" s="72">
        <f t="shared" si="2"/>
        <v>500</v>
      </c>
      <c r="O28" s="72">
        <v>0</v>
      </c>
      <c r="P28" s="72">
        <f t="shared" si="3"/>
        <v>500</v>
      </c>
      <c r="Q28" s="72">
        <v>0</v>
      </c>
      <c r="R28" s="72">
        <f t="shared" si="9"/>
        <v>500</v>
      </c>
      <c r="S28" s="72">
        <v>0</v>
      </c>
      <c r="T28" s="72">
        <f t="shared" si="4"/>
        <v>500</v>
      </c>
      <c r="U28" s="72">
        <v>0</v>
      </c>
      <c r="V28" s="72">
        <f t="shared" si="5"/>
        <v>500</v>
      </c>
      <c r="W28" s="72">
        <v>0</v>
      </c>
      <c r="X28" s="72">
        <f t="shared" si="6"/>
        <v>500</v>
      </c>
      <c r="Y28" s="72">
        <v>0</v>
      </c>
      <c r="Z28" s="72">
        <f t="shared" si="7"/>
        <v>500</v>
      </c>
      <c r="AA28" s="72">
        <v>0</v>
      </c>
      <c r="AB28" s="72">
        <f t="shared" si="10"/>
        <v>500</v>
      </c>
    </row>
    <row r="29" spans="1:28" s="74" customFormat="1" ht="12.75" customHeight="1">
      <c r="A29" s="404"/>
      <c r="B29" s="76" t="s">
        <v>314</v>
      </c>
      <c r="C29" s="77" t="s">
        <v>334</v>
      </c>
      <c r="D29" s="78" t="s">
        <v>316</v>
      </c>
      <c r="E29" s="79" t="s">
        <v>269</v>
      </c>
      <c r="F29" s="80" t="s">
        <v>269</v>
      </c>
      <c r="G29" s="81" t="s">
        <v>335</v>
      </c>
      <c r="H29" s="63">
        <f>H30</f>
        <v>50</v>
      </c>
      <c r="I29" s="63">
        <f>I30</f>
        <v>0</v>
      </c>
      <c r="J29" s="63">
        <f t="shared" si="8"/>
        <v>50</v>
      </c>
      <c r="K29" s="64">
        <v>0</v>
      </c>
      <c r="L29" s="64">
        <f t="shared" si="1"/>
        <v>50</v>
      </c>
      <c r="M29" s="64">
        <v>0</v>
      </c>
      <c r="N29" s="64">
        <f t="shared" si="2"/>
        <v>50</v>
      </c>
      <c r="O29" s="64">
        <v>0</v>
      </c>
      <c r="P29" s="64">
        <f t="shared" si="3"/>
        <v>50</v>
      </c>
      <c r="Q29" s="64">
        <v>0</v>
      </c>
      <c r="R29" s="64">
        <f t="shared" si="9"/>
        <v>50</v>
      </c>
      <c r="S29" s="64">
        <v>0</v>
      </c>
      <c r="T29" s="64">
        <f t="shared" si="4"/>
        <v>50</v>
      </c>
      <c r="U29" s="64">
        <v>0</v>
      </c>
      <c r="V29" s="64">
        <f t="shared" si="5"/>
        <v>50</v>
      </c>
      <c r="W29" s="64">
        <v>0</v>
      </c>
      <c r="X29" s="64">
        <f t="shared" si="6"/>
        <v>50</v>
      </c>
      <c r="Y29" s="64">
        <v>0</v>
      </c>
      <c r="Z29" s="64">
        <f t="shared" si="7"/>
        <v>50</v>
      </c>
      <c r="AA29" s="64">
        <v>0</v>
      </c>
      <c r="AB29" s="64">
        <f t="shared" si="10"/>
        <v>50</v>
      </c>
    </row>
    <row r="30" spans="1:28" ht="12.75" customHeight="1" thickBot="1">
      <c r="A30" s="404"/>
      <c r="B30" s="94"/>
      <c r="C30" s="95"/>
      <c r="D30" s="96"/>
      <c r="E30" s="97">
        <v>3269</v>
      </c>
      <c r="F30" s="98">
        <v>5139</v>
      </c>
      <c r="G30" s="99" t="s">
        <v>318</v>
      </c>
      <c r="H30" s="100">
        <v>50</v>
      </c>
      <c r="I30" s="100">
        <v>0</v>
      </c>
      <c r="J30" s="100">
        <f t="shared" si="8"/>
        <v>50</v>
      </c>
      <c r="K30" s="101">
        <v>0</v>
      </c>
      <c r="L30" s="101">
        <f t="shared" si="1"/>
        <v>50</v>
      </c>
      <c r="M30" s="102">
        <v>0</v>
      </c>
      <c r="N30" s="102">
        <f t="shared" si="2"/>
        <v>50</v>
      </c>
      <c r="O30" s="101">
        <v>0</v>
      </c>
      <c r="P30" s="101">
        <f t="shared" si="3"/>
        <v>50</v>
      </c>
      <c r="Q30" s="102">
        <v>0</v>
      </c>
      <c r="R30" s="102">
        <f t="shared" si="9"/>
        <v>50</v>
      </c>
      <c r="S30" s="102">
        <v>0</v>
      </c>
      <c r="T30" s="102">
        <f t="shared" si="4"/>
        <v>50</v>
      </c>
      <c r="U30" s="102">
        <v>0</v>
      </c>
      <c r="V30" s="102">
        <f t="shared" si="5"/>
        <v>50</v>
      </c>
      <c r="W30" s="102">
        <v>0</v>
      </c>
      <c r="X30" s="102">
        <f t="shared" si="6"/>
        <v>50</v>
      </c>
      <c r="Y30" s="102">
        <v>0</v>
      </c>
      <c r="Z30" s="102">
        <f t="shared" si="7"/>
        <v>50</v>
      </c>
      <c r="AA30" s="72">
        <v>0</v>
      </c>
      <c r="AB30" s="102">
        <f t="shared" si="10"/>
        <v>50</v>
      </c>
    </row>
    <row r="31" spans="1:28" s="109" customFormat="1" ht="15" customHeight="1" thickBot="1">
      <c r="A31" s="405"/>
      <c r="B31" s="103" t="s">
        <v>270</v>
      </c>
      <c r="C31" s="414" t="s">
        <v>269</v>
      </c>
      <c r="D31" s="415"/>
      <c r="E31" s="104" t="s">
        <v>269</v>
      </c>
      <c r="F31" s="105" t="s">
        <v>269</v>
      </c>
      <c r="G31" s="106" t="s">
        <v>336</v>
      </c>
      <c r="H31" s="107">
        <f>H32+H36+H44+H48+H66+H70+H90+H92+H102</f>
        <v>18300</v>
      </c>
      <c r="I31" s="107">
        <f>+I32+I36+I44+I48+I58+I60+I62+I64+I66+I70+I72+I74+I76+I78+I80+I82+I84+I86+I88+I90+I92+I94+I102</f>
        <v>1000</v>
      </c>
      <c r="J31" s="107">
        <f t="shared" si="8"/>
        <v>19300</v>
      </c>
      <c r="K31" s="108">
        <f>+K36+K42</f>
        <v>0</v>
      </c>
      <c r="L31" s="108">
        <f t="shared" si="1"/>
        <v>19300</v>
      </c>
      <c r="M31" s="108">
        <f>+M70</f>
        <v>349.8</v>
      </c>
      <c r="N31" s="108">
        <f t="shared" si="2"/>
        <v>19649.8</v>
      </c>
      <c r="O31" s="108">
        <v>0</v>
      </c>
      <c r="P31" s="108">
        <f t="shared" si="3"/>
        <v>19649.8</v>
      </c>
      <c r="Q31" s="108">
        <f>+Q36+Q48+Q66+Q99</f>
        <v>630</v>
      </c>
      <c r="R31" s="108">
        <f t="shared" si="9"/>
        <v>20279.8</v>
      </c>
      <c r="S31" s="108">
        <f>+S48+S56</f>
        <v>0</v>
      </c>
      <c r="T31" s="108">
        <f t="shared" si="4"/>
        <v>20279.8</v>
      </c>
      <c r="U31" s="108">
        <f>+U48+U54+U36+U40</f>
        <v>0</v>
      </c>
      <c r="V31" s="108">
        <f t="shared" si="5"/>
        <v>20279.8</v>
      </c>
      <c r="W31" s="108">
        <f>+W99</f>
        <v>0</v>
      </c>
      <c r="X31" s="108">
        <f t="shared" si="6"/>
        <v>20279.8</v>
      </c>
      <c r="Y31" s="108">
        <f>+Y48+Y52</f>
        <v>0</v>
      </c>
      <c r="Z31" s="108">
        <f t="shared" si="7"/>
        <v>20279.8</v>
      </c>
      <c r="AA31" s="108">
        <v>0</v>
      </c>
      <c r="AB31" s="108">
        <f t="shared" si="10"/>
        <v>20279.8</v>
      </c>
    </row>
    <row r="32" spans="1:28" ht="12.75" customHeight="1">
      <c r="A32" s="405"/>
      <c r="B32" s="57" t="s">
        <v>314</v>
      </c>
      <c r="C32" s="58" t="s">
        <v>337</v>
      </c>
      <c r="D32" s="59" t="s">
        <v>316</v>
      </c>
      <c r="E32" s="60" t="s">
        <v>269</v>
      </c>
      <c r="F32" s="61" t="s">
        <v>269</v>
      </c>
      <c r="G32" s="62" t="s">
        <v>338</v>
      </c>
      <c r="H32" s="110">
        <f>H33+H34+H35</f>
        <v>100</v>
      </c>
      <c r="I32" s="110">
        <f>I33+I34+I35</f>
        <v>0</v>
      </c>
      <c r="J32" s="110">
        <f t="shared" si="8"/>
        <v>100</v>
      </c>
      <c r="K32" s="111">
        <v>0</v>
      </c>
      <c r="L32" s="111">
        <f t="shared" si="1"/>
        <v>100</v>
      </c>
      <c r="M32" s="111">
        <v>0</v>
      </c>
      <c r="N32" s="111">
        <f t="shared" si="2"/>
        <v>100</v>
      </c>
      <c r="O32" s="111">
        <v>0</v>
      </c>
      <c r="P32" s="111">
        <f t="shared" si="3"/>
        <v>100</v>
      </c>
      <c r="Q32" s="111">
        <v>0</v>
      </c>
      <c r="R32" s="111">
        <f t="shared" si="9"/>
        <v>100</v>
      </c>
      <c r="S32" s="111">
        <v>0</v>
      </c>
      <c r="T32" s="111">
        <f t="shared" si="4"/>
        <v>100</v>
      </c>
      <c r="U32" s="111">
        <v>0</v>
      </c>
      <c r="V32" s="111">
        <f t="shared" si="5"/>
        <v>100</v>
      </c>
      <c r="W32" s="111">
        <v>0</v>
      </c>
      <c r="X32" s="111">
        <f t="shared" si="6"/>
        <v>100</v>
      </c>
      <c r="Y32" s="111">
        <v>0</v>
      </c>
      <c r="Z32" s="111">
        <f t="shared" si="7"/>
        <v>100</v>
      </c>
      <c r="AA32" s="111">
        <v>0</v>
      </c>
      <c r="AB32" s="111">
        <f t="shared" si="10"/>
        <v>100</v>
      </c>
    </row>
    <row r="33" spans="1:28" ht="12.75" customHeight="1">
      <c r="A33" s="405"/>
      <c r="B33" s="112"/>
      <c r="C33" s="113"/>
      <c r="D33" s="114"/>
      <c r="E33" s="115">
        <v>3299</v>
      </c>
      <c r="F33" s="89">
        <v>5139</v>
      </c>
      <c r="G33" s="70" t="s">
        <v>318</v>
      </c>
      <c r="H33" s="71">
        <v>20</v>
      </c>
      <c r="I33" s="71">
        <v>0</v>
      </c>
      <c r="J33" s="71">
        <f t="shared" si="8"/>
        <v>20</v>
      </c>
      <c r="K33" s="72">
        <v>0</v>
      </c>
      <c r="L33" s="72">
        <f t="shared" si="1"/>
        <v>20</v>
      </c>
      <c r="M33" s="72">
        <v>0</v>
      </c>
      <c r="N33" s="72">
        <f t="shared" si="2"/>
        <v>20</v>
      </c>
      <c r="O33" s="72">
        <v>0</v>
      </c>
      <c r="P33" s="72">
        <f t="shared" si="3"/>
        <v>20</v>
      </c>
      <c r="Q33" s="72">
        <v>0</v>
      </c>
      <c r="R33" s="72">
        <f t="shared" si="9"/>
        <v>20</v>
      </c>
      <c r="S33" s="72">
        <v>0</v>
      </c>
      <c r="T33" s="72">
        <f t="shared" si="4"/>
        <v>20</v>
      </c>
      <c r="U33" s="72">
        <v>0</v>
      </c>
      <c r="V33" s="72">
        <f t="shared" si="5"/>
        <v>20</v>
      </c>
      <c r="W33" s="72">
        <v>0</v>
      </c>
      <c r="X33" s="72">
        <f t="shared" si="6"/>
        <v>20</v>
      </c>
      <c r="Y33" s="72">
        <v>0</v>
      </c>
      <c r="Z33" s="72">
        <f t="shared" si="7"/>
        <v>20</v>
      </c>
      <c r="AA33" s="72">
        <v>0</v>
      </c>
      <c r="AB33" s="72">
        <f t="shared" si="10"/>
        <v>20</v>
      </c>
    </row>
    <row r="34" spans="1:28" ht="12.75" customHeight="1">
      <c r="A34" s="405"/>
      <c r="B34" s="112"/>
      <c r="C34" s="113"/>
      <c r="D34" s="114"/>
      <c r="E34" s="115">
        <v>3299</v>
      </c>
      <c r="F34" s="89">
        <v>5169</v>
      </c>
      <c r="G34" s="75" t="s">
        <v>320</v>
      </c>
      <c r="H34" s="71">
        <v>10</v>
      </c>
      <c r="I34" s="71">
        <v>0</v>
      </c>
      <c r="J34" s="71">
        <f t="shared" si="8"/>
        <v>10</v>
      </c>
      <c r="K34" s="72">
        <v>0</v>
      </c>
      <c r="L34" s="72">
        <f t="shared" si="1"/>
        <v>10</v>
      </c>
      <c r="M34" s="72">
        <v>0</v>
      </c>
      <c r="N34" s="72">
        <f t="shared" si="2"/>
        <v>10</v>
      </c>
      <c r="O34" s="72">
        <v>0</v>
      </c>
      <c r="P34" s="72">
        <f t="shared" si="3"/>
        <v>10</v>
      </c>
      <c r="Q34" s="72">
        <v>0</v>
      </c>
      <c r="R34" s="72">
        <f t="shared" si="9"/>
        <v>10</v>
      </c>
      <c r="S34" s="72">
        <v>0</v>
      </c>
      <c r="T34" s="72">
        <f t="shared" si="4"/>
        <v>10</v>
      </c>
      <c r="U34" s="72">
        <v>0</v>
      </c>
      <c r="V34" s="72">
        <f t="shared" si="5"/>
        <v>10</v>
      </c>
      <c r="W34" s="72">
        <v>0</v>
      </c>
      <c r="X34" s="72">
        <f t="shared" si="6"/>
        <v>10</v>
      </c>
      <c r="Y34" s="72">
        <v>0</v>
      </c>
      <c r="Z34" s="72">
        <f t="shared" si="7"/>
        <v>10</v>
      </c>
      <c r="AA34" s="72">
        <v>0</v>
      </c>
      <c r="AB34" s="72">
        <f t="shared" si="10"/>
        <v>10</v>
      </c>
    </row>
    <row r="35" spans="1:28" ht="12.75" customHeight="1">
      <c r="A35" s="405"/>
      <c r="B35" s="112"/>
      <c r="C35" s="113"/>
      <c r="D35" s="114"/>
      <c r="E35" s="115">
        <v>3299</v>
      </c>
      <c r="F35" s="89">
        <v>5229</v>
      </c>
      <c r="G35" s="70" t="s">
        <v>339</v>
      </c>
      <c r="H35" s="71">
        <v>70</v>
      </c>
      <c r="I35" s="71">
        <v>0</v>
      </c>
      <c r="J35" s="71">
        <f t="shared" si="8"/>
        <v>70</v>
      </c>
      <c r="K35" s="72">
        <v>0</v>
      </c>
      <c r="L35" s="72">
        <f t="shared" si="1"/>
        <v>70</v>
      </c>
      <c r="M35" s="72">
        <v>0</v>
      </c>
      <c r="N35" s="72">
        <f t="shared" si="2"/>
        <v>70</v>
      </c>
      <c r="O35" s="72">
        <v>0</v>
      </c>
      <c r="P35" s="72">
        <f t="shared" si="3"/>
        <v>70</v>
      </c>
      <c r="Q35" s="72">
        <v>0</v>
      </c>
      <c r="R35" s="72">
        <f t="shared" si="9"/>
        <v>70</v>
      </c>
      <c r="S35" s="72">
        <v>0</v>
      </c>
      <c r="T35" s="72">
        <f t="shared" si="4"/>
        <v>70</v>
      </c>
      <c r="U35" s="72">
        <v>0</v>
      </c>
      <c r="V35" s="72">
        <f t="shared" si="5"/>
        <v>70</v>
      </c>
      <c r="W35" s="72">
        <v>0</v>
      </c>
      <c r="X35" s="72">
        <f t="shared" si="6"/>
        <v>70</v>
      </c>
      <c r="Y35" s="72">
        <v>0</v>
      </c>
      <c r="Z35" s="72">
        <f t="shared" si="7"/>
        <v>70</v>
      </c>
      <c r="AA35" s="72">
        <v>0</v>
      </c>
      <c r="AB35" s="72">
        <f t="shared" si="10"/>
        <v>70</v>
      </c>
    </row>
    <row r="36" spans="1:28" ht="12.75" customHeight="1">
      <c r="A36" s="405"/>
      <c r="B36" s="76" t="s">
        <v>314</v>
      </c>
      <c r="C36" s="77" t="s">
        <v>340</v>
      </c>
      <c r="D36" s="78" t="s">
        <v>316</v>
      </c>
      <c r="E36" s="79" t="s">
        <v>269</v>
      </c>
      <c r="F36" s="80" t="s">
        <v>269</v>
      </c>
      <c r="G36" s="116" t="s">
        <v>341</v>
      </c>
      <c r="H36" s="63">
        <f>H37+H38+H39</f>
        <v>100</v>
      </c>
      <c r="I36" s="63">
        <f>I37+I38+I39</f>
        <v>0</v>
      </c>
      <c r="J36" s="63">
        <f t="shared" si="8"/>
        <v>100</v>
      </c>
      <c r="K36" s="64">
        <f>SUM(K37:K39)</f>
        <v>-10</v>
      </c>
      <c r="L36" s="64">
        <f t="shared" si="1"/>
        <v>90</v>
      </c>
      <c r="M36" s="64">
        <v>0</v>
      </c>
      <c r="N36" s="64">
        <f t="shared" si="2"/>
        <v>90</v>
      </c>
      <c r="O36" s="64">
        <v>0</v>
      </c>
      <c r="P36" s="64">
        <f t="shared" si="3"/>
        <v>90</v>
      </c>
      <c r="Q36" s="64">
        <f>SUM(Q37:Q39)</f>
        <v>50</v>
      </c>
      <c r="R36" s="64">
        <f t="shared" si="9"/>
        <v>140</v>
      </c>
      <c r="S36" s="64">
        <v>0</v>
      </c>
      <c r="T36" s="64">
        <f t="shared" si="4"/>
        <v>140</v>
      </c>
      <c r="U36" s="64">
        <f>SUM(U37:U39)</f>
        <v>-10</v>
      </c>
      <c r="V36" s="64">
        <f t="shared" si="5"/>
        <v>130</v>
      </c>
      <c r="W36" s="64">
        <v>0</v>
      </c>
      <c r="X36" s="64">
        <f t="shared" si="6"/>
        <v>130</v>
      </c>
      <c r="Y36" s="64">
        <v>0</v>
      </c>
      <c r="Z36" s="64">
        <f t="shared" si="7"/>
        <v>130</v>
      </c>
      <c r="AA36" s="64">
        <v>0</v>
      </c>
      <c r="AB36" s="64">
        <f t="shared" si="10"/>
        <v>130</v>
      </c>
    </row>
    <row r="37" spans="1:28" ht="12.75" customHeight="1">
      <c r="A37" s="405"/>
      <c r="B37" s="112"/>
      <c r="C37" s="113"/>
      <c r="D37" s="114"/>
      <c r="E37" s="115">
        <v>3299</v>
      </c>
      <c r="F37" s="89">
        <v>5139</v>
      </c>
      <c r="G37" s="75" t="s">
        <v>318</v>
      </c>
      <c r="H37" s="71">
        <v>10</v>
      </c>
      <c r="I37" s="71">
        <v>0</v>
      </c>
      <c r="J37" s="71">
        <f t="shared" si="8"/>
        <v>10</v>
      </c>
      <c r="K37" s="72">
        <v>0</v>
      </c>
      <c r="L37" s="72">
        <f t="shared" si="1"/>
        <v>10</v>
      </c>
      <c r="M37" s="72">
        <v>0</v>
      </c>
      <c r="N37" s="72">
        <f t="shared" si="2"/>
        <v>10</v>
      </c>
      <c r="O37" s="72">
        <v>0</v>
      </c>
      <c r="P37" s="72">
        <f t="shared" si="3"/>
        <v>10</v>
      </c>
      <c r="Q37" s="72">
        <v>0</v>
      </c>
      <c r="R37" s="72">
        <f t="shared" si="9"/>
        <v>10</v>
      </c>
      <c r="S37" s="72">
        <v>0</v>
      </c>
      <c r="T37" s="72">
        <f t="shared" si="4"/>
        <v>10</v>
      </c>
      <c r="U37" s="72">
        <v>0</v>
      </c>
      <c r="V37" s="72">
        <f t="shared" si="5"/>
        <v>10</v>
      </c>
      <c r="W37" s="72">
        <v>0</v>
      </c>
      <c r="X37" s="72">
        <f t="shared" si="6"/>
        <v>10</v>
      </c>
      <c r="Y37" s="72">
        <v>0</v>
      </c>
      <c r="Z37" s="72">
        <f t="shared" si="7"/>
        <v>10</v>
      </c>
      <c r="AA37" s="72">
        <v>0</v>
      </c>
      <c r="AB37" s="72">
        <f t="shared" si="10"/>
        <v>10</v>
      </c>
    </row>
    <row r="38" spans="1:28" ht="12.75" customHeight="1">
      <c r="A38" s="405"/>
      <c r="B38" s="112"/>
      <c r="C38" s="113"/>
      <c r="D38" s="114"/>
      <c r="E38" s="115">
        <v>3299</v>
      </c>
      <c r="F38" s="69">
        <v>5169</v>
      </c>
      <c r="G38" s="75" t="s">
        <v>320</v>
      </c>
      <c r="H38" s="71">
        <v>10</v>
      </c>
      <c r="I38" s="71">
        <v>0</v>
      </c>
      <c r="J38" s="71">
        <f t="shared" si="8"/>
        <v>10</v>
      </c>
      <c r="K38" s="72">
        <v>0</v>
      </c>
      <c r="L38" s="72">
        <f t="shared" si="1"/>
        <v>10</v>
      </c>
      <c r="M38" s="72">
        <v>0</v>
      </c>
      <c r="N38" s="72">
        <f t="shared" si="2"/>
        <v>10</v>
      </c>
      <c r="O38" s="72">
        <v>0</v>
      </c>
      <c r="P38" s="72">
        <f t="shared" si="3"/>
        <v>10</v>
      </c>
      <c r="Q38" s="72">
        <v>50</v>
      </c>
      <c r="R38" s="72">
        <f t="shared" si="9"/>
        <v>60</v>
      </c>
      <c r="S38" s="72">
        <v>0</v>
      </c>
      <c r="T38" s="72">
        <f t="shared" si="4"/>
        <v>60</v>
      </c>
      <c r="U38" s="72">
        <v>-10</v>
      </c>
      <c r="V38" s="72">
        <f t="shared" si="5"/>
        <v>50</v>
      </c>
      <c r="W38" s="72">
        <v>0</v>
      </c>
      <c r="X38" s="72">
        <f t="shared" si="6"/>
        <v>50</v>
      </c>
      <c r="Y38" s="72">
        <v>0</v>
      </c>
      <c r="Z38" s="72">
        <f t="shared" si="7"/>
        <v>50</v>
      </c>
      <c r="AA38" s="72">
        <v>0</v>
      </c>
      <c r="AB38" s="72">
        <f t="shared" si="10"/>
        <v>50</v>
      </c>
    </row>
    <row r="39" spans="1:28" ht="12.75" customHeight="1">
      <c r="A39" s="405"/>
      <c r="B39" s="112"/>
      <c r="C39" s="113"/>
      <c r="D39" s="114"/>
      <c r="E39" s="115">
        <v>3299</v>
      </c>
      <c r="F39" s="69">
        <v>5331</v>
      </c>
      <c r="G39" s="75" t="s">
        <v>342</v>
      </c>
      <c r="H39" s="71">
        <v>80</v>
      </c>
      <c r="I39" s="71">
        <v>0</v>
      </c>
      <c r="J39" s="71">
        <f t="shared" si="8"/>
        <v>80</v>
      </c>
      <c r="K39" s="72">
        <v>-10</v>
      </c>
      <c r="L39" s="72">
        <f t="shared" si="1"/>
        <v>70</v>
      </c>
      <c r="M39" s="72">
        <v>0</v>
      </c>
      <c r="N39" s="72">
        <f t="shared" si="2"/>
        <v>70</v>
      </c>
      <c r="O39" s="72">
        <v>0</v>
      </c>
      <c r="P39" s="72">
        <f t="shared" si="3"/>
        <v>70</v>
      </c>
      <c r="Q39" s="72">
        <v>0</v>
      </c>
      <c r="R39" s="72">
        <f t="shared" si="9"/>
        <v>70</v>
      </c>
      <c r="S39" s="72">
        <v>0</v>
      </c>
      <c r="T39" s="72">
        <f t="shared" si="4"/>
        <v>70</v>
      </c>
      <c r="U39" s="72">
        <v>0</v>
      </c>
      <c r="V39" s="72">
        <f t="shared" si="5"/>
        <v>70</v>
      </c>
      <c r="W39" s="72">
        <v>0</v>
      </c>
      <c r="X39" s="72">
        <f t="shared" si="6"/>
        <v>70</v>
      </c>
      <c r="Y39" s="72">
        <v>0</v>
      </c>
      <c r="Z39" s="72">
        <f t="shared" si="7"/>
        <v>70</v>
      </c>
      <c r="AA39" s="72">
        <v>0</v>
      </c>
      <c r="AB39" s="72">
        <f t="shared" si="10"/>
        <v>70</v>
      </c>
    </row>
    <row r="40" spans="1:28" ht="52.5" customHeight="1">
      <c r="A40" s="405"/>
      <c r="B40" s="76" t="s">
        <v>270</v>
      </c>
      <c r="C40" s="77" t="s">
        <v>343</v>
      </c>
      <c r="D40" s="78" t="s">
        <v>316</v>
      </c>
      <c r="E40" s="79" t="s">
        <v>269</v>
      </c>
      <c r="F40" s="80" t="s">
        <v>269</v>
      </c>
      <c r="G40" s="116" t="s">
        <v>344</v>
      </c>
      <c r="H40" s="63">
        <v>0</v>
      </c>
      <c r="I40" s="63"/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>
        <v>0</v>
      </c>
      <c r="U40" s="64">
        <f>+U41</f>
        <v>10</v>
      </c>
      <c r="V40" s="64">
        <f t="shared" si="5"/>
        <v>10</v>
      </c>
      <c r="W40" s="64">
        <v>0</v>
      </c>
      <c r="X40" s="64">
        <f t="shared" si="6"/>
        <v>10</v>
      </c>
      <c r="Y40" s="64">
        <v>0</v>
      </c>
      <c r="Z40" s="64">
        <f t="shared" si="7"/>
        <v>10</v>
      </c>
      <c r="AA40" s="64">
        <v>0</v>
      </c>
      <c r="AB40" s="64">
        <f t="shared" si="10"/>
        <v>10</v>
      </c>
    </row>
    <row r="41" spans="1:28" ht="12.75" customHeight="1">
      <c r="A41" s="405"/>
      <c r="B41" s="112"/>
      <c r="C41" s="113"/>
      <c r="D41" s="114"/>
      <c r="E41" s="115">
        <v>3299</v>
      </c>
      <c r="F41" s="69">
        <v>5222</v>
      </c>
      <c r="G41" s="75" t="s">
        <v>345</v>
      </c>
      <c r="H41" s="71">
        <v>0</v>
      </c>
      <c r="I41" s="71"/>
      <c r="J41" s="71"/>
      <c r="K41" s="72"/>
      <c r="L41" s="72"/>
      <c r="M41" s="72"/>
      <c r="N41" s="72"/>
      <c r="O41" s="72"/>
      <c r="P41" s="72"/>
      <c r="Q41" s="72"/>
      <c r="R41" s="72"/>
      <c r="S41" s="72"/>
      <c r="T41" s="72">
        <v>0</v>
      </c>
      <c r="U41" s="72">
        <v>10</v>
      </c>
      <c r="V41" s="72">
        <f t="shared" si="5"/>
        <v>10</v>
      </c>
      <c r="W41" s="72">
        <v>0</v>
      </c>
      <c r="X41" s="72">
        <f t="shared" si="6"/>
        <v>10</v>
      </c>
      <c r="Y41" s="72">
        <v>0</v>
      </c>
      <c r="Z41" s="72">
        <f t="shared" si="7"/>
        <v>10</v>
      </c>
      <c r="AA41" s="72">
        <v>0</v>
      </c>
      <c r="AB41" s="72">
        <f t="shared" si="10"/>
        <v>10</v>
      </c>
    </row>
    <row r="42" spans="1:28" ht="24.75" customHeight="1">
      <c r="A42" s="405"/>
      <c r="B42" s="76" t="s">
        <v>270</v>
      </c>
      <c r="C42" s="77" t="s">
        <v>346</v>
      </c>
      <c r="D42" s="78" t="s">
        <v>282</v>
      </c>
      <c r="E42" s="79" t="s">
        <v>269</v>
      </c>
      <c r="F42" s="80" t="s">
        <v>269</v>
      </c>
      <c r="G42" s="116" t="s">
        <v>347</v>
      </c>
      <c r="H42" s="63">
        <v>0</v>
      </c>
      <c r="I42" s="63">
        <v>0</v>
      </c>
      <c r="J42" s="63">
        <v>0</v>
      </c>
      <c r="K42" s="64">
        <f>+K43</f>
        <v>10</v>
      </c>
      <c r="L42" s="64">
        <f t="shared" si="1"/>
        <v>10</v>
      </c>
      <c r="M42" s="64">
        <v>0</v>
      </c>
      <c r="N42" s="64">
        <f t="shared" si="2"/>
        <v>10</v>
      </c>
      <c r="O42" s="64">
        <v>0</v>
      </c>
      <c r="P42" s="64">
        <f t="shared" si="3"/>
        <v>10</v>
      </c>
      <c r="Q42" s="64">
        <v>0</v>
      </c>
      <c r="R42" s="64">
        <f t="shared" si="9"/>
        <v>10</v>
      </c>
      <c r="S42" s="64">
        <v>0</v>
      </c>
      <c r="T42" s="64">
        <f t="shared" si="4"/>
        <v>10</v>
      </c>
      <c r="U42" s="64">
        <v>0</v>
      </c>
      <c r="V42" s="64">
        <f t="shared" si="5"/>
        <v>10</v>
      </c>
      <c r="W42" s="64">
        <v>0</v>
      </c>
      <c r="X42" s="64">
        <f t="shared" si="6"/>
        <v>10</v>
      </c>
      <c r="Y42" s="64">
        <v>0</v>
      </c>
      <c r="Z42" s="64">
        <f t="shared" si="7"/>
        <v>10</v>
      </c>
      <c r="AA42" s="64">
        <v>0</v>
      </c>
      <c r="AB42" s="64">
        <f t="shared" si="10"/>
        <v>10</v>
      </c>
    </row>
    <row r="43" spans="1:28" ht="12.75" customHeight="1">
      <c r="A43" s="405"/>
      <c r="B43" s="112"/>
      <c r="C43" s="113"/>
      <c r="D43" s="114"/>
      <c r="E43" s="115">
        <v>3299</v>
      </c>
      <c r="F43" s="69">
        <v>5331</v>
      </c>
      <c r="G43" s="75" t="s">
        <v>342</v>
      </c>
      <c r="H43" s="71">
        <v>0</v>
      </c>
      <c r="I43" s="71">
        <v>0</v>
      </c>
      <c r="J43" s="71">
        <v>0</v>
      </c>
      <c r="K43" s="72">
        <v>10</v>
      </c>
      <c r="L43" s="72">
        <f t="shared" si="1"/>
        <v>10</v>
      </c>
      <c r="M43" s="72">
        <v>0</v>
      </c>
      <c r="N43" s="72">
        <f t="shared" si="2"/>
        <v>10</v>
      </c>
      <c r="O43" s="72">
        <v>0</v>
      </c>
      <c r="P43" s="72">
        <f t="shared" si="3"/>
        <v>10</v>
      </c>
      <c r="Q43" s="72">
        <v>0</v>
      </c>
      <c r="R43" s="72">
        <f t="shared" si="9"/>
        <v>10</v>
      </c>
      <c r="S43" s="72">
        <v>0</v>
      </c>
      <c r="T43" s="72">
        <f t="shared" si="4"/>
        <v>10</v>
      </c>
      <c r="U43" s="72">
        <v>0</v>
      </c>
      <c r="V43" s="72">
        <f t="shared" si="5"/>
        <v>10</v>
      </c>
      <c r="W43" s="72">
        <v>0</v>
      </c>
      <c r="X43" s="72">
        <f t="shared" si="6"/>
        <v>10</v>
      </c>
      <c r="Y43" s="72">
        <v>0</v>
      </c>
      <c r="Z43" s="72">
        <f t="shared" si="7"/>
        <v>10</v>
      </c>
      <c r="AA43" s="72">
        <v>0</v>
      </c>
      <c r="AB43" s="72">
        <f t="shared" si="10"/>
        <v>10</v>
      </c>
    </row>
    <row r="44" spans="1:28" ht="12.75" customHeight="1">
      <c r="A44" s="405"/>
      <c r="B44" s="76" t="s">
        <v>314</v>
      </c>
      <c r="C44" s="77" t="s">
        <v>348</v>
      </c>
      <c r="D44" s="78" t="s">
        <v>316</v>
      </c>
      <c r="E44" s="79" t="s">
        <v>269</v>
      </c>
      <c r="F44" s="80" t="s">
        <v>269</v>
      </c>
      <c r="G44" s="116" t="s">
        <v>349</v>
      </c>
      <c r="H44" s="63">
        <f>H45+H46+H47</f>
        <v>800</v>
      </c>
      <c r="I44" s="63">
        <f>I45+I46+I47</f>
        <v>0</v>
      </c>
      <c r="J44" s="63">
        <f t="shared" si="8"/>
        <v>800</v>
      </c>
      <c r="K44" s="64">
        <v>0</v>
      </c>
      <c r="L44" s="64">
        <f t="shared" si="1"/>
        <v>800</v>
      </c>
      <c r="M44" s="64">
        <v>0</v>
      </c>
      <c r="N44" s="64">
        <f t="shared" si="2"/>
        <v>800</v>
      </c>
      <c r="O44" s="64">
        <v>0</v>
      </c>
      <c r="P44" s="64">
        <f t="shared" si="3"/>
        <v>800</v>
      </c>
      <c r="Q44" s="64">
        <v>0</v>
      </c>
      <c r="R44" s="64">
        <f t="shared" si="9"/>
        <v>800</v>
      </c>
      <c r="S44" s="64">
        <v>0</v>
      </c>
      <c r="T44" s="64">
        <f t="shared" si="4"/>
        <v>800</v>
      </c>
      <c r="U44" s="64">
        <v>0</v>
      </c>
      <c r="V44" s="64">
        <f t="shared" si="5"/>
        <v>800</v>
      </c>
      <c r="W44" s="64">
        <v>0</v>
      </c>
      <c r="X44" s="64">
        <f t="shared" si="6"/>
        <v>800</v>
      </c>
      <c r="Y44" s="64">
        <v>0</v>
      </c>
      <c r="Z44" s="64">
        <f t="shared" si="7"/>
        <v>800</v>
      </c>
      <c r="AA44" s="64">
        <v>0</v>
      </c>
      <c r="AB44" s="64">
        <f t="shared" si="10"/>
        <v>800</v>
      </c>
    </row>
    <row r="45" spans="1:28" ht="12.75" customHeight="1">
      <c r="A45" s="405"/>
      <c r="B45" s="112"/>
      <c r="C45" s="113"/>
      <c r="D45" s="114"/>
      <c r="E45" s="115">
        <v>3299</v>
      </c>
      <c r="F45" s="69">
        <v>5169</v>
      </c>
      <c r="G45" s="75" t="s">
        <v>320</v>
      </c>
      <c r="H45" s="82">
        <v>600</v>
      </c>
      <c r="I45" s="82">
        <v>0</v>
      </c>
      <c r="J45" s="82">
        <f t="shared" si="8"/>
        <v>600</v>
      </c>
      <c r="K45" s="72">
        <v>0</v>
      </c>
      <c r="L45" s="72">
        <f t="shared" si="1"/>
        <v>600</v>
      </c>
      <c r="M45" s="72">
        <v>0</v>
      </c>
      <c r="N45" s="72">
        <f t="shared" si="2"/>
        <v>600</v>
      </c>
      <c r="O45" s="72">
        <v>0</v>
      </c>
      <c r="P45" s="72">
        <f t="shared" si="3"/>
        <v>600</v>
      </c>
      <c r="Q45" s="72">
        <v>0</v>
      </c>
      <c r="R45" s="72">
        <f t="shared" si="9"/>
        <v>600</v>
      </c>
      <c r="S45" s="72">
        <v>0</v>
      </c>
      <c r="T45" s="72">
        <f t="shared" si="4"/>
        <v>600</v>
      </c>
      <c r="U45" s="72">
        <v>0</v>
      </c>
      <c r="V45" s="72">
        <f t="shared" si="5"/>
        <v>600</v>
      </c>
      <c r="W45" s="72">
        <v>0</v>
      </c>
      <c r="X45" s="72">
        <f t="shared" si="6"/>
        <v>600</v>
      </c>
      <c r="Y45" s="72">
        <v>0</v>
      </c>
      <c r="Z45" s="72">
        <f t="shared" si="7"/>
        <v>600</v>
      </c>
      <c r="AA45" s="72">
        <v>0</v>
      </c>
      <c r="AB45" s="72">
        <f t="shared" si="10"/>
        <v>600</v>
      </c>
    </row>
    <row r="46" spans="1:28" ht="12.75" customHeight="1">
      <c r="A46" s="405"/>
      <c r="B46" s="112"/>
      <c r="C46" s="113"/>
      <c r="D46" s="114"/>
      <c r="E46" s="115">
        <v>3299</v>
      </c>
      <c r="F46" s="69">
        <v>5321</v>
      </c>
      <c r="G46" s="75" t="s">
        <v>350</v>
      </c>
      <c r="H46" s="82">
        <v>100</v>
      </c>
      <c r="I46" s="82">
        <v>0</v>
      </c>
      <c r="J46" s="82">
        <f t="shared" si="8"/>
        <v>100</v>
      </c>
      <c r="K46" s="72">
        <v>0</v>
      </c>
      <c r="L46" s="72">
        <f t="shared" si="1"/>
        <v>100</v>
      </c>
      <c r="M46" s="72">
        <v>0</v>
      </c>
      <c r="N46" s="72">
        <f t="shared" si="2"/>
        <v>100</v>
      </c>
      <c r="O46" s="72">
        <v>0</v>
      </c>
      <c r="P46" s="72">
        <f t="shared" si="3"/>
        <v>100</v>
      </c>
      <c r="Q46" s="72">
        <v>0</v>
      </c>
      <c r="R46" s="72">
        <f t="shared" si="9"/>
        <v>100</v>
      </c>
      <c r="S46" s="72">
        <v>0</v>
      </c>
      <c r="T46" s="72">
        <f t="shared" si="4"/>
        <v>100</v>
      </c>
      <c r="U46" s="72">
        <v>0</v>
      </c>
      <c r="V46" s="72">
        <f t="shared" si="5"/>
        <v>100</v>
      </c>
      <c r="W46" s="72">
        <v>0</v>
      </c>
      <c r="X46" s="72">
        <f t="shared" si="6"/>
        <v>100</v>
      </c>
      <c r="Y46" s="72">
        <v>0</v>
      </c>
      <c r="Z46" s="72">
        <f t="shared" si="7"/>
        <v>100</v>
      </c>
      <c r="AA46" s="72">
        <v>0</v>
      </c>
      <c r="AB46" s="72">
        <f t="shared" si="10"/>
        <v>100</v>
      </c>
    </row>
    <row r="47" spans="1:28" ht="12.75" customHeight="1">
      <c r="A47" s="405"/>
      <c r="B47" s="112"/>
      <c r="C47" s="113"/>
      <c r="D47" s="114"/>
      <c r="E47" s="115">
        <v>3299</v>
      </c>
      <c r="F47" s="69">
        <v>5331</v>
      </c>
      <c r="G47" s="75" t="s">
        <v>342</v>
      </c>
      <c r="H47" s="82">
        <v>100</v>
      </c>
      <c r="I47" s="82">
        <v>0</v>
      </c>
      <c r="J47" s="82">
        <f t="shared" si="8"/>
        <v>100</v>
      </c>
      <c r="K47" s="72">
        <v>0</v>
      </c>
      <c r="L47" s="72">
        <f t="shared" si="1"/>
        <v>100</v>
      </c>
      <c r="M47" s="72">
        <v>0</v>
      </c>
      <c r="N47" s="72">
        <f t="shared" si="2"/>
        <v>100</v>
      </c>
      <c r="O47" s="72">
        <v>0</v>
      </c>
      <c r="P47" s="72">
        <f t="shared" si="3"/>
        <v>100</v>
      </c>
      <c r="Q47" s="72">
        <v>0</v>
      </c>
      <c r="R47" s="72">
        <f t="shared" si="9"/>
        <v>100</v>
      </c>
      <c r="S47" s="72">
        <v>0</v>
      </c>
      <c r="T47" s="72">
        <f t="shared" si="4"/>
        <v>100</v>
      </c>
      <c r="U47" s="72">
        <v>0</v>
      </c>
      <c r="V47" s="72">
        <f t="shared" si="5"/>
        <v>100</v>
      </c>
      <c r="W47" s="72">
        <v>0</v>
      </c>
      <c r="X47" s="72">
        <f t="shared" si="6"/>
        <v>100</v>
      </c>
      <c r="Y47" s="72">
        <v>0</v>
      </c>
      <c r="Z47" s="72">
        <f t="shared" si="7"/>
        <v>100</v>
      </c>
      <c r="AA47" s="72">
        <v>0</v>
      </c>
      <c r="AB47" s="72">
        <f t="shared" si="10"/>
        <v>100</v>
      </c>
    </row>
    <row r="48" spans="1:28" s="74" customFormat="1" ht="12.75" customHeight="1">
      <c r="A48" s="405"/>
      <c r="B48" s="76" t="s">
        <v>314</v>
      </c>
      <c r="C48" s="77" t="s">
        <v>351</v>
      </c>
      <c r="D48" s="78" t="s">
        <v>316</v>
      </c>
      <c r="E48" s="79" t="s">
        <v>269</v>
      </c>
      <c r="F48" s="80" t="s">
        <v>269</v>
      </c>
      <c r="G48" s="116" t="s">
        <v>352</v>
      </c>
      <c r="H48" s="63">
        <f>SUM(H49:H51)</f>
        <v>100</v>
      </c>
      <c r="I48" s="63">
        <f>SUM(I49:I51)</f>
        <v>-60</v>
      </c>
      <c r="J48" s="63">
        <f t="shared" si="8"/>
        <v>40</v>
      </c>
      <c r="K48" s="64">
        <v>0</v>
      </c>
      <c r="L48" s="64">
        <f t="shared" si="1"/>
        <v>40</v>
      </c>
      <c r="M48" s="64">
        <v>0</v>
      </c>
      <c r="N48" s="64">
        <f t="shared" si="2"/>
        <v>40</v>
      </c>
      <c r="O48" s="64">
        <v>0</v>
      </c>
      <c r="P48" s="64">
        <f t="shared" si="3"/>
        <v>40</v>
      </c>
      <c r="Q48" s="64">
        <f>SUM(Q49:Q51)</f>
        <v>230</v>
      </c>
      <c r="R48" s="64">
        <f t="shared" si="9"/>
        <v>270</v>
      </c>
      <c r="S48" s="64">
        <f>SUM(S49:S51)</f>
        <v>-10</v>
      </c>
      <c r="T48" s="64">
        <f t="shared" si="4"/>
        <v>260</v>
      </c>
      <c r="U48" s="64">
        <f>SUM(U49:U51)</f>
        <v>-5</v>
      </c>
      <c r="V48" s="64">
        <f t="shared" si="5"/>
        <v>255</v>
      </c>
      <c r="W48" s="64">
        <v>0</v>
      </c>
      <c r="X48" s="64">
        <f t="shared" si="6"/>
        <v>255</v>
      </c>
      <c r="Y48" s="64">
        <f>SUM(Y49:Y51)</f>
        <v>-50</v>
      </c>
      <c r="Z48" s="64">
        <f t="shared" si="7"/>
        <v>205</v>
      </c>
      <c r="AA48" s="64">
        <v>0</v>
      </c>
      <c r="AB48" s="64">
        <f t="shared" si="10"/>
        <v>205</v>
      </c>
    </row>
    <row r="49" spans="1:28" ht="12.75" customHeight="1">
      <c r="A49" s="405"/>
      <c r="B49" s="112"/>
      <c r="C49" s="113"/>
      <c r="D49" s="114"/>
      <c r="E49" s="115">
        <v>3299</v>
      </c>
      <c r="F49" s="89">
        <v>5169</v>
      </c>
      <c r="G49" s="70" t="s">
        <v>320</v>
      </c>
      <c r="H49" s="82">
        <v>40</v>
      </c>
      <c r="I49" s="82">
        <v>0</v>
      </c>
      <c r="J49" s="82">
        <f t="shared" si="8"/>
        <v>40</v>
      </c>
      <c r="K49" s="72">
        <v>0</v>
      </c>
      <c r="L49" s="72">
        <f t="shared" si="1"/>
        <v>40</v>
      </c>
      <c r="M49" s="72">
        <v>0</v>
      </c>
      <c r="N49" s="72">
        <f t="shared" si="2"/>
        <v>40</v>
      </c>
      <c r="O49" s="72">
        <v>0</v>
      </c>
      <c r="P49" s="72">
        <f t="shared" si="3"/>
        <v>40</v>
      </c>
      <c r="Q49" s="72">
        <v>230</v>
      </c>
      <c r="R49" s="72">
        <f t="shared" si="9"/>
        <v>270</v>
      </c>
      <c r="S49" s="72">
        <v>-10</v>
      </c>
      <c r="T49" s="72">
        <f t="shared" si="4"/>
        <v>260</v>
      </c>
      <c r="U49" s="72">
        <v>-5</v>
      </c>
      <c r="V49" s="72">
        <f t="shared" si="5"/>
        <v>255</v>
      </c>
      <c r="W49" s="72">
        <v>0</v>
      </c>
      <c r="X49" s="72">
        <f t="shared" si="6"/>
        <v>255</v>
      </c>
      <c r="Y49" s="72">
        <v>-50</v>
      </c>
      <c r="Z49" s="72">
        <f t="shared" si="7"/>
        <v>205</v>
      </c>
      <c r="AA49" s="72">
        <v>0</v>
      </c>
      <c r="AB49" s="72">
        <f t="shared" si="10"/>
        <v>205</v>
      </c>
    </row>
    <row r="50" spans="1:28" ht="12.75" customHeight="1">
      <c r="A50" s="405"/>
      <c r="B50" s="112"/>
      <c r="C50" s="113"/>
      <c r="D50" s="114"/>
      <c r="E50" s="115">
        <v>3299</v>
      </c>
      <c r="F50" s="89">
        <v>5321</v>
      </c>
      <c r="G50" s="70" t="s">
        <v>350</v>
      </c>
      <c r="H50" s="82">
        <v>30</v>
      </c>
      <c r="I50" s="82">
        <v>-30</v>
      </c>
      <c r="J50" s="82">
        <f t="shared" si="8"/>
        <v>0</v>
      </c>
      <c r="K50" s="72">
        <v>0</v>
      </c>
      <c r="L50" s="72">
        <f t="shared" si="1"/>
        <v>0</v>
      </c>
      <c r="M50" s="72">
        <v>0</v>
      </c>
      <c r="N50" s="72">
        <f t="shared" si="2"/>
        <v>0</v>
      </c>
      <c r="O50" s="72">
        <v>0</v>
      </c>
      <c r="P50" s="72">
        <f t="shared" si="3"/>
        <v>0</v>
      </c>
      <c r="Q50" s="72">
        <v>0</v>
      </c>
      <c r="R50" s="72">
        <f t="shared" si="9"/>
        <v>0</v>
      </c>
      <c r="S50" s="72">
        <v>0</v>
      </c>
      <c r="T50" s="72">
        <f t="shared" si="4"/>
        <v>0</v>
      </c>
      <c r="U50" s="72">
        <v>0</v>
      </c>
      <c r="V50" s="72">
        <f t="shared" si="5"/>
        <v>0</v>
      </c>
      <c r="W50" s="72">
        <v>0</v>
      </c>
      <c r="X50" s="72">
        <f t="shared" si="6"/>
        <v>0</v>
      </c>
      <c r="Y50" s="72">
        <v>0</v>
      </c>
      <c r="Z50" s="72">
        <f t="shared" si="7"/>
        <v>0</v>
      </c>
      <c r="AA50" s="72">
        <f>+Y50+Z50</f>
        <v>0</v>
      </c>
      <c r="AB50" s="72">
        <f t="shared" si="10"/>
        <v>0</v>
      </c>
    </row>
    <row r="51" spans="1:28" ht="12.75" customHeight="1">
      <c r="A51" s="405"/>
      <c r="B51" s="112"/>
      <c r="C51" s="113"/>
      <c r="D51" s="114"/>
      <c r="E51" s="115">
        <v>3299</v>
      </c>
      <c r="F51" s="89">
        <v>5331</v>
      </c>
      <c r="G51" s="70" t="s">
        <v>342</v>
      </c>
      <c r="H51" s="82">
        <v>30</v>
      </c>
      <c r="I51" s="82">
        <v>-30</v>
      </c>
      <c r="J51" s="82">
        <f t="shared" si="8"/>
        <v>0</v>
      </c>
      <c r="K51" s="72">
        <v>0</v>
      </c>
      <c r="L51" s="72">
        <f t="shared" si="1"/>
        <v>0</v>
      </c>
      <c r="M51" s="72">
        <v>0</v>
      </c>
      <c r="N51" s="72">
        <f t="shared" si="2"/>
        <v>0</v>
      </c>
      <c r="O51" s="72">
        <v>0</v>
      </c>
      <c r="P51" s="72">
        <f t="shared" si="3"/>
        <v>0</v>
      </c>
      <c r="Q51" s="72">
        <v>0</v>
      </c>
      <c r="R51" s="72">
        <f t="shared" si="9"/>
        <v>0</v>
      </c>
      <c r="S51" s="72">
        <v>0</v>
      </c>
      <c r="T51" s="72">
        <f t="shared" si="4"/>
        <v>0</v>
      </c>
      <c r="U51" s="72">
        <v>0</v>
      </c>
      <c r="V51" s="72">
        <f t="shared" si="5"/>
        <v>0</v>
      </c>
      <c r="W51" s="72">
        <v>0</v>
      </c>
      <c r="X51" s="72">
        <f t="shared" si="6"/>
        <v>0</v>
      </c>
      <c r="Y51" s="72">
        <v>0</v>
      </c>
      <c r="Z51" s="72">
        <f t="shared" si="7"/>
        <v>0</v>
      </c>
      <c r="AA51" s="72">
        <f>+Y51+Z51</f>
        <v>0</v>
      </c>
      <c r="AB51" s="72">
        <f t="shared" si="10"/>
        <v>0</v>
      </c>
    </row>
    <row r="52" spans="1:28" ht="12.75" customHeight="1">
      <c r="A52" s="405"/>
      <c r="B52" s="76" t="s">
        <v>268</v>
      </c>
      <c r="C52" s="77" t="s">
        <v>353</v>
      </c>
      <c r="D52" s="78" t="s">
        <v>354</v>
      </c>
      <c r="E52" s="79" t="s">
        <v>269</v>
      </c>
      <c r="F52" s="61" t="s">
        <v>269</v>
      </c>
      <c r="G52" s="62" t="s">
        <v>355</v>
      </c>
      <c r="H52" s="63">
        <v>0</v>
      </c>
      <c r="I52" s="63"/>
      <c r="J52" s="63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>
        <v>0</v>
      </c>
      <c r="W52" s="64"/>
      <c r="X52" s="64">
        <v>0</v>
      </c>
      <c r="Y52" s="64">
        <f>+Y53</f>
        <v>50</v>
      </c>
      <c r="Z52" s="64">
        <f t="shared" si="7"/>
        <v>50</v>
      </c>
      <c r="AA52" s="64">
        <v>0</v>
      </c>
      <c r="AB52" s="64">
        <f t="shared" si="10"/>
        <v>50</v>
      </c>
    </row>
    <row r="53" spans="1:28" ht="12.75" customHeight="1">
      <c r="A53" s="405"/>
      <c r="B53" s="112"/>
      <c r="C53" s="113"/>
      <c r="D53" s="114"/>
      <c r="E53" s="115">
        <v>3299</v>
      </c>
      <c r="F53" s="89">
        <v>5321</v>
      </c>
      <c r="G53" s="70" t="s">
        <v>350</v>
      </c>
      <c r="H53" s="82">
        <v>0</v>
      </c>
      <c r="I53" s="82"/>
      <c r="J53" s="8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>
        <v>0</v>
      </c>
      <c r="W53" s="72"/>
      <c r="X53" s="72">
        <v>0</v>
      </c>
      <c r="Y53" s="72">
        <v>50</v>
      </c>
      <c r="Z53" s="72">
        <f t="shared" si="7"/>
        <v>50</v>
      </c>
      <c r="AA53" s="72">
        <v>0</v>
      </c>
      <c r="AB53" s="72">
        <f t="shared" si="10"/>
        <v>50</v>
      </c>
    </row>
    <row r="54" spans="1:28" ht="24" customHeight="1">
      <c r="A54" s="405"/>
      <c r="B54" s="76" t="s">
        <v>268</v>
      </c>
      <c r="C54" s="77" t="s">
        <v>356</v>
      </c>
      <c r="D54" s="78" t="s">
        <v>273</v>
      </c>
      <c r="E54" s="79" t="s">
        <v>269</v>
      </c>
      <c r="F54" s="61" t="s">
        <v>269</v>
      </c>
      <c r="G54" s="117" t="s">
        <v>357</v>
      </c>
      <c r="H54" s="63">
        <v>0</v>
      </c>
      <c r="I54" s="63"/>
      <c r="J54" s="63"/>
      <c r="K54" s="64"/>
      <c r="L54" s="64"/>
      <c r="M54" s="64"/>
      <c r="N54" s="64"/>
      <c r="O54" s="64"/>
      <c r="P54" s="64"/>
      <c r="Q54" s="64"/>
      <c r="R54" s="64">
        <v>0</v>
      </c>
      <c r="S54" s="64">
        <v>0</v>
      </c>
      <c r="T54" s="64">
        <v>0</v>
      </c>
      <c r="U54" s="64">
        <f>+U55</f>
        <v>5</v>
      </c>
      <c r="V54" s="64">
        <f t="shared" si="5"/>
        <v>5</v>
      </c>
      <c r="W54" s="64">
        <v>0</v>
      </c>
      <c r="X54" s="64">
        <f t="shared" si="6"/>
        <v>5</v>
      </c>
      <c r="Y54" s="64">
        <v>0</v>
      </c>
      <c r="Z54" s="64">
        <f t="shared" si="7"/>
        <v>5</v>
      </c>
      <c r="AA54" s="64">
        <v>0</v>
      </c>
      <c r="AB54" s="64">
        <f t="shared" si="10"/>
        <v>5</v>
      </c>
    </row>
    <row r="55" spans="1:28" ht="12.75" customHeight="1">
      <c r="A55" s="405"/>
      <c r="B55" s="112"/>
      <c r="C55" s="113"/>
      <c r="D55" s="114"/>
      <c r="E55" s="115">
        <v>3123</v>
      </c>
      <c r="F55" s="89">
        <v>5331</v>
      </c>
      <c r="G55" s="70" t="s">
        <v>342</v>
      </c>
      <c r="H55" s="82">
        <v>0</v>
      </c>
      <c r="I55" s="82"/>
      <c r="J55" s="82"/>
      <c r="K55" s="72"/>
      <c r="L55" s="72"/>
      <c r="M55" s="72"/>
      <c r="N55" s="72"/>
      <c r="O55" s="72"/>
      <c r="P55" s="72"/>
      <c r="Q55" s="72"/>
      <c r="R55" s="72">
        <v>0</v>
      </c>
      <c r="S55" s="72">
        <v>0</v>
      </c>
      <c r="T55" s="72">
        <v>0</v>
      </c>
      <c r="U55" s="72">
        <v>5</v>
      </c>
      <c r="V55" s="72">
        <f t="shared" si="5"/>
        <v>5</v>
      </c>
      <c r="W55" s="72">
        <v>0</v>
      </c>
      <c r="X55" s="72">
        <f t="shared" si="6"/>
        <v>5</v>
      </c>
      <c r="Y55" s="72">
        <v>0</v>
      </c>
      <c r="Z55" s="72">
        <f t="shared" si="7"/>
        <v>5</v>
      </c>
      <c r="AA55" s="72">
        <v>0</v>
      </c>
      <c r="AB55" s="72">
        <f t="shared" si="10"/>
        <v>5</v>
      </c>
    </row>
    <row r="56" spans="1:28" ht="25.5" customHeight="1">
      <c r="A56" s="405"/>
      <c r="B56" s="76" t="s">
        <v>270</v>
      </c>
      <c r="C56" s="77" t="s">
        <v>358</v>
      </c>
      <c r="D56" s="78" t="s">
        <v>316</v>
      </c>
      <c r="E56" s="79" t="s">
        <v>269</v>
      </c>
      <c r="F56" s="61" t="s">
        <v>269</v>
      </c>
      <c r="G56" s="117" t="s">
        <v>359</v>
      </c>
      <c r="H56" s="63">
        <v>0</v>
      </c>
      <c r="I56" s="63"/>
      <c r="J56" s="63"/>
      <c r="K56" s="64"/>
      <c r="L56" s="64"/>
      <c r="M56" s="64"/>
      <c r="N56" s="64"/>
      <c r="O56" s="64"/>
      <c r="P56" s="64">
        <v>0</v>
      </c>
      <c r="Q56" s="64">
        <v>0</v>
      </c>
      <c r="R56" s="64">
        <v>0</v>
      </c>
      <c r="S56" s="64">
        <f>+S57</f>
        <v>10</v>
      </c>
      <c r="T56" s="64">
        <f t="shared" si="4"/>
        <v>10</v>
      </c>
      <c r="U56" s="64">
        <v>0</v>
      </c>
      <c r="V56" s="64">
        <f t="shared" si="5"/>
        <v>10</v>
      </c>
      <c r="W56" s="64">
        <v>0</v>
      </c>
      <c r="X56" s="64">
        <f t="shared" si="6"/>
        <v>10</v>
      </c>
      <c r="Y56" s="64">
        <v>0</v>
      </c>
      <c r="Z56" s="64">
        <f t="shared" si="7"/>
        <v>10</v>
      </c>
      <c r="AA56" s="64">
        <v>0</v>
      </c>
      <c r="AB56" s="64">
        <f t="shared" si="10"/>
        <v>10</v>
      </c>
    </row>
    <row r="57" spans="1:28" ht="12.75" customHeight="1">
      <c r="A57" s="405"/>
      <c r="B57" s="112"/>
      <c r="C57" s="113"/>
      <c r="D57" s="114"/>
      <c r="E57" s="115">
        <v>3299</v>
      </c>
      <c r="F57" s="69">
        <v>5229</v>
      </c>
      <c r="G57" s="75" t="s">
        <v>360</v>
      </c>
      <c r="H57" s="82">
        <v>0</v>
      </c>
      <c r="I57" s="82"/>
      <c r="J57" s="82"/>
      <c r="K57" s="72"/>
      <c r="L57" s="72"/>
      <c r="M57" s="72"/>
      <c r="N57" s="72"/>
      <c r="O57" s="72"/>
      <c r="P57" s="72">
        <v>0</v>
      </c>
      <c r="Q57" s="72">
        <v>0</v>
      </c>
      <c r="R57" s="72">
        <v>0</v>
      </c>
      <c r="S57" s="72">
        <v>10</v>
      </c>
      <c r="T57" s="72">
        <f t="shared" si="4"/>
        <v>10</v>
      </c>
      <c r="U57" s="72">
        <v>0</v>
      </c>
      <c r="V57" s="72">
        <f t="shared" si="5"/>
        <v>10</v>
      </c>
      <c r="W57" s="72">
        <v>0</v>
      </c>
      <c r="X57" s="72">
        <f t="shared" si="6"/>
        <v>10</v>
      </c>
      <c r="Y57" s="72">
        <v>0</v>
      </c>
      <c r="Z57" s="72">
        <f t="shared" si="7"/>
        <v>10</v>
      </c>
      <c r="AA57" s="72">
        <v>0</v>
      </c>
      <c r="AB57" s="72">
        <f t="shared" si="10"/>
        <v>10</v>
      </c>
    </row>
    <row r="58" spans="1:28" ht="23.25" customHeight="1">
      <c r="A58" s="405"/>
      <c r="B58" s="118" t="s">
        <v>270</v>
      </c>
      <c r="C58" s="119" t="s">
        <v>351</v>
      </c>
      <c r="D58" s="78" t="s">
        <v>361</v>
      </c>
      <c r="E58" s="120" t="s">
        <v>269</v>
      </c>
      <c r="F58" s="120" t="s">
        <v>269</v>
      </c>
      <c r="G58" s="121" t="s">
        <v>362</v>
      </c>
      <c r="H58" s="122">
        <v>0</v>
      </c>
      <c r="I58" s="123">
        <f>+I59</f>
        <v>10</v>
      </c>
      <c r="J58" s="122">
        <f t="shared" si="8"/>
        <v>10</v>
      </c>
      <c r="K58" s="64">
        <v>0</v>
      </c>
      <c r="L58" s="64">
        <f t="shared" si="1"/>
        <v>10</v>
      </c>
      <c r="M58" s="64">
        <v>0</v>
      </c>
      <c r="N58" s="64">
        <f t="shared" si="2"/>
        <v>10</v>
      </c>
      <c r="O58" s="64">
        <v>0</v>
      </c>
      <c r="P58" s="64">
        <f t="shared" si="3"/>
        <v>10</v>
      </c>
      <c r="Q58" s="64">
        <v>0</v>
      </c>
      <c r="R58" s="64">
        <f t="shared" si="9"/>
        <v>10</v>
      </c>
      <c r="S58" s="64">
        <v>0</v>
      </c>
      <c r="T58" s="64">
        <f t="shared" si="4"/>
        <v>10</v>
      </c>
      <c r="U58" s="64">
        <v>0</v>
      </c>
      <c r="V58" s="64">
        <f t="shared" si="5"/>
        <v>10</v>
      </c>
      <c r="W58" s="64">
        <v>0</v>
      </c>
      <c r="X58" s="64">
        <f t="shared" si="6"/>
        <v>10</v>
      </c>
      <c r="Y58" s="64">
        <v>0</v>
      </c>
      <c r="Z58" s="64">
        <f t="shared" si="7"/>
        <v>10</v>
      </c>
      <c r="AA58" s="64">
        <v>0</v>
      </c>
      <c r="AB58" s="64">
        <f t="shared" si="10"/>
        <v>10</v>
      </c>
    </row>
    <row r="59" spans="1:28" ht="12.75" customHeight="1">
      <c r="A59" s="405"/>
      <c r="B59" s="124"/>
      <c r="C59" s="125"/>
      <c r="D59" s="114"/>
      <c r="E59" s="126" t="s">
        <v>363</v>
      </c>
      <c r="F59" s="126" t="s">
        <v>364</v>
      </c>
      <c r="G59" s="127" t="s">
        <v>350</v>
      </c>
      <c r="H59" s="128">
        <v>0</v>
      </c>
      <c r="I59" s="129">
        <v>10</v>
      </c>
      <c r="J59" s="128">
        <f t="shared" si="8"/>
        <v>10</v>
      </c>
      <c r="K59" s="72">
        <v>0</v>
      </c>
      <c r="L59" s="72">
        <f t="shared" si="1"/>
        <v>10</v>
      </c>
      <c r="M59" s="72">
        <v>0</v>
      </c>
      <c r="N59" s="72">
        <f t="shared" si="2"/>
        <v>10</v>
      </c>
      <c r="O59" s="72">
        <v>0</v>
      </c>
      <c r="P59" s="72">
        <f t="shared" si="3"/>
        <v>10</v>
      </c>
      <c r="Q59" s="72">
        <v>0</v>
      </c>
      <c r="R59" s="72">
        <f t="shared" si="9"/>
        <v>10</v>
      </c>
      <c r="S59" s="72">
        <v>0</v>
      </c>
      <c r="T59" s="72">
        <f t="shared" si="4"/>
        <v>10</v>
      </c>
      <c r="U59" s="72">
        <v>0</v>
      </c>
      <c r="V59" s="72">
        <f t="shared" si="5"/>
        <v>10</v>
      </c>
      <c r="W59" s="72">
        <v>0</v>
      </c>
      <c r="X59" s="72">
        <f t="shared" si="6"/>
        <v>10</v>
      </c>
      <c r="Y59" s="72">
        <v>0</v>
      </c>
      <c r="Z59" s="72">
        <f t="shared" si="7"/>
        <v>10</v>
      </c>
      <c r="AA59" s="72">
        <v>0</v>
      </c>
      <c r="AB59" s="72">
        <f t="shared" si="10"/>
        <v>10</v>
      </c>
    </row>
    <row r="60" spans="1:28" ht="24.75" customHeight="1">
      <c r="A60" s="405"/>
      <c r="B60" s="118" t="s">
        <v>270</v>
      </c>
      <c r="C60" s="119" t="s">
        <v>351</v>
      </c>
      <c r="D60" s="78" t="s">
        <v>277</v>
      </c>
      <c r="E60" s="120" t="s">
        <v>269</v>
      </c>
      <c r="F60" s="120" t="s">
        <v>269</v>
      </c>
      <c r="G60" s="121" t="s">
        <v>365</v>
      </c>
      <c r="H60" s="122">
        <v>0</v>
      </c>
      <c r="I60" s="123">
        <f>+I61</f>
        <v>30</v>
      </c>
      <c r="J60" s="122">
        <f t="shared" si="8"/>
        <v>30</v>
      </c>
      <c r="K60" s="64">
        <v>0</v>
      </c>
      <c r="L60" s="64">
        <f t="shared" si="1"/>
        <v>30</v>
      </c>
      <c r="M60" s="64">
        <v>0</v>
      </c>
      <c r="N60" s="64">
        <f t="shared" si="2"/>
        <v>30</v>
      </c>
      <c r="O60" s="64">
        <v>0</v>
      </c>
      <c r="P60" s="64">
        <f t="shared" si="3"/>
        <v>30</v>
      </c>
      <c r="Q60" s="64">
        <v>0</v>
      </c>
      <c r="R60" s="64">
        <f t="shared" si="9"/>
        <v>30</v>
      </c>
      <c r="S60" s="64">
        <v>0</v>
      </c>
      <c r="T60" s="64">
        <f t="shared" si="4"/>
        <v>30</v>
      </c>
      <c r="U60" s="64">
        <v>0</v>
      </c>
      <c r="V60" s="64">
        <f t="shared" si="5"/>
        <v>30</v>
      </c>
      <c r="W60" s="64">
        <v>0</v>
      </c>
      <c r="X60" s="64">
        <f t="shared" si="6"/>
        <v>30</v>
      </c>
      <c r="Y60" s="64">
        <v>0</v>
      </c>
      <c r="Z60" s="64">
        <f t="shared" si="7"/>
        <v>30</v>
      </c>
      <c r="AA60" s="64">
        <v>0</v>
      </c>
      <c r="AB60" s="64">
        <f t="shared" si="10"/>
        <v>30</v>
      </c>
    </row>
    <row r="61" spans="1:28" ht="12.75" customHeight="1">
      <c r="A61" s="405"/>
      <c r="B61" s="124"/>
      <c r="C61" s="125"/>
      <c r="D61" s="114"/>
      <c r="E61" s="126" t="s">
        <v>363</v>
      </c>
      <c r="F61" s="126" t="s">
        <v>366</v>
      </c>
      <c r="G61" s="127" t="s">
        <v>367</v>
      </c>
      <c r="H61" s="128">
        <v>0</v>
      </c>
      <c r="I61" s="129">
        <v>30</v>
      </c>
      <c r="J61" s="128">
        <f t="shared" si="8"/>
        <v>30</v>
      </c>
      <c r="K61" s="72">
        <v>0</v>
      </c>
      <c r="L61" s="72">
        <f t="shared" si="1"/>
        <v>30</v>
      </c>
      <c r="M61" s="72">
        <v>0</v>
      </c>
      <c r="N61" s="72">
        <f t="shared" si="2"/>
        <v>30</v>
      </c>
      <c r="O61" s="72">
        <v>0</v>
      </c>
      <c r="P61" s="72">
        <f t="shared" si="3"/>
        <v>30</v>
      </c>
      <c r="Q61" s="72">
        <v>0</v>
      </c>
      <c r="R61" s="72">
        <f t="shared" si="9"/>
        <v>30</v>
      </c>
      <c r="S61" s="72">
        <v>0</v>
      </c>
      <c r="T61" s="72">
        <f t="shared" si="4"/>
        <v>30</v>
      </c>
      <c r="U61" s="72">
        <v>0</v>
      </c>
      <c r="V61" s="72">
        <f t="shared" si="5"/>
        <v>30</v>
      </c>
      <c r="W61" s="72">
        <v>0</v>
      </c>
      <c r="X61" s="72">
        <f t="shared" si="6"/>
        <v>30</v>
      </c>
      <c r="Y61" s="72">
        <v>0</v>
      </c>
      <c r="Z61" s="72">
        <f t="shared" si="7"/>
        <v>30</v>
      </c>
      <c r="AA61" s="72">
        <v>0</v>
      </c>
      <c r="AB61" s="72">
        <f t="shared" si="10"/>
        <v>30</v>
      </c>
    </row>
    <row r="62" spans="1:28" ht="26.25" customHeight="1">
      <c r="A62" s="405"/>
      <c r="B62" s="118" t="s">
        <v>270</v>
      </c>
      <c r="C62" s="119" t="s">
        <v>351</v>
      </c>
      <c r="D62" s="78" t="s">
        <v>368</v>
      </c>
      <c r="E62" s="120" t="s">
        <v>269</v>
      </c>
      <c r="F62" s="120" t="s">
        <v>269</v>
      </c>
      <c r="G62" s="121" t="s">
        <v>369</v>
      </c>
      <c r="H62" s="122">
        <v>0</v>
      </c>
      <c r="I62" s="123">
        <f>+I63</f>
        <v>10</v>
      </c>
      <c r="J62" s="122">
        <f t="shared" si="8"/>
        <v>10</v>
      </c>
      <c r="K62" s="64">
        <v>0</v>
      </c>
      <c r="L62" s="64">
        <f t="shared" si="1"/>
        <v>10</v>
      </c>
      <c r="M62" s="64">
        <v>0</v>
      </c>
      <c r="N62" s="64">
        <f t="shared" si="2"/>
        <v>10</v>
      </c>
      <c r="O62" s="64">
        <v>0</v>
      </c>
      <c r="P62" s="64">
        <f t="shared" si="3"/>
        <v>10</v>
      </c>
      <c r="Q62" s="64">
        <v>0</v>
      </c>
      <c r="R62" s="64">
        <f t="shared" si="9"/>
        <v>10</v>
      </c>
      <c r="S62" s="64">
        <v>0</v>
      </c>
      <c r="T62" s="64">
        <f t="shared" si="4"/>
        <v>10</v>
      </c>
      <c r="U62" s="64">
        <v>0</v>
      </c>
      <c r="V62" s="64">
        <f t="shared" si="5"/>
        <v>10</v>
      </c>
      <c r="W62" s="64">
        <v>0</v>
      </c>
      <c r="X62" s="64">
        <f t="shared" si="6"/>
        <v>10</v>
      </c>
      <c r="Y62" s="64">
        <v>0</v>
      </c>
      <c r="Z62" s="64">
        <f t="shared" si="7"/>
        <v>10</v>
      </c>
      <c r="AA62" s="64">
        <v>0</v>
      </c>
      <c r="AB62" s="64">
        <f t="shared" si="10"/>
        <v>10</v>
      </c>
    </row>
    <row r="63" spans="1:28" ht="12.75" customHeight="1">
      <c r="A63" s="405"/>
      <c r="B63" s="124"/>
      <c r="C63" s="125"/>
      <c r="D63" s="114"/>
      <c r="E63" s="126" t="s">
        <v>363</v>
      </c>
      <c r="F63" s="126" t="s">
        <v>364</v>
      </c>
      <c r="G63" s="127" t="s">
        <v>350</v>
      </c>
      <c r="H63" s="128">
        <v>0</v>
      </c>
      <c r="I63" s="129">
        <v>10</v>
      </c>
      <c r="J63" s="128">
        <f t="shared" si="8"/>
        <v>10</v>
      </c>
      <c r="K63" s="72">
        <v>0</v>
      </c>
      <c r="L63" s="72">
        <f t="shared" si="1"/>
        <v>10</v>
      </c>
      <c r="M63" s="72">
        <v>0</v>
      </c>
      <c r="N63" s="72">
        <f t="shared" si="2"/>
        <v>10</v>
      </c>
      <c r="O63" s="72">
        <v>0</v>
      </c>
      <c r="P63" s="72">
        <f t="shared" si="3"/>
        <v>10</v>
      </c>
      <c r="Q63" s="72">
        <v>0</v>
      </c>
      <c r="R63" s="72">
        <f t="shared" si="9"/>
        <v>10</v>
      </c>
      <c r="S63" s="72">
        <v>0</v>
      </c>
      <c r="T63" s="72">
        <f t="shared" si="4"/>
        <v>10</v>
      </c>
      <c r="U63" s="72">
        <v>0</v>
      </c>
      <c r="V63" s="72">
        <f t="shared" si="5"/>
        <v>10</v>
      </c>
      <c r="W63" s="72">
        <v>0</v>
      </c>
      <c r="X63" s="72">
        <f t="shared" si="6"/>
        <v>10</v>
      </c>
      <c r="Y63" s="72">
        <v>0</v>
      </c>
      <c r="Z63" s="72">
        <f t="shared" si="7"/>
        <v>10</v>
      </c>
      <c r="AA63" s="72">
        <v>0</v>
      </c>
      <c r="AB63" s="72">
        <f t="shared" si="10"/>
        <v>10</v>
      </c>
    </row>
    <row r="64" spans="1:28" ht="27" customHeight="1">
      <c r="A64" s="405"/>
      <c r="B64" s="118" t="s">
        <v>270</v>
      </c>
      <c r="C64" s="119" t="s">
        <v>351</v>
      </c>
      <c r="D64" s="78" t="s">
        <v>370</v>
      </c>
      <c r="E64" s="120" t="s">
        <v>269</v>
      </c>
      <c r="F64" s="120" t="s">
        <v>269</v>
      </c>
      <c r="G64" s="121" t="s">
        <v>371</v>
      </c>
      <c r="H64" s="122">
        <v>0</v>
      </c>
      <c r="I64" s="123">
        <f>+I65</f>
        <v>10</v>
      </c>
      <c r="J64" s="122">
        <f t="shared" si="8"/>
        <v>10</v>
      </c>
      <c r="K64" s="64">
        <v>0</v>
      </c>
      <c r="L64" s="64">
        <f t="shared" si="1"/>
        <v>10</v>
      </c>
      <c r="M64" s="64">
        <v>0</v>
      </c>
      <c r="N64" s="64">
        <f t="shared" si="2"/>
        <v>10</v>
      </c>
      <c r="O64" s="64">
        <v>0</v>
      </c>
      <c r="P64" s="64">
        <f t="shared" si="3"/>
        <v>10</v>
      </c>
      <c r="Q64" s="64">
        <v>0</v>
      </c>
      <c r="R64" s="64">
        <f t="shared" si="9"/>
        <v>10</v>
      </c>
      <c r="S64" s="64">
        <v>0</v>
      </c>
      <c r="T64" s="64">
        <f t="shared" si="4"/>
        <v>10</v>
      </c>
      <c r="U64" s="64">
        <v>0</v>
      </c>
      <c r="V64" s="64">
        <f t="shared" si="5"/>
        <v>10</v>
      </c>
      <c r="W64" s="64">
        <v>0</v>
      </c>
      <c r="X64" s="64">
        <f t="shared" si="6"/>
        <v>10</v>
      </c>
      <c r="Y64" s="64">
        <v>0</v>
      </c>
      <c r="Z64" s="64">
        <f t="shared" si="7"/>
        <v>10</v>
      </c>
      <c r="AA64" s="64">
        <v>0</v>
      </c>
      <c r="AB64" s="64">
        <f t="shared" si="10"/>
        <v>10</v>
      </c>
    </row>
    <row r="65" spans="1:28" ht="12.75" customHeight="1">
      <c r="A65" s="405"/>
      <c r="B65" s="124"/>
      <c r="C65" s="125"/>
      <c r="D65" s="114"/>
      <c r="E65" s="126" t="s">
        <v>372</v>
      </c>
      <c r="F65" s="126" t="s">
        <v>364</v>
      </c>
      <c r="G65" s="127" t="s">
        <v>350</v>
      </c>
      <c r="H65" s="128">
        <v>0</v>
      </c>
      <c r="I65" s="129">
        <v>10</v>
      </c>
      <c r="J65" s="128">
        <f t="shared" si="8"/>
        <v>10</v>
      </c>
      <c r="K65" s="72">
        <v>0</v>
      </c>
      <c r="L65" s="72">
        <f t="shared" si="1"/>
        <v>10</v>
      </c>
      <c r="M65" s="72">
        <v>0</v>
      </c>
      <c r="N65" s="72">
        <f t="shared" si="2"/>
        <v>10</v>
      </c>
      <c r="O65" s="72">
        <v>0</v>
      </c>
      <c r="P65" s="72">
        <f t="shared" si="3"/>
        <v>10</v>
      </c>
      <c r="Q65" s="72">
        <v>0</v>
      </c>
      <c r="R65" s="72">
        <f t="shared" si="9"/>
        <v>10</v>
      </c>
      <c r="S65" s="72">
        <v>0</v>
      </c>
      <c r="T65" s="72">
        <f t="shared" si="4"/>
        <v>10</v>
      </c>
      <c r="U65" s="72">
        <v>0</v>
      </c>
      <c r="V65" s="72">
        <f t="shared" si="5"/>
        <v>10</v>
      </c>
      <c r="W65" s="72">
        <v>0</v>
      </c>
      <c r="X65" s="72">
        <f t="shared" si="6"/>
        <v>10</v>
      </c>
      <c r="Y65" s="72">
        <v>0</v>
      </c>
      <c r="Z65" s="72">
        <f t="shared" si="7"/>
        <v>10</v>
      </c>
      <c r="AA65" s="72">
        <v>0</v>
      </c>
      <c r="AB65" s="72">
        <f t="shared" si="10"/>
        <v>10</v>
      </c>
    </row>
    <row r="66" spans="1:28" ht="12.75" customHeight="1">
      <c r="A66" s="405"/>
      <c r="B66" s="76" t="s">
        <v>314</v>
      </c>
      <c r="C66" s="77" t="s">
        <v>373</v>
      </c>
      <c r="D66" s="78" t="s">
        <v>316</v>
      </c>
      <c r="E66" s="79" t="s">
        <v>269</v>
      </c>
      <c r="F66" s="80" t="s">
        <v>269</v>
      </c>
      <c r="G66" s="116" t="s">
        <v>374</v>
      </c>
      <c r="H66" s="63">
        <f>SUM(H67:H69)</f>
        <v>100</v>
      </c>
      <c r="I66" s="63">
        <f>SUM(I67:I69)</f>
        <v>0</v>
      </c>
      <c r="J66" s="63">
        <f t="shared" si="8"/>
        <v>100</v>
      </c>
      <c r="K66" s="64">
        <v>0</v>
      </c>
      <c r="L66" s="64">
        <f t="shared" si="1"/>
        <v>100</v>
      </c>
      <c r="M66" s="64">
        <v>0</v>
      </c>
      <c r="N66" s="64">
        <f t="shared" si="2"/>
        <v>100</v>
      </c>
      <c r="O66" s="64">
        <v>0</v>
      </c>
      <c r="P66" s="64">
        <f t="shared" si="3"/>
        <v>100</v>
      </c>
      <c r="Q66" s="64">
        <f>SUM(Q67:Q69)</f>
        <v>150</v>
      </c>
      <c r="R66" s="64">
        <f t="shared" si="9"/>
        <v>250</v>
      </c>
      <c r="S66" s="64">
        <v>0</v>
      </c>
      <c r="T66" s="64">
        <f t="shared" si="4"/>
        <v>250</v>
      </c>
      <c r="U66" s="64">
        <v>0</v>
      </c>
      <c r="V66" s="64">
        <f t="shared" si="5"/>
        <v>250</v>
      </c>
      <c r="W66" s="64">
        <v>0</v>
      </c>
      <c r="X66" s="64">
        <f t="shared" si="6"/>
        <v>250</v>
      </c>
      <c r="Y66" s="64">
        <v>0</v>
      </c>
      <c r="Z66" s="64">
        <f t="shared" si="7"/>
        <v>250</v>
      </c>
      <c r="AA66" s="64">
        <v>0</v>
      </c>
      <c r="AB66" s="64">
        <f t="shared" si="10"/>
        <v>250</v>
      </c>
    </row>
    <row r="67" spans="1:28" ht="12.75" customHeight="1">
      <c r="A67" s="405"/>
      <c r="B67" s="112"/>
      <c r="C67" s="113"/>
      <c r="D67" s="114"/>
      <c r="E67" s="115">
        <v>3299</v>
      </c>
      <c r="F67" s="130">
        <v>5229</v>
      </c>
      <c r="G67" s="75" t="s">
        <v>375</v>
      </c>
      <c r="H67" s="82">
        <v>50</v>
      </c>
      <c r="I67" s="82">
        <v>0</v>
      </c>
      <c r="J67" s="82">
        <f t="shared" si="8"/>
        <v>50</v>
      </c>
      <c r="K67" s="72">
        <v>0</v>
      </c>
      <c r="L67" s="72">
        <f t="shared" si="1"/>
        <v>50</v>
      </c>
      <c r="M67" s="72">
        <v>0</v>
      </c>
      <c r="N67" s="72">
        <f t="shared" si="2"/>
        <v>50</v>
      </c>
      <c r="O67" s="72">
        <v>0</v>
      </c>
      <c r="P67" s="72">
        <f t="shared" si="3"/>
        <v>50</v>
      </c>
      <c r="Q67" s="72">
        <v>150</v>
      </c>
      <c r="R67" s="72">
        <f t="shared" si="9"/>
        <v>200</v>
      </c>
      <c r="S67" s="72">
        <v>0</v>
      </c>
      <c r="T67" s="72">
        <f t="shared" si="4"/>
        <v>200</v>
      </c>
      <c r="U67" s="72">
        <v>0</v>
      </c>
      <c r="V67" s="72">
        <f t="shared" si="5"/>
        <v>200</v>
      </c>
      <c r="W67" s="72">
        <v>0</v>
      </c>
      <c r="X67" s="72">
        <f t="shared" si="6"/>
        <v>200</v>
      </c>
      <c r="Y67" s="72">
        <v>0</v>
      </c>
      <c r="Z67" s="72">
        <f t="shared" si="7"/>
        <v>200</v>
      </c>
      <c r="AA67" s="72">
        <v>0</v>
      </c>
      <c r="AB67" s="72">
        <f t="shared" si="10"/>
        <v>200</v>
      </c>
    </row>
    <row r="68" spans="1:28" ht="12.75" customHeight="1">
      <c r="A68" s="405"/>
      <c r="B68" s="112"/>
      <c r="C68" s="113"/>
      <c r="D68" s="114"/>
      <c r="E68" s="115">
        <v>3299</v>
      </c>
      <c r="F68" s="130">
        <v>5321</v>
      </c>
      <c r="G68" s="75" t="s">
        <v>350</v>
      </c>
      <c r="H68" s="82">
        <v>10</v>
      </c>
      <c r="I68" s="82">
        <v>0</v>
      </c>
      <c r="J68" s="82">
        <f t="shared" si="8"/>
        <v>10</v>
      </c>
      <c r="K68" s="72">
        <v>0</v>
      </c>
      <c r="L68" s="72">
        <f t="shared" si="1"/>
        <v>10</v>
      </c>
      <c r="M68" s="72">
        <v>0</v>
      </c>
      <c r="N68" s="72">
        <f t="shared" si="2"/>
        <v>10</v>
      </c>
      <c r="O68" s="72">
        <v>0</v>
      </c>
      <c r="P68" s="72">
        <f t="shared" si="3"/>
        <v>10</v>
      </c>
      <c r="Q68" s="72">
        <v>0</v>
      </c>
      <c r="R68" s="72">
        <f t="shared" si="9"/>
        <v>10</v>
      </c>
      <c r="S68" s="72">
        <v>0</v>
      </c>
      <c r="T68" s="72">
        <f t="shared" si="4"/>
        <v>10</v>
      </c>
      <c r="U68" s="72">
        <v>0</v>
      </c>
      <c r="V68" s="72">
        <f t="shared" si="5"/>
        <v>10</v>
      </c>
      <c r="W68" s="72">
        <v>0</v>
      </c>
      <c r="X68" s="72">
        <f t="shared" si="6"/>
        <v>10</v>
      </c>
      <c r="Y68" s="72">
        <v>0</v>
      </c>
      <c r="Z68" s="72">
        <f t="shared" si="7"/>
        <v>10</v>
      </c>
      <c r="AA68" s="72">
        <v>0</v>
      </c>
      <c r="AB68" s="72">
        <f t="shared" si="10"/>
        <v>10</v>
      </c>
    </row>
    <row r="69" spans="1:28" ht="12.75" customHeight="1">
      <c r="A69" s="405"/>
      <c r="B69" s="112"/>
      <c r="C69" s="113"/>
      <c r="D69" s="114"/>
      <c r="E69" s="115">
        <v>3299</v>
      </c>
      <c r="F69" s="130">
        <v>5331</v>
      </c>
      <c r="G69" s="75" t="s">
        <v>342</v>
      </c>
      <c r="H69" s="82">
        <v>40</v>
      </c>
      <c r="I69" s="82">
        <v>0</v>
      </c>
      <c r="J69" s="82">
        <f t="shared" si="8"/>
        <v>40</v>
      </c>
      <c r="K69" s="72">
        <v>0</v>
      </c>
      <c r="L69" s="72">
        <f t="shared" si="1"/>
        <v>40</v>
      </c>
      <c r="M69" s="72">
        <v>0</v>
      </c>
      <c r="N69" s="72">
        <f t="shared" si="2"/>
        <v>40</v>
      </c>
      <c r="O69" s="72">
        <v>0</v>
      </c>
      <c r="P69" s="72">
        <f t="shared" si="3"/>
        <v>40</v>
      </c>
      <c r="Q69" s="72">
        <v>0</v>
      </c>
      <c r="R69" s="72">
        <f t="shared" si="9"/>
        <v>40</v>
      </c>
      <c r="S69" s="72">
        <v>0</v>
      </c>
      <c r="T69" s="72">
        <f t="shared" si="4"/>
        <v>40</v>
      </c>
      <c r="U69" s="72">
        <v>0</v>
      </c>
      <c r="V69" s="72">
        <f t="shared" si="5"/>
        <v>40</v>
      </c>
      <c r="W69" s="72">
        <v>0</v>
      </c>
      <c r="X69" s="72">
        <f t="shared" si="6"/>
        <v>40</v>
      </c>
      <c r="Y69" s="72">
        <v>0</v>
      </c>
      <c r="Z69" s="72">
        <f t="shared" si="7"/>
        <v>40</v>
      </c>
      <c r="AA69" s="72">
        <v>0</v>
      </c>
      <c r="AB69" s="72">
        <f t="shared" si="10"/>
        <v>40</v>
      </c>
    </row>
    <row r="70" spans="1:28" ht="12.75" customHeight="1">
      <c r="A70" s="405"/>
      <c r="B70" s="76" t="s">
        <v>268</v>
      </c>
      <c r="C70" s="77" t="s">
        <v>376</v>
      </c>
      <c r="D70" s="78" t="s">
        <v>316</v>
      </c>
      <c r="E70" s="79" t="s">
        <v>269</v>
      </c>
      <c r="F70" s="80" t="s">
        <v>269</v>
      </c>
      <c r="G70" s="116" t="s">
        <v>377</v>
      </c>
      <c r="H70" s="63">
        <f>+H71</f>
        <v>1800</v>
      </c>
      <c r="I70" s="63">
        <f>+I71</f>
        <v>-1800</v>
      </c>
      <c r="J70" s="63">
        <f t="shared" si="8"/>
        <v>0</v>
      </c>
      <c r="K70" s="64">
        <v>0</v>
      </c>
      <c r="L70" s="64">
        <f t="shared" si="1"/>
        <v>0</v>
      </c>
      <c r="M70" s="64">
        <f>+M71</f>
        <v>349.8</v>
      </c>
      <c r="N70" s="64">
        <f t="shared" si="2"/>
        <v>349.8</v>
      </c>
      <c r="O70" s="64">
        <v>0</v>
      </c>
      <c r="P70" s="64">
        <f t="shared" si="3"/>
        <v>349.8</v>
      </c>
      <c r="Q70" s="64">
        <v>0</v>
      </c>
      <c r="R70" s="64">
        <f t="shared" si="9"/>
        <v>349.8</v>
      </c>
      <c r="S70" s="64">
        <v>0</v>
      </c>
      <c r="T70" s="64">
        <f t="shared" si="4"/>
        <v>349.8</v>
      </c>
      <c r="U70" s="64">
        <v>0</v>
      </c>
      <c r="V70" s="64">
        <f t="shared" si="5"/>
        <v>349.8</v>
      </c>
      <c r="W70" s="64">
        <v>0</v>
      </c>
      <c r="X70" s="64">
        <f t="shared" si="6"/>
        <v>349.8</v>
      </c>
      <c r="Y70" s="64">
        <v>0</v>
      </c>
      <c r="Z70" s="64">
        <f t="shared" si="7"/>
        <v>349.8</v>
      </c>
      <c r="AA70" s="64">
        <v>0</v>
      </c>
      <c r="AB70" s="64">
        <f t="shared" si="10"/>
        <v>349.8</v>
      </c>
    </row>
    <row r="71" spans="1:28" ht="12.75" customHeight="1">
      <c r="A71" s="405"/>
      <c r="B71" s="131"/>
      <c r="C71" s="132"/>
      <c r="D71" s="133"/>
      <c r="E71" s="134">
        <v>3299</v>
      </c>
      <c r="F71" s="135">
        <v>5331</v>
      </c>
      <c r="G71" s="136" t="s">
        <v>342</v>
      </c>
      <c r="H71" s="82">
        <v>1800</v>
      </c>
      <c r="I71" s="82">
        <v>-1800</v>
      </c>
      <c r="J71" s="82">
        <f t="shared" si="8"/>
        <v>0</v>
      </c>
      <c r="K71" s="72">
        <v>0</v>
      </c>
      <c r="L71" s="72">
        <f t="shared" si="1"/>
        <v>0</v>
      </c>
      <c r="M71" s="72">
        <v>349.8</v>
      </c>
      <c r="N71" s="72">
        <f t="shared" si="2"/>
        <v>349.8</v>
      </c>
      <c r="O71" s="72">
        <v>0</v>
      </c>
      <c r="P71" s="72">
        <f t="shared" si="3"/>
        <v>349.8</v>
      </c>
      <c r="Q71" s="72">
        <v>0</v>
      </c>
      <c r="R71" s="72">
        <f t="shared" si="9"/>
        <v>349.8</v>
      </c>
      <c r="S71" s="72">
        <v>0</v>
      </c>
      <c r="T71" s="72">
        <f t="shared" si="4"/>
        <v>349.8</v>
      </c>
      <c r="U71" s="72">
        <v>0</v>
      </c>
      <c r="V71" s="72">
        <f t="shared" si="5"/>
        <v>349.8</v>
      </c>
      <c r="W71" s="72">
        <v>0</v>
      </c>
      <c r="X71" s="72">
        <f t="shared" si="6"/>
        <v>349.8</v>
      </c>
      <c r="Y71" s="72">
        <v>0</v>
      </c>
      <c r="Z71" s="72">
        <f t="shared" si="7"/>
        <v>349.8</v>
      </c>
      <c r="AA71" s="72">
        <v>0</v>
      </c>
      <c r="AB71" s="72">
        <f t="shared" si="10"/>
        <v>349.8</v>
      </c>
    </row>
    <row r="72" spans="1:28" ht="38.25" customHeight="1">
      <c r="A72" s="405"/>
      <c r="B72" s="118" t="s">
        <v>268</v>
      </c>
      <c r="C72" s="119" t="s">
        <v>376</v>
      </c>
      <c r="D72" s="137" t="s">
        <v>289</v>
      </c>
      <c r="E72" s="120" t="s">
        <v>269</v>
      </c>
      <c r="F72" s="120" t="s">
        <v>269</v>
      </c>
      <c r="G72" s="121" t="s">
        <v>378</v>
      </c>
      <c r="H72" s="122">
        <v>0</v>
      </c>
      <c r="I72" s="123">
        <f>+I73</f>
        <v>390</v>
      </c>
      <c r="J72" s="122">
        <f t="shared" si="8"/>
        <v>390</v>
      </c>
      <c r="K72" s="64">
        <v>0</v>
      </c>
      <c r="L72" s="64">
        <f t="shared" si="1"/>
        <v>390</v>
      </c>
      <c r="M72" s="64">
        <v>0</v>
      </c>
      <c r="N72" s="64">
        <f t="shared" si="2"/>
        <v>390</v>
      </c>
      <c r="O72" s="64">
        <v>0</v>
      </c>
      <c r="P72" s="64">
        <f t="shared" si="3"/>
        <v>390</v>
      </c>
      <c r="Q72" s="64">
        <v>0</v>
      </c>
      <c r="R72" s="64">
        <f t="shared" si="9"/>
        <v>390</v>
      </c>
      <c r="S72" s="64">
        <v>0</v>
      </c>
      <c r="T72" s="64">
        <f t="shared" si="4"/>
        <v>390</v>
      </c>
      <c r="U72" s="64">
        <v>0</v>
      </c>
      <c r="V72" s="64">
        <f t="shared" si="5"/>
        <v>390</v>
      </c>
      <c r="W72" s="64">
        <v>0</v>
      </c>
      <c r="X72" s="64">
        <f t="shared" si="6"/>
        <v>390</v>
      </c>
      <c r="Y72" s="64">
        <v>0</v>
      </c>
      <c r="Z72" s="64">
        <f t="shared" si="7"/>
        <v>390</v>
      </c>
      <c r="AA72" s="64">
        <v>0</v>
      </c>
      <c r="AB72" s="64">
        <f t="shared" si="10"/>
        <v>390</v>
      </c>
    </row>
    <row r="73" spans="1:28" ht="12.75" customHeight="1">
      <c r="A73" s="405"/>
      <c r="B73" s="124"/>
      <c r="C73" s="125"/>
      <c r="D73" s="92"/>
      <c r="E73" s="126" t="s">
        <v>379</v>
      </c>
      <c r="F73" s="126" t="s">
        <v>366</v>
      </c>
      <c r="G73" s="127" t="s">
        <v>367</v>
      </c>
      <c r="H73" s="128">
        <v>0</v>
      </c>
      <c r="I73" s="129">
        <v>390</v>
      </c>
      <c r="J73" s="128">
        <f t="shared" si="8"/>
        <v>390</v>
      </c>
      <c r="K73" s="72">
        <v>0</v>
      </c>
      <c r="L73" s="72">
        <f aca="true" t="shared" si="11" ref="L73:L136">+J73+K73</f>
        <v>390</v>
      </c>
      <c r="M73" s="72">
        <v>0</v>
      </c>
      <c r="N73" s="72">
        <f aca="true" t="shared" si="12" ref="N73:N136">+L73+M73</f>
        <v>390</v>
      </c>
      <c r="O73" s="72">
        <v>0</v>
      </c>
      <c r="P73" s="72">
        <f aca="true" t="shared" si="13" ref="P73:P136">+N73+O73</f>
        <v>390</v>
      </c>
      <c r="Q73" s="72">
        <v>0</v>
      </c>
      <c r="R73" s="72">
        <f t="shared" si="9"/>
        <v>390</v>
      </c>
      <c r="S73" s="72">
        <v>0</v>
      </c>
      <c r="T73" s="72">
        <f aca="true" t="shared" si="14" ref="T73:T136">+R73+S73</f>
        <v>390</v>
      </c>
      <c r="U73" s="72">
        <v>0</v>
      </c>
      <c r="V73" s="72">
        <f aca="true" t="shared" si="15" ref="V73:V136">+T73+U73</f>
        <v>390</v>
      </c>
      <c r="W73" s="72">
        <v>0</v>
      </c>
      <c r="X73" s="72">
        <f aca="true" t="shared" si="16" ref="X73:X136">+V73+W73</f>
        <v>390</v>
      </c>
      <c r="Y73" s="72">
        <v>0</v>
      </c>
      <c r="Z73" s="72">
        <f aca="true" t="shared" si="17" ref="Z73:Z136">+X73+Y73</f>
        <v>390</v>
      </c>
      <c r="AA73" s="72">
        <v>0</v>
      </c>
      <c r="AB73" s="72">
        <f t="shared" si="10"/>
        <v>390</v>
      </c>
    </row>
    <row r="74" spans="1:28" ht="27" customHeight="1">
      <c r="A74" s="405"/>
      <c r="B74" s="118" t="s">
        <v>268</v>
      </c>
      <c r="C74" s="119" t="s">
        <v>376</v>
      </c>
      <c r="D74" s="137" t="s">
        <v>273</v>
      </c>
      <c r="E74" s="120" t="s">
        <v>269</v>
      </c>
      <c r="F74" s="120" t="s">
        <v>269</v>
      </c>
      <c r="G74" s="121" t="s">
        <v>380</v>
      </c>
      <c r="H74" s="122">
        <v>0</v>
      </c>
      <c r="I74" s="123">
        <f>+I75</f>
        <v>410</v>
      </c>
      <c r="J74" s="122">
        <f aca="true" t="shared" si="18" ref="J74:J137">H74+I74</f>
        <v>410</v>
      </c>
      <c r="K74" s="64">
        <v>0</v>
      </c>
      <c r="L74" s="64">
        <f t="shared" si="11"/>
        <v>410</v>
      </c>
      <c r="M74" s="64">
        <v>0</v>
      </c>
      <c r="N74" s="64">
        <f t="shared" si="12"/>
        <v>410</v>
      </c>
      <c r="O74" s="64">
        <v>0</v>
      </c>
      <c r="P74" s="64">
        <f t="shared" si="13"/>
        <v>410</v>
      </c>
      <c r="Q74" s="64">
        <v>0</v>
      </c>
      <c r="R74" s="64">
        <f t="shared" si="9"/>
        <v>410</v>
      </c>
      <c r="S74" s="64">
        <v>0</v>
      </c>
      <c r="T74" s="64">
        <f t="shared" si="14"/>
        <v>410</v>
      </c>
      <c r="U74" s="64">
        <v>0</v>
      </c>
      <c r="V74" s="64">
        <f t="shared" si="15"/>
        <v>410</v>
      </c>
      <c r="W74" s="64">
        <v>0</v>
      </c>
      <c r="X74" s="64">
        <f t="shared" si="16"/>
        <v>410</v>
      </c>
      <c r="Y74" s="64">
        <v>0</v>
      </c>
      <c r="Z74" s="64">
        <f t="shared" si="17"/>
        <v>410</v>
      </c>
      <c r="AA74" s="64">
        <v>0</v>
      </c>
      <c r="AB74" s="64">
        <f t="shared" si="10"/>
        <v>410</v>
      </c>
    </row>
    <row r="75" spans="1:28" ht="12.75" customHeight="1">
      <c r="A75" s="405"/>
      <c r="B75" s="124"/>
      <c r="C75" s="125"/>
      <c r="D75" s="92"/>
      <c r="E75" s="126" t="s">
        <v>379</v>
      </c>
      <c r="F75" s="126" t="s">
        <v>366</v>
      </c>
      <c r="G75" s="127" t="s">
        <v>367</v>
      </c>
      <c r="H75" s="128">
        <v>0</v>
      </c>
      <c r="I75" s="129">
        <v>410</v>
      </c>
      <c r="J75" s="128">
        <f t="shared" si="18"/>
        <v>410</v>
      </c>
      <c r="K75" s="72">
        <v>0</v>
      </c>
      <c r="L75" s="72">
        <f t="shared" si="11"/>
        <v>410</v>
      </c>
      <c r="M75" s="72">
        <v>0</v>
      </c>
      <c r="N75" s="72">
        <f t="shared" si="12"/>
        <v>410</v>
      </c>
      <c r="O75" s="72">
        <v>0</v>
      </c>
      <c r="P75" s="72">
        <f t="shared" si="13"/>
        <v>410</v>
      </c>
      <c r="Q75" s="72">
        <v>0</v>
      </c>
      <c r="R75" s="72">
        <f aca="true" t="shared" si="19" ref="R75:R138">+P75+Q75</f>
        <v>410</v>
      </c>
      <c r="S75" s="72">
        <v>0</v>
      </c>
      <c r="T75" s="72">
        <f t="shared" si="14"/>
        <v>410</v>
      </c>
      <c r="U75" s="72">
        <v>0</v>
      </c>
      <c r="V75" s="72">
        <f t="shared" si="15"/>
        <v>410</v>
      </c>
      <c r="W75" s="72">
        <v>0</v>
      </c>
      <c r="X75" s="72">
        <f t="shared" si="16"/>
        <v>410</v>
      </c>
      <c r="Y75" s="72">
        <v>0</v>
      </c>
      <c r="Z75" s="72">
        <f t="shared" si="17"/>
        <v>410</v>
      </c>
      <c r="AA75" s="72">
        <v>0</v>
      </c>
      <c r="AB75" s="72">
        <f t="shared" si="10"/>
        <v>410</v>
      </c>
    </row>
    <row r="76" spans="1:28" ht="28.5" customHeight="1">
      <c r="A76" s="405"/>
      <c r="B76" s="118" t="s">
        <v>268</v>
      </c>
      <c r="C76" s="119" t="s">
        <v>376</v>
      </c>
      <c r="D76" s="137" t="s">
        <v>297</v>
      </c>
      <c r="E76" s="120" t="s">
        <v>269</v>
      </c>
      <c r="F76" s="120" t="s">
        <v>269</v>
      </c>
      <c r="G76" s="121" t="s">
        <v>381</v>
      </c>
      <c r="H76" s="122">
        <v>0</v>
      </c>
      <c r="I76" s="123">
        <f>+I77</f>
        <v>60</v>
      </c>
      <c r="J76" s="122">
        <f t="shared" si="18"/>
        <v>60</v>
      </c>
      <c r="K76" s="64">
        <v>0</v>
      </c>
      <c r="L76" s="64">
        <f t="shared" si="11"/>
        <v>60</v>
      </c>
      <c r="M76" s="64">
        <v>0</v>
      </c>
      <c r="N76" s="64">
        <f t="shared" si="12"/>
        <v>60</v>
      </c>
      <c r="O76" s="64">
        <v>0</v>
      </c>
      <c r="P76" s="64">
        <f t="shared" si="13"/>
        <v>60</v>
      </c>
      <c r="Q76" s="64">
        <v>0</v>
      </c>
      <c r="R76" s="64">
        <f t="shared" si="19"/>
        <v>60</v>
      </c>
      <c r="S76" s="64">
        <v>0</v>
      </c>
      <c r="T76" s="64">
        <f t="shared" si="14"/>
        <v>60</v>
      </c>
      <c r="U76" s="64">
        <v>0</v>
      </c>
      <c r="V76" s="64">
        <f t="shared" si="15"/>
        <v>60</v>
      </c>
      <c r="W76" s="64">
        <v>0</v>
      </c>
      <c r="X76" s="64">
        <f t="shared" si="16"/>
        <v>60</v>
      </c>
      <c r="Y76" s="64">
        <v>0</v>
      </c>
      <c r="Z76" s="64">
        <f t="shared" si="17"/>
        <v>60</v>
      </c>
      <c r="AA76" s="64">
        <v>0</v>
      </c>
      <c r="AB76" s="64">
        <f t="shared" si="10"/>
        <v>60</v>
      </c>
    </row>
    <row r="77" spans="1:28" ht="12.75" customHeight="1">
      <c r="A77" s="405"/>
      <c r="B77" s="124"/>
      <c r="C77" s="125"/>
      <c r="D77" s="92"/>
      <c r="E77" s="126" t="s">
        <v>379</v>
      </c>
      <c r="F77" s="126" t="s">
        <v>366</v>
      </c>
      <c r="G77" s="127" t="s">
        <v>367</v>
      </c>
      <c r="H77" s="128">
        <v>0</v>
      </c>
      <c r="I77" s="129">
        <v>60</v>
      </c>
      <c r="J77" s="128">
        <f t="shared" si="18"/>
        <v>60</v>
      </c>
      <c r="K77" s="72">
        <v>0</v>
      </c>
      <c r="L77" s="72">
        <f t="shared" si="11"/>
        <v>60</v>
      </c>
      <c r="M77" s="72">
        <v>0</v>
      </c>
      <c r="N77" s="72">
        <f t="shared" si="12"/>
        <v>60</v>
      </c>
      <c r="O77" s="72">
        <v>0</v>
      </c>
      <c r="P77" s="72">
        <f t="shared" si="13"/>
        <v>60</v>
      </c>
      <c r="Q77" s="72">
        <v>0</v>
      </c>
      <c r="R77" s="72">
        <f t="shared" si="19"/>
        <v>60</v>
      </c>
      <c r="S77" s="72">
        <v>0</v>
      </c>
      <c r="T77" s="72">
        <f t="shared" si="14"/>
        <v>60</v>
      </c>
      <c r="U77" s="72">
        <v>0</v>
      </c>
      <c r="V77" s="72">
        <f t="shared" si="15"/>
        <v>60</v>
      </c>
      <c r="W77" s="72">
        <v>0</v>
      </c>
      <c r="X77" s="72">
        <f t="shared" si="16"/>
        <v>60</v>
      </c>
      <c r="Y77" s="72">
        <v>0</v>
      </c>
      <c r="Z77" s="72">
        <f t="shared" si="17"/>
        <v>60</v>
      </c>
      <c r="AA77" s="72">
        <v>0</v>
      </c>
      <c r="AB77" s="72">
        <f t="shared" si="10"/>
        <v>60</v>
      </c>
    </row>
    <row r="78" spans="1:28" ht="37.5" customHeight="1">
      <c r="A78" s="405"/>
      <c r="B78" s="118" t="s">
        <v>268</v>
      </c>
      <c r="C78" s="119" t="s">
        <v>376</v>
      </c>
      <c r="D78" s="137" t="s">
        <v>290</v>
      </c>
      <c r="E78" s="120" t="s">
        <v>269</v>
      </c>
      <c r="F78" s="120" t="s">
        <v>269</v>
      </c>
      <c r="G78" s="121" t="s">
        <v>382</v>
      </c>
      <c r="H78" s="122">
        <v>0</v>
      </c>
      <c r="I78" s="123">
        <f>+I79</f>
        <v>40</v>
      </c>
      <c r="J78" s="122">
        <f t="shared" si="18"/>
        <v>40</v>
      </c>
      <c r="K78" s="64">
        <v>0</v>
      </c>
      <c r="L78" s="64">
        <f t="shared" si="11"/>
        <v>40</v>
      </c>
      <c r="M78" s="64">
        <v>0</v>
      </c>
      <c r="N78" s="64">
        <f t="shared" si="12"/>
        <v>40</v>
      </c>
      <c r="O78" s="64">
        <v>0</v>
      </c>
      <c r="P78" s="64">
        <f t="shared" si="13"/>
        <v>40</v>
      </c>
      <c r="Q78" s="64">
        <v>0</v>
      </c>
      <c r="R78" s="64">
        <f t="shared" si="19"/>
        <v>40</v>
      </c>
      <c r="S78" s="64">
        <v>0</v>
      </c>
      <c r="T78" s="64">
        <f t="shared" si="14"/>
        <v>40</v>
      </c>
      <c r="U78" s="64">
        <v>0</v>
      </c>
      <c r="V78" s="64">
        <f t="shared" si="15"/>
        <v>40</v>
      </c>
      <c r="W78" s="64">
        <v>0</v>
      </c>
      <c r="X78" s="64">
        <f t="shared" si="16"/>
        <v>40</v>
      </c>
      <c r="Y78" s="64">
        <v>0</v>
      </c>
      <c r="Z78" s="64">
        <f t="shared" si="17"/>
        <v>40</v>
      </c>
      <c r="AA78" s="64">
        <v>0</v>
      </c>
      <c r="AB78" s="64">
        <f t="shared" si="10"/>
        <v>40</v>
      </c>
    </row>
    <row r="79" spans="1:28" ht="12.75" customHeight="1">
      <c r="A79" s="405"/>
      <c r="B79" s="124"/>
      <c r="C79" s="125"/>
      <c r="D79" s="92"/>
      <c r="E79" s="126" t="s">
        <v>383</v>
      </c>
      <c r="F79" s="126" t="s">
        <v>366</v>
      </c>
      <c r="G79" s="127" t="s">
        <v>367</v>
      </c>
      <c r="H79" s="128">
        <v>0</v>
      </c>
      <c r="I79" s="129">
        <v>40</v>
      </c>
      <c r="J79" s="128">
        <f t="shared" si="18"/>
        <v>40</v>
      </c>
      <c r="K79" s="72">
        <v>0</v>
      </c>
      <c r="L79" s="72">
        <f t="shared" si="11"/>
        <v>40</v>
      </c>
      <c r="M79" s="72">
        <v>0</v>
      </c>
      <c r="N79" s="72">
        <f t="shared" si="12"/>
        <v>40</v>
      </c>
      <c r="O79" s="72">
        <v>0</v>
      </c>
      <c r="P79" s="72">
        <f t="shared" si="13"/>
        <v>40</v>
      </c>
      <c r="Q79" s="72">
        <v>0</v>
      </c>
      <c r="R79" s="72">
        <f t="shared" si="19"/>
        <v>40</v>
      </c>
      <c r="S79" s="72">
        <v>0</v>
      </c>
      <c r="T79" s="72">
        <f t="shared" si="14"/>
        <v>40</v>
      </c>
      <c r="U79" s="72">
        <v>0</v>
      </c>
      <c r="V79" s="72">
        <f t="shared" si="15"/>
        <v>40</v>
      </c>
      <c r="W79" s="72">
        <v>0</v>
      </c>
      <c r="X79" s="72">
        <f t="shared" si="16"/>
        <v>40</v>
      </c>
      <c r="Y79" s="72">
        <v>0</v>
      </c>
      <c r="Z79" s="72">
        <f t="shared" si="17"/>
        <v>40</v>
      </c>
      <c r="AA79" s="72">
        <v>0</v>
      </c>
      <c r="AB79" s="72">
        <f t="shared" si="10"/>
        <v>40</v>
      </c>
    </row>
    <row r="80" spans="1:28" ht="26.25" customHeight="1">
      <c r="A80" s="405"/>
      <c r="B80" s="118" t="s">
        <v>268</v>
      </c>
      <c r="C80" s="119" t="s">
        <v>376</v>
      </c>
      <c r="D80" s="137" t="s">
        <v>292</v>
      </c>
      <c r="E80" s="120" t="s">
        <v>269</v>
      </c>
      <c r="F80" s="120" t="s">
        <v>269</v>
      </c>
      <c r="G80" s="121" t="s">
        <v>384</v>
      </c>
      <c r="H80" s="122">
        <v>0</v>
      </c>
      <c r="I80" s="123">
        <f>+I81</f>
        <v>490</v>
      </c>
      <c r="J80" s="122">
        <f t="shared" si="18"/>
        <v>490</v>
      </c>
      <c r="K80" s="64">
        <v>0</v>
      </c>
      <c r="L80" s="64">
        <f t="shared" si="11"/>
        <v>490</v>
      </c>
      <c r="M80" s="64">
        <v>0</v>
      </c>
      <c r="N80" s="64">
        <f t="shared" si="12"/>
        <v>490</v>
      </c>
      <c r="O80" s="64">
        <v>0</v>
      </c>
      <c r="P80" s="64">
        <f t="shared" si="13"/>
        <v>490</v>
      </c>
      <c r="Q80" s="64">
        <v>0</v>
      </c>
      <c r="R80" s="64">
        <f t="shared" si="19"/>
        <v>490</v>
      </c>
      <c r="S80" s="64">
        <v>0</v>
      </c>
      <c r="T80" s="64">
        <f t="shared" si="14"/>
        <v>490</v>
      </c>
      <c r="U80" s="64">
        <v>0</v>
      </c>
      <c r="V80" s="64">
        <f t="shared" si="15"/>
        <v>490</v>
      </c>
      <c r="W80" s="64">
        <v>0</v>
      </c>
      <c r="X80" s="64">
        <f t="shared" si="16"/>
        <v>490</v>
      </c>
      <c r="Y80" s="64">
        <v>0</v>
      </c>
      <c r="Z80" s="64">
        <f t="shared" si="17"/>
        <v>490</v>
      </c>
      <c r="AA80" s="64">
        <v>0</v>
      </c>
      <c r="AB80" s="64">
        <f t="shared" si="10"/>
        <v>490</v>
      </c>
    </row>
    <row r="81" spans="1:28" ht="12.75" customHeight="1">
      <c r="A81" s="405"/>
      <c r="B81" s="124"/>
      <c r="C81" s="125"/>
      <c r="D81" s="92"/>
      <c r="E81" s="126" t="s">
        <v>379</v>
      </c>
      <c r="F81" s="126" t="s">
        <v>366</v>
      </c>
      <c r="G81" s="127" t="s">
        <v>367</v>
      </c>
      <c r="H81" s="128">
        <v>0</v>
      </c>
      <c r="I81" s="129">
        <v>490</v>
      </c>
      <c r="J81" s="128">
        <f t="shared" si="18"/>
        <v>490</v>
      </c>
      <c r="K81" s="72">
        <v>0</v>
      </c>
      <c r="L81" s="72">
        <f t="shared" si="11"/>
        <v>490</v>
      </c>
      <c r="M81" s="72">
        <v>0</v>
      </c>
      <c r="N81" s="72">
        <f t="shared" si="12"/>
        <v>490</v>
      </c>
      <c r="O81" s="72">
        <v>0</v>
      </c>
      <c r="P81" s="72">
        <f t="shared" si="13"/>
        <v>490</v>
      </c>
      <c r="Q81" s="72">
        <v>0</v>
      </c>
      <c r="R81" s="72">
        <f t="shared" si="19"/>
        <v>490</v>
      </c>
      <c r="S81" s="72">
        <v>0</v>
      </c>
      <c r="T81" s="72">
        <f t="shared" si="14"/>
        <v>490</v>
      </c>
      <c r="U81" s="72">
        <v>0</v>
      </c>
      <c r="V81" s="72">
        <f t="shared" si="15"/>
        <v>490</v>
      </c>
      <c r="W81" s="72">
        <v>0</v>
      </c>
      <c r="X81" s="72">
        <f t="shared" si="16"/>
        <v>490</v>
      </c>
      <c r="Y81" s="72">
        <v>0</v>
      </c>
      <c r="Z81" s="72">
        <f t="shared" si="17"/>
        <v>490</v>
      </c>
      <c r="AA81" s="72">
        <v>0</v>
      </c>
      <c r="AB81" s="72">
        <f t="shared" si="10"/>
        <v>490</v>
      </c>
    </row>
    <row r="82" spans="1:28" ht="36.75" customHeight="1">
      <c r="A82" s="405"/>
      <c r="B82" s="118" t="s">
        <v>268</v>
      </c>
      <c r="C82" s="119" t="s">
        <v>376</v>
      </c>
      <c r="D82" s="137" t="s">
        <v>296</v>
      </c>
      <c r="E82" s="120" t="s">
        <v>269</v>
      </c>
      <c r="F82" s="120" t="s">
        <v>269</v>
      </c>
      <c r="G82" s="121" t="s">
        <v>385</v>
      </c>
      <c r="H82" s="122">
        <v>0</v>
      </c>
      <c r="I82" s="123">
        <f>+I83</f>
        <v>200</v>
      </c>
      <c r="J82" s="122">
        <f t="shared" si="18"/>
        <v>200</v>
      </c>
      <c r="K82" s="64">
        <v>0</v>
      </c>
      <c r="L82" s="64">
        <f t="shared" si="11"/>
        <v>200</v>
      </c>
      <c r="M82" s="64">
        <v>0</v>
      </c>
      <c r="N82" s="64">
        <f t="shared" si="12"/>
        <v>200</v>
      </c>
      <c r="O82" s="64">
        <v>0</v>
      </c>
      <c r="P82" s="64">
        <f t="shared" si="13"/>
        <v>200</v>
      </c>
      <c r="Q82" s="64">
        <v>0</v>
      </c>
      <c r="R82" s="64">
        <f t="shared" si="19"/>
        <v>200</v>
      </c>
      <c r="S82" s="64">
        <v>0</v>
      </c>
      <c r="T82" s="64">
        <f t="shared" si="14"/>
        <v>200</v>
      </c>
      <c r="U82" s="64">
        <v>0</v>
      </c>
      <c r="V82" s="64">
        <f t="shared" si="15"/>
        <v>200</v>
      </c>
      <c r="W82" s="64">
        <v>0</v>
      </c>
      <c r="X82" s="64">
        <f t="shared" si="16"/>
        <v>200</v>
      </c>
      <c r="Y82" s="64">
        <v>0</v>
      </c>
      <c r="Z82" s="64">
        <f t="shared" si="17"/>
        <v>200</v>
      </c>
      <c r="AA82" s="64">
        <v>0</v>
      </c>
      <c r="AB82" s="64">
        <f t="shared" si="10"/>
        <v>200</v>
      </c>
    </row>
    <row r="83" spans="1:28" ht="12.75" customHeight="1">
      <c r="A83" s="405"/>
      <c r="B83" s="124"/>
      <c r="C83" s="125"/>
      <c r="D83" s="92"/>
      <c r="E83" s="126" t="s">
        <v>383</v>
      </c>
      <c r="F83" s="126" t="s">
        <v>366</v>
      </c>
      <c r="G83" s="127" t="s">
        <v>367</v>
      </c>
      <c r="H83" s="128">
        <v>0</v>
      </c>
      <c r="I83" s="129">
        <v>200</v>
      </c>
      <c r="J83" s="128">
        <f t="shared" si="18"/>
        <v>200</v>
      </c>
      <c r="K83" s="72">
        <v>0</v>
      </c>
      <c r="L83" s="72">
        <f t="shared" si="11"/>
        <v>200</v>
      </c>
      <c r="M83" s="72">
        <v>0</v>
      </c>
      <c r="N83" s="72">
        <f t="shared" si="12"/>
        <v>200</v>
      </c>
      <c r="O83" s="72">
        <v>0</v>
      </c>
      <c r="P83" s="72">
        <f t="shared" si="13"/>
        <v>200</v>
      </c>
      <c r="Q83" s="72">
        <v>0</v>
      </c>
      <c r="R83" s="72">
        <f t="shared" si="19"/>
        <v>200</v>
      </c>
      <c r="S83" s="72">
        <v>0</v>
      </c>
      <c r="T83" s="72">
        <f t="shared" si="14"/>
        <v>200</v>
      </c>
      <c r="U83" s="72">
        <v>0</v>
      </c>
      <c r="V83" s="72">
        <f t="shared" si="15"/>
        <v>200</v>
      </c>
      <c r="W83" s="72">
        <v>0</v>
      </c>
      <c r="X83" s="72">
        <f t="shared" si="16"/>
        <v>200</v>
      </c>
      <c r="Y83" s="72">
        <v>0</v>
      </c>
      <c r="Z83" s="72">
        <f t="shared" si="17"/>
        <v>200</v>
      </c>
      <c r="AA83" s="72">
        <v>0</v>
      </c>
      <c r="AB83" s="72">
        <f t="shared" si="10"/>
        <v>200</v>
      </c>
    </row>
    <row r="84" spans="1:28" ht="36.75" customHeight="1">
      <c r="A84" s="405"/>
      <c r="B84" s="118" t="s">
        <v>268</v>
      </c>
      <c r="C84" s="119" t="s">
        <v>376</v>
      </c>
      <c r="D84" s="137" t="s">
        <v>282</v>
      </c>
      <c r="E84" s="120" t="s">
        <v>269</v>
      </c>
      <c r="F84" s="120" t="s">
        <v>269</v>
      </c>
      <c r="G84" s="121" t="s">
        <v>386</v>
      </c>
      <c r="H84" s="122">
        <v>0</v>
      </c>
      <c r="I84" s="123">
        <f>+I85</f>
        <v>70</v>
      </c>
      <c r="J84" s="122">
        <f t="shared" si="18"/>
        <v>70</v>
      </c>
      <c r="K84" s="64">
        <v>0</v>
      </c>
      <c r="L84" s="64">
        <f t="shared" si="11"/>
        <v>70</v>
      </c>
      <c r="M84" s="64">
        <v>0</v>
      </c>
      <c r="N84" s="64">
        <f t="shared" si="12"/>
        <v>70</v>
      </c>
      <c r="O84" s="64">
        <v>0</v>
      </c>
      <c r="P84" s="64">
        <f t="shared" si="13"/>
        <v>70</v>
      </c>
      <c r="Q84" s="64">
        <v>0</v>
      </c>
      <c r="R84" s="64">
        <f t="shared" si="19"/>
        <v>70</v>
      </c>
      <c r="S84" s="64">
        <v>0</v>
      </c>
      <c r="T84" s="64">
        <f t="shared" si="14"/>
        <v>70</v>
      </c>
      <c r="U84" s="64">
        <v>0</v>
      </c>
      <c r="V84" s="64">
        <f t="shared" si="15"/>
        <v>70</v>
      </c>
      <c r="W84" s="64">
        <v>0</v>
      </c>
      <c r="X84" s="64">
        <f t="shared" si="16"/>
        <v>70</v>
      </c>
      <c r="Y84" s="64">
        <v>0</v>
      </c>
      <c r="Z84" s="64">
        <f t="shared" si="17"/>
        <v>70</v>
      </c>
      <c r="AA84" s="64">
        <v>0</v>
      </c>
      <c r="AB84" s="64">
        <f t="shared" si="10"/>
        <v>70</v>
      </c>
    </row>
    <row r="85" spans="1:28" ht="12.75" customHeight="1">
      <c r="A85" s="405"/>
      <c r="B85" s="124"/>
      <c r="C85" s="125"/>
      <c r="D85" s="92"/>
      <c r="E85" s="126" t="s">
        <v>379</v>
      </c>
      <c r="F85" s="126" t="s">
        <v>366</v>
      </c>
      <c r="G85" s="127" t="s">
        <v>367</v>
      </c>
      <c r="H85" s="128">
        <v>0</v>
      </c>
      <c r="I85" s="129">
        <v>70</v>
      </c>
      <c r="J85" s="128">
        <f t="shared" si="18"/>
        <v>70</v>
      </c>
      <c r="K85" s="72">
        <v>0</v>
      </c>
      <c r="L85" s="72">
        <f t="shared" si="11"/>
        <v>70</v>
      </c>
      <c r="M85" s="72">
        <v>0</v>
      </c>
      <c r="N85" s="72">
        <f t="shared" si="12"/>
        <v>70</v>
      </c>
      <c r="O85" s="72">
        <v>0</v>
      </c>
      <c r="P85" s="72">
        <f t="shared" si="13"/>
        <v>70</v>
      </c>
      <c r="Q85" s="72">
        <v>0</v>
      </c>
      <c r="R85" s="72">
        <f t="shared" si="19"/>
        <v>70</v>
      </c>
      <c r="S85" s="72">
        <v>0</v>
      </c>
      <c r="T85" s="72">
        <f t="shared" si="14"/>
        <v>70</v>
      </c>
      <c r="U85" s="72">
        <v>0</v>
      </c>
      <c r="V85" s="72">
        <f t="shared" si="15"/>
        <v>70</v>
      </c>
      <c r="W85" s="72">
        <v>0</v>
      </c>
      <c r="X85" s="72">
        <f t="shared" si="16"/>
        <v>70</v>
      </c>
      <c r="Y85" s="72">
        <v>0</v>
      </c>
      <c r="Z85" s="72">
        <f t="shared" si="17"/>
        <v>70</v>
      </c>
      <c r="AA85" s="72">
        <v>0</v>
      </c>
      <c r="AB85" s="72">
        <f t="shared" si="10"/>
        <v>70</v>
      </c>
    </row>
    <row r="86" spans="1:28" ht="33.75" customHeight="1">
      <c r="A86" s="405"/>
      <c r="B86" s="118" t="s">
        <v>268</v>
      </c>
      <c r="C86" s="119" t="s">
        <v>376</v>
      </c>
      <c r="D86" s="137" t="s">
        <v>274</v>
      </c>
      <c r="E86" s="120" t="s">
        <v>269</v>
      </c>
      <c r="F86" s="120" t="s">
        <v>269</v>
      </c>
      <c r="G86" s="121" t="s">
        <v>387</v>
      </c>
      <c r="H86" s="122">
        <v>0</v>
      </c>
      <c r="I86" s="123">
        <f>+I87</f>
        <v>120</v>
      </c>
      <c r="J86" s="122">
        <f t="shared" si="18"/>
        <v>120</v>
      </c>
      <c r="K86" s="64">
        <v>0</v>
      </c>
      <c r="L86" s="64">
        <f t="shared" si="11"/>
        <v>120</v>
      </c>
      <c r="M86" s="64">
        <v>0</v>
      </c>
      <c r="N86" s="64">
        <f t="shared" si="12"/>
        <v>120</v>
      </c>
      <c r="O86" s="64">
        <v>0</v>
      </c>
      <c r="P86" s="64">
        <f t="shared" si="13"/>
        <v>120</v>
      </c>
      <c r="Q86" s="64">
        <v>0</v>
      </c>
      <c r="R86" s="64">
        <f t="shared" si="19"/>
        <v>120</v>
      </c>
      <c r="S86" s="64">
        <v>0</v>
      </c>
      <c r="T86" s="64">
        <f t="shared" si="14"/>
        <v>120</v>
      </c>
      <c r="U86" s="64">
        <v>0</v>
      </c>
      <c r="V86" s="64">
        <f t="shared" si="15"/>
        <v>120</v>
      </c>
      <c r="W86" s="64">
        <v>0</v>
      </c>
      <c r="X86" s="64">
        <f t="shared" si="16"/>
        <v>120</v>
      </c>
      <c r="Y86" s="64">
        <v>0</v>
      </c>
      <c r="Z86" s="64">
        <f t="shared" si="17"/>
        <v>120</v>
      </c>
      <c r="AA86" s="64">
        <v>0</v>
      </c>
      <c r="AB86" s="64">
        <f t="shared" si="10"/>
        <v>120</v>
      </c>
    </row>
    <row r="87" spans="1:28" ht="12.75" customHeight="1">
      <c r="A87" s="405"/>
      <c r="B87" s="124"/>
      <c r="C87" s="125"/>
      <c r="D87" s="92"/>
      <c r="E87" s="126" t="s">
        <v>379</v>
      </c>
      <c r="F87" s="126" t="s">
        <v>366</v>
      </c>
      <c r="G87" s="127" t="s">
        <v>367</v>
      </c>
      <c r="H87" s="128">
        <v>0</v>
      </c>
      <c r="I87" s="129">
        <v>120</v>
      </c>
      <c r="J87" s="128">
        <f t="shared" si="18"/>
        <v>120</v>
      </c>
      <c r="K87" s="72">
        <v>0</v>
      </c>
      <c r="L87" s="72">
        <f t="shared" si="11"/>
        <v>120</v>
      </c>
      <c r="M87" s="72">
        <v>0</v>
      </c>
      <c r="N87" s="72">
        <f t="shared" si="12"/>
        <v>120</v>
      </c>
      <c r="O87" s="72">
        <v>0</v>
      </c>
      <c r="P87" s="72">
        <f t="shared" si="13"/>
        <v>120</v>
      </c>
      <c r="Q87" s="72">
        <v>0</v>
      </c>
      <c r="R87" s="72">
        <f t="shared" si="19"/>
        <v>120</v>
      </c>
      <c r="S87" s="72">
        <v>0</v>
      </c>
      <c r="T87" s="72">
        <f t="shared" si="14"/>
        <v>120</v>
      </c>
      <c r="U87" s="72">
        <v>0</v>
      </c>
      <c r="V87" s="72">
        <f t="shared" si="15"/>
        <v>120</v>
      </c>
      <c r="W87" s="72">
        <v>0</v>
      </c>
      <c r="X87" s="72">
        <f t="shared" si="16"/>
        <v>120</v>
      </c>
      <c r="Y87" s="72">
        <v>0</v>
      </c>
      <c r="Z87" s="72">
        <f t="shared" si="17"/>
        <v>120</v>
      </c>
      <c r="AA87" s="72">
        <v>0</v>
      </c>
      <c r="AB87" s="72">
        <f t="shared" si="10"/>
        <v>120</v>
      </c>
    </row>
    <row r="88" spans="1:28" ht="27" customHeight="1">
      <c r="A88" s="405"/>
      <c r="B88" s="118" t="s">
        <v>268</v>
      </c>
      <c r="C88" s="119" t="s">
        <v>376</v>
      </c>
      <c r="D88" s="137" t="s">
        <v>283</v>
      </c>
      <c r="E88" s="120" t="s">
        <v>269</v>
      </c>
      <c r="F88" s="120" t="s">
        <v>269</v>
      </c>
      <c r="G88" s="121" t="s">
        <v>388</v>
      </c>
      <c r="H88" s="122">
        <v>0</v>
      </c>
      <c r="I88" s="123">
        <f>+I89</f>
        <v>20</v>
      </c>
      <c r="J88" s="122">
        <f t="shared" si="18"/>
        <v>20</v>
      </c>
      <c r="K88" s="64">
        <v>0</v>
      </c>
      <c r="L88" s="64">
        <f t="shared" si="11"/>
        <v>20</v>
      </c>
      <c r="M88" s="64">
        <v>0</v>
      </c>
      <c r="N88" s="64">
        <f t="shared" si="12"/>
        <v>20</v>
      </c>
      <c r="O88" s="64">
        <v>0</v>
      </c>
      <c r="P88" s="64">
        <f t="shared" si="13"/>
        <v>20</v>
      </c>
      <c r="Q88" s="64">
        <v>0</v>
      </c>
      <c r="R88" s="64">
        <f t="shared" si="19"/>
        <v>20</v>
      </c>
      <c r="S88" s="64">
        <v>0</v>
      </c>
      <c r="T88" s="64">
        <f t="shared" si="14"/>
        <v>20</v>
      </c>
      <c r="U88" s="64">
        <v>0</v>
      </c>
      <c r="V88" s="64">
        <f t="shared" si="15"/>
        <v>20</v>
      </c>
      <c r="W88" s="64">
        <v>0</v>
      </c>
      <c r="X88" s="64">
        <f t="shared" si="16"/>
        <v>20</v>
      </c>
      <c r="Y88" s="64">
        <v>0</v>
      </c>
      <c r="Z88" s="64">
        <f t="shared" si="17"/>
        <v>20</v>
      </c>
      <c r="AA88" s="64">
        <v>0</v>
      </c>
      <c r="AB88" s="64">
        <f aca="true" t="shared" si="20" ref="AB88:AB151">+Z88+AA88</f>
        <v>20</v>
      </c>
    </row>
    <row r="89" spans="1:28" ht="12.75" customHeight="1">
      <c r="A89" s="405"/>
      <c r="B89" s="124"/>
      <c r="C89" s="125"/>
      <c r="D89" s="67"/>
      <c r="E89" s="126" t="s">
        <v>379</v>
      </c>
      <c r="F89" s="126" t="s">
        <v>366</v>
      </c>
      <c r="G89" s="127" t="s">
        <v>367</v>
      </c>
      <c r="H89" s="128">
        <v>0</v>
      </c>
      <c r="I89" s="129">
        <v>20</v>
      </c>
      <c r="J89" s="128">
        <f t="shared" si="18"/>
        <v>20</v>
      </c>
      <c r="K89" s="72">
        <v>0</v>
      </c>
      <c r="L89" s="72">
        <f t="shared" si="11"/>
        <v>20</v>
      </c>
      <c r="M89" s="72">
        <v>0</v>
      </c>
      <c r="N89" s="72">
        <f t="shared" si="12"/>
        <v>20</v>
      </c>
      <c r="O89" s="72">
        <v>0</v>
      </c>
      <c r="P89" s="72">
        <f t="shared" si="13"/>
        <v>20</v>
      </c>
      <c r="Q89" s="72">
        <v>0</v>
      </c>
      <c r="R89" s="72">
        <f t="shared" si="19"/>
        <v>20</v>
      </c>
      <c r="S89" s="72">
        <v>0</v>
      </c>
      <c r="T89" s="72">
        <f t="shared" si="14"/>
        <v>20</v>
      </c>
      <c r="U89" s="72">
        <v>0</v>
      </c>
      <c r="V89" s="72">
        <f t="shared" si="15"/>
        <v>20</v>
      </c>
      <c r="W89" s="72">
        <v>0</v>
      </c>
      <c r="X89" s="72">
        <f t="shared" si="16"/>
        <v>20</v>
      </c>
      <c r="Y89" s="72">
        <v>0</v>
      </c>
      <c r="Z89" s="72">
        <f t="shared" si="17"/>
        <v>20</v>
      </c>
      <c r="AA89" s="72">
        <v>0</v>
      </c>
      <c r="AB89" s="72">
        <f t="shared" si="20"/>
        <v>20</v>
      </c>
    </row>
    <row r="90" spans="1:28" ht="12.75" customHeight="1">
      <c r="A90" s="405"/>
      <c r="B90" s="76" t="s">
        <v>314</v>
      </c>
      <c r="C90" s="77" t="s">
        <v>389</v>
      </c>
      <c r="D90" s="78" t="s">
        <v>316</v>
      </c>
      <c r="E90" s="79" t="s">
        <v>269</v>
      </c>
      <c r="F90" s="80" t="s">
        <v>269</v>
      </c>
      <c r="G90" s="116" t="s">
        <v>390</v>
      </c>
      <c r="H90" s="63">
        <f>+H91</f>
        <v>50</v>
      </c>
      <c r="I90" s="63">
        <f>+I91</f>
        <v>0</v>
      </c>
      <c r="J90" s="63">
        <f t="shared" si="18"/>
        <v>50</v>
      </c>
      <c r="K90" s="64">
        <v>0</v>
      </c>
      <c r="L90" s="64">
        <f t="shared" si="11"/>
        <v>50</v>
      </c>
      <c r="M90" s="64">
        <v>0</v>
      </c>
      <c r="N90" s="64">
        <f t="shared" si="12"/>
        <v>50</v>
      </c>
      <c r="O90" s="64">
        <v>0</v>
      </c>
      <c r="P90" s="64">
        <f t="shared" si="13"/>
        <v>50</v>
      </c>
      <c r="Q90" s="64">
        <v>0</v>
      </c>
      <c r="R90" s="64">
        <f t="shared" si="19"/>
        <v>50</v>
      </c>
      <c r="S90" s="64">
        <v>0</v>
      </c>
      <c r="T90" s="64">
        <f t="shared" si="14"/>
        <v>50</v>
      </c>
      <c r="U90" s="64">
        <v>0</v>
      </c>
      <c r="V90" s="64">
        <f t="shared" si="15"/>
        <v>50</v>
      </c>
      <c r="W90" s="64">
        <v>0</v>
      </c>
      <c r="X90" s="64">
        <f t="shared" si="16"/>
        <v>50</v>
      </c>
      <c r="Y90" s="64">
        <v>0</v>
      </c>
      <c r="Z90" s="64">
        <f t="shared" si="17"/>
        <v>50</v>
      </c>
      <c r="AA90" s="64">
        <v>0</v>
      </c>
      <c r="AB90" s="64">
        <f t="shared" si="20"/>
        <v>50</v>
      </c>
    </row>
    <row r="91" spans="1:28" ht="12.75" customHeight="1">
      <c r="A91" s="405"/>
      <c r="B91" s="112"/>
      <c r="C91" s="113"/>
      <c r="D91" s="114"/>
      <c r="E91" s="115">
        <v>3299</v>
      </c>
      <c r="F91" s="69">
        <v>5321</v>
      </c>
      <c r="G91" s="75" t="s">
        <v>350</v>
      </c>
      <c r="H91" s="71">
        <v>50</v>
      </c>
      <c r="I91" s="71">
        <v>0</v>
      </c>
      <c r="J91" s="71">
        <f t="shared" si="18"/>
        <v>50</v>
      </c>
      <c r="K91" s="72">
        <v>0</v>
      </c>
      <c r="L91" s="72">
        <f t="shared" si="11"/>
        <v>50</v>
      </c>
      <c r="M91" s="72">
        <v>0</v>
      </c>
      <c r="N91" s="72">
        <f t="shared" si="12"/>
        <v>50</v>
      </c>
      <c r="O91" s="72">
        <v>0</v>
      </c>
      <c r="P91" s="72">
        <f t="shared" si="13"/>
        <v>50</v>
      </c>
      <c r="Q91" s="72">
        <v>0</v>
      </c>
      <c r="R91" s="72">
        <f t="shared" si="19"/>
        <v>50</v>
      </c>
      <c r="S91" s="72">
        <v>0</v>
      </c>
      <c r="T91" s="72">
        <f t="shared" si="14"/>
        <v>50</v>
      </c>
      <c r="U91" s="72">
        <v>0</v>
      </c>
      <c r="V91" s="72">
        <f t="shared" si="15"/>
        <v>50</v>
      </c>
      <c r="W91" s="72">
        <v>0</v>
      </c>
      <c r="X91" s="72">
        <f t="shared" si="16"/>
        <v>50</v>
      </c>
      <c r="Y91" s="72">
        <v>0</v>
      </c>
      <c r="Z91" s="72">
        <f t="shared" si="17"/>
        <v>50</v>
      </c>
      <c r="AA91" s="72">
        <v>0</v>
      </c>
      <c r="AB91" s="72">
        <f t="shared" si="20"/>
        <v>50</v>
      </c>
    </row>
    <row r="92" spans="1:28" ht="12.75" customHeight="1">
      <c r="A92" s="405"/>
      <c r="B92" s="57" t="s">
        <v>314</v>
      </c>
      <c r="C92" s="58" t="s">
        <v>391</v>
      </c>
      <c r="D92" s="59" t="s">
        <v>316</v>
      </c>
      <c r="E92" s="60" t="s">
        <v>269</v>
      </c>
      <c r="F92" s="61" t="s">
        <v>269</v>
      </c>
      <c r="G92" s="117" t="s">
        <v>392</v>
      </c>
      <c r="H92" s="63">
        <f>H93</f>
        <v>50</v>
      </c>
      <c r="I92" s="63">
        <f>I93</f>
        <v>0</v>
      </c>
      <c r="J92" s="63">
        <f t="shared" si="18"/>
        <v>50</v>
      </c>
      <c r="K92" s="64">
        <v>0</v>
      </c>
      <c r="L92" s="64">
        <f t="shared" si="11"/>
        <v>50</v>
      </c>
      <c r="M92" s="64">
        <v>0</v>
      </c>
      <c r="N92" s="64">
        <f t="shared" si="12"/>
        <v>50</v>
      </c>
      <c r="O92" s="64">
        <v>0</v>
      </c>
      <c r="P92" s="64">
        <f t="shared" si="13"/>
        <v>50</v>
      </c>
      <c r="Q92" s="64">
        <v>0</v>
      </c>
      <c r="R92" s="64">
        <f t="shared" si="19"/>
        <v>50</v>
      </c>
      <c r="S92" s="64">
        <v>0</v>
      </c>
      <c r="T92" s="64">
        <f t="shared" si="14"/>
        <v>50</v>
      </c>
      <c r="U92" s="72">
        <v>0</v>
      </c>
      <c r="V92" s="72">
        <f t="shared" si="15"/>
        <v>50</v>
      </c>
      <c r="W92" s="72">
        <v>0</v>
      </c>
      <c r="X92" s="72">
        <f t="shared" si="16"/>
        <v>50</v>
      </c>
      <c r="Y92" s="64">
        <v>0</v>
      </c>
      <c r="Z92" s="64">
        <f t="shared" si="17"/>
        <v>50</v>
      </c>
      <c r="AA92" s="64">
        <v>0</v>
      </c>
      <c r="AB92" s="64">
        <f t="shared" si="20"/>
        <v>50</v>
      </c>
    </row>
    <row r="93" spans="1:28" ht="12.75" customHeight="1">
      <c r="A93" s="405"/>
      <c r="B93" s="76"/>
      <c r="C93" s="138"/>
      <c r="D93" s="139"/>
      <c r="E93" s="140">
        <v>3299</v>
      </c>
      <c r="F93" s="141">
        <v>5021</v>
      </c>
      <c r="G93" s="142" t="s">
        <v>325</v>
      </c>
      <c r="H93" s="82">
        <v>50</v>
      </c>
      <c r="I93" s="82">
        <v>0</v>
      </c>
      <c r="J93" s="82">
        <f t="shared" si="18"/>
        <v>50</v>
      </c>
      <c r="K93" s="72">
        <v>0</v>
      </c>
      <c r="L93" s="72">
        <f t="shared" si="11"/>
        <v>50</v>
      </c>
      <c r="M93" s="72">
        <v>0</v>
      </c>
      <c r="N93" s="72">
        <f t="shared" si="12"/>
        <v>50</v>
      </c>
      <c r="O93" s="72">
        <v>0</v>
      </c>
      <c r="P93" s="72">
        <f t="shared" si="13"/>
        <v>50</v>
      </c>
      <c r="Q93" s="72">
        <v>0</v>
      </c>
      <c r="R93" s="72">
        <f t="shared" si="19"/>
        <v>50</v>
      </c>
      <c r="S93" s="72">
        <v>0</v>
      </c>
      <c r="T93" s="72">
        <f t="shared" si="14"/>
        <v>50</v>
      </c>
      <c r="U93" s="72">
        <v>0</v>
      </c>
      <c r="V93" s="72">
        <f t="shared" si="15"/>
        <v>50</v>
      </c>
      <c r="W93" s="72">
        <v>0</v>
      </c>
      <c r="X93" s="72">
        <f t="shared" si="16"/>
        <v>50</v>
      </c>
      <c r="Y93" s="72">
        <v>0</v>
      </c>
      <c r="Z93" s="72">
        <f t="shared" si="17"/>
        <v>50</v>
      </c>
      <c r="AA93" s="72">
        <v>0</v>
      </c>
      <c r="AB93" s="72">
        <f t="shared" si="20"/>
        <v>50</v>
      </c>
    </row>
    <row r="94" spans="1:28" s="147" customFormat="1" ht="12.75" customHeight="1">
      <c r="A94" s="405"/>
      <c r="B94" s="57" t="s">
        <v>314</v>
      </c>
      <c r="C94" s="143" t="s">
        <v>393</v>
      </c>
      <c r="D94" s="144" t="s">
        <v>316</v>
      </c>
      <c r="E94" s="145" t="s">
        <v>269</v>
      </c>
      <c r="F94" s="145" t="s">
        <v>269</v>
      </c>
      <c r="G94" s="146" t="s">
        <v>394</v>
      </c>
      <c r="H94" s="63">
        <f>H95+H96+H97+H98</f>
        <v>0</v>
      </c>
      <c r="I94" s="63">
        <f>I95+I96+I97+I98</f>
        <v>1000</v>
      </c>
      <c r="J94" s="63">
        <f>H94+I94</f>
        <v>1000</v>
      </c>
      <c r="K94" s="64">
        <v>0</v>
      </c>
      <c r="L94" s="64">
        <f t="shared" si="11"/>
        <v>1000</v>
      </c>
      <c r="M94" s="64">
        <v>0</v>
      </c>
      <c r="N94" s="64">
        <f t="shared" si="12"/>
        <v>1000</v>
      </c>
      <c r="O94" s="64">
        <v>0</v>
      </c>
      <c r="P94" s="64">
        <f t="shared" si="13"/>
        <v>1000</v>
      </c>
      <c r="Q94" s="64">
        <v>0</v>
      </c>
      <c r="R94" s="64">
        <f t="shared" si="19"/>
        <v>1000</v>
      </c>
      <c r="S94" s="64">
        <v>0</v>
      </c>
      <c r="T94" s="64">
        <f t="shared" si="14"/>
        <v>1000</v>
      </c>
      <c r="U94" s="64">
        <v>0</v>
      </c>
      <c r="V94" s="64">
        <f t="shared" si="15"/>
        <v>1000</v>
      </c>
      <c r="W94" s="64">
        <v>0</v>
      </c>
      <c r="X94" s="64">
        <f t="shared" si="16"/>
        <v>1000</v>
      </c>
      <c r="Y94" s="64">
        <v>0</v>
      </c>
      <c r="Z94" s="64">
        <f t="shared" si="17"/>
        <v>1000</v>
      </c>
      <c r="AA94" s="64">
        <v>0</v>
      </c>
      <c r="AB94" s="64">
        <f t="shared" si="20"/>
        <v>1000</v>
      </c>
    </row>
    <row r="95" spans="1:28" ht="12.75" customHeight="1">
      <c r="A95" s="405"/>
      <c r="B95" s="148"/>
      <c r="C95" s="149"/>
      <c r="D95" s="150"/>
      <c r="E95" s="151">
        <v>3299</v>
      </c>
      <c r="F95" s="151">
        <v>5139</v>
      </c>
      <c r="G95" s="152" t="s">
        <v>318</v>
      </c>
      <c r="H95" s="82">
        <v>0</v>
      </c>
      <c r="I95" s="82">
        <f>15+300+3</f>
        <v>318</v>
      </c>
      <c r="J95" s="82">
        <f>H95+I95</f>
        <v>318</v>
      </c>
      <c r="K95" s="72">
        <v>0</v>
      </c>
      <c r="L95" s="72">
        <f t="shared" si="11"/>
        <v>318</v>
      </c>
      <c r="M95" s="72">
        <v>0</v>
      </c>
      <c r="N95" s="72">
        <f t="shared" si="12"/>
        <v>318</v>
      </c>
      <c r="O95" s="72">
        <v>0</v>
      </c>
      <c r="P95" s="72">
        <f t="shared" si="13"/>
        <v>318</v>
      </c>
      <c r="Q95" s="72">
        <v>0</v>
      </c>
      <c r="R95" s="72">
        <f t="shared" si="19"/>
        <v>318</v>
      </c>
      <c r="S95" s="72">
        <v>0</v>
      </c>
      <c r="T95" s="72">
        <f t="shared" si="14"/>
        <v>318</v>
      </c>
      <c r="U95" s="72">
        <v>0</v>
      </c>
      <c r="V95" s="72">
        <f t="shared" si="15"/>
        <v>318</v>
      </c>
      <c r="W95" s="72">
        <v>0</v>
      </c>
      <c r="X95" s="72">
        <f t="shared" si="16"/>
        <v>318</v>
      </c>
      <c r="Y95" s="72">
        <v>0</v>
      </c>
      <c r="Z95" s="72">
        <f t="shared" si="17"/>
        <v>318</v>
      </c>
      <c r="AA95" s="72">
        <v>0</v>
      </c>
      <c r="AB95" s="72">
        <f t="shared" si="20"/>
        <v>318</v>
      </c>
    </row>
    <row r="96" spans="1:28" ht="12.75" customHeight="1">
      <c r="A96" s="405"/>
      <c r="B96" s="148"/>
      <c r="C96" s="153"/>
      <c r="D96" s="154"/>
      <c r="E96" s="155">
        <v>3299</v>
      </c>
      <c r="F96" s="156">
        <v>5169</v>
      </c>
      <c r="G96" s="157" t="s">
        <v>320</v>
      </c>
      <c r="H96" s="82">
        <v>0</v>
      </c>
      <c r="I96" s="82">
        <f>14+40+10+10+7</f>
        <v>81</v>
      </c>
      <c r="J96" s="82">
        <f>H96+I96</f>
        <v>81</v>
      </c>
      <c r="K96" s="72">
        <v>0</v>
      </c>
      <c r="L96" s="72">
        <f t="shared" si="11"/>
        <v>81</v>
      </c>
      <c r="M96" s="72">
        <v>0</v>
      </c>
      <c r="N96" s="72">
        <f t="shared" si="12"/>
        <v>81</v>
      </c>
      <c r="O96" s="72">
        <v>0</v>
      </c>
      <c r="P96" s="72">
        <f t="shared" si="13"/>
        <v>81</v>
      </c>
      <c r="Q96" s="72">
        <v>0</v>
      </c>
      <c r="R96" s="72">
        <f t="shared" si="19"/>
        <v>81</v>
      </c>
      <c r="S96" s="72">
        <v>0</v>
      </c>
      <c r="T96" s="72">
        <f t="shared" si="14"/>
        <v>81</v>
      </c>
      <c r="U96" s="72">
        <v>0</v>
      </c>
      <c r="V96" s="72">
        <f t="shared" si="15"/>
        <v>81</v>
      </c>
      <c r="W96" s="72">
        <v>0</v>
      </c>
      <c r="X96" s="72">
        <f t="shared" si="16"/>
        <v>81</v>
      </c>
      <c r="Y96" s="72">
        <v>0</v>
      </c>
      <c r="Z96" s="72">
        <f t="shared" si="17"/>
        <v>81</v>
      </c>
      <c r="AA96" s="72">
        <v>0</v>
      </c>
      <c r="AB96" s="72">
        <f t="shared" si="20"/>
        <v>81</v>
      </c>
    </row>
    <row r="97" spans="1:28" ht="12.75" customHeight="1">
      <c r="A97" s="405"/>
      <c r="B97" s="158"/>
      <c r="C97" s="159"/>
      <c r="D97" s="160"/>
      <c r="E97" s="161">
        <v>3299</v>
      </c>
      <c r="F97" s="151">
        <v>5331</v>
      </c>
      <c r="G97" s="162" t="s">
        <v>367</v>
      </c>
      <c r="H97" s="82">
        <v>0</v>
      </c>
      <c r="I97" s="82">
        <v>581</v>
      </c>
      <c r="J97" s="82">
        <f>H97+I97</f>
        <v>581</v>
      </c>
      <c r="K97" s="72">
        <v>0</v>
      </c>
      <c r="L97" s="72">
        <f t="shared" si="11"/>
        <v>581</v>
      </c>
      <c r="M97" s="72">
        <v>0</v>
      </c>
      <c r="N97" s="72">
        <f t="shared" si="12"/>
        <v>581</v>
      </c>
      <c r="O97" s="72">
        <v>0</v>
      </c>
      <c r="P97" s="72">
        <f t="shared" si="13"/>
        <v>581</v>
      </c>
      <c r="Q97" s="72">
        <v>0</v>
      </c>
      <c r="R97" s="72">
        <f t="shared" si="19"/>
        <v>581</v>
      </c>
      <c r="S97" s="72">
        <v>0</v>
      </c>
      <c r="T97" s="72">
        <f t="shared" si="14"/>
        <v>581</v>
      </c>
      <c r="U97" s="72">
        <v>0</v>
      </c>
      <c r="V97" s="72">
        <f t="shared" si="15"/>
        <v>581</v>
      </c>
      <c r="W97" s="72">
        <v>0</v>
      </c>
      <c r="X97" s="72">
        <f t="shared" si="16"/>
        <v>581</v>
      </c>
      <c r="Y97" s="72">
        <v>0</v>
      </c>
      <c r="Z97" s="72">
        <f t="shared" si="17"/>
        <v>581</v>
      </c>
      <c r="AA97" s="72">
        <v>0</v>
      </c>
      <c r="AB97" s="72">
        <f t="shared" si="20"/>
        <v>581</v>
      </c>
    </row>
    <row r="98" spans="1:28" ht="12.75" customHeight="1">
      <c r="A98" s="405"/>
      <c r="B98" s="76"/>
      <c r="C98" s="77"/>
      <c r="D98" s="78"/>
      <c r="E98" s="161">
        <v>3299</v>
      </c>
      <c r="F98" s="68">
        <v>5164</v>
      </c>
      <c r="G98" s="163" t="s">
        <v>395</v>
      </c>
      <c r="H98" s="82">
        <v>0</v>
      </c>
      <c r="I98" s="82">
        <v>20</v>
      </c>
      <c r="J98" s="82">
        <f>H98+I98</f>
        <v>20</v>
      </c>
      <c r="K98" s="72">
        <v>0</v>
      </c>
      <c r="L98" s="72">
        <f t="shared" si="11"/>
        <v>20</v>
      </c>
      <c r="M98" s="72">
        <v>0</v>
      </c>
      <c r="N98" s="72">
        <f t="shared" si="12"/>
        <v>20</v>
      </c>
      <c r="O98" s="72">
        <v>0</v>
      </c>
      <c r="P98" s="72">
        <f t="shared" si="13"/>
        <v>20</v>
      </c>
      <c r="Q98" s="72">
        <v>0</v>
      </c>
      <c r="R98" s="72">
        <f t="shared" si="19"/>
        <v>20</v>
      </c>
      <c r="S98" s="72">
        <v>0</v>
      </c>
      <c r="T98" s="72">
        <f t="shared" si="14"/>
        <v>20</v>
      </c>
      <c r="U98" s="72">
        <v>0</v>
      </c>
      <c r="V98" s="72">
        <f t="shared" si="15"/>
        <v>20</v>
      </c>
      <c r="W98" s="72">
        <v>0</v>
      </c>
      <c r="X98" s="72">
        <f t="shared" si="16"/>
        <v>20</v>
      </c>
      <c r="Y98" s="72">
        <v>0</v>
      </c>
      <c r="Z98" s="72">
        <f t="shared" si="17"/>
        <v>20</v>
      </c>
      <c r="AA98" s="72">
        <v>0</v>
      </c>
      <c r="AB98" s="72">
        <f t="shared" si="20"/>
        <v>20</v>
      </c>
    </row>
    <row r="99" spans="1:28" ht="24" customHeight="1">
      <c r="A99" s="405"/>
      <c r="B99" s="76" t="s">
        <v>314</v>
      </c>
      <c r="C99" s="77" t="s">
        <v>396</v>
      </c>
      <c r="D99" s="78" t="s">
        <v>316</v>
      </c>
      <c r="E99" s="79" t="s">
        <v>269</v>
      </c>
      <c r="F99" s="79" t="s">
        <v>269</v>
      </c>
      <c r="G99" s="116" t="s">
        <v>397</v>
      </c>
      <c r="H99" s="63">
        <v>0</v>
      </c>
      <c r="I99" s="63"/>
      <c r="J99" s="63"/>
      <c r="K99" s="64"/>
      <c r="L99" s="64"/>
      <c r="M99" s="64"/>
      <c r="N99" s="64"/>
      <c r="O99" s="64"/>
      <c r="P99" s="64">
        <v>0</v>
      </c>
      <c r="Q99" s="64">
        <f>+Q100</f>
        <v>200</v>
      </c>
      <c r="R99" s="64">
        <f t="shared" si="19"/>
        <v>200</v>
      </c>
      <c r="S99" s="64">
        <v>0</v>
      </c>
      <c r="T99" s="64">
        <f t="shared" si="14"/>
        <v>200</v>
      </c>
      <c r="U99" s="64">
        <v>0</v>
      </c>
      <c r="V99" s="64">
        <f t="shared" si="15"/>
        <v>200</v>
      </c>
      <c r="W99" s="64">
        <f>SUM(W100:W101)</f>
        <v>0</v>
      </c>
      <c r="X99" s="64">
        <f t="shared" si="16"/>
        <v>200</v>
      </c>
      <c r="Y99" s="64">
        <v>0</v>
      </c>
      <c r="Z99" s="64">
        <f t="shared" si="17"/>
        <v>200</v>
      </c>
      <c r="AA99" s="64">
        <v>0</v>
      </c>
      <c r="AB99" s="64">
        <f t="shared" si="20"/>
        <v>200</v>
      </c>
    </row>
    <row r="100" spans="1:28" ht="12.75" customHeight="1">
      <c r="A100" s="405"/>
      <c r="B100" s="57"/>
      <c r="C100" s="58"/>
      <c r="D100" s="59"/>
      <c r="E100" s="68">
        <v>3269</v>
      </c>
      <c r="F100" s="68">
        <v>5169</v>
      </c>
      <c r="G100" s="75" t="s">
        <v>320</v>
      </c>
      <c r="H100" s="82">
        <v>0</v>
      </c>
      <c r="I100" s="82"/>
      <c r="J100" s="82"/>
      <c r="K100" s="72"/>
      <c r="L100" s="72"/>
      <c r="M100" s="72"/>
      <c r="N100" s="72"/>
      <c r="O100" s="72"/>
      <c r="P100" s="72">
        <v>0</v>
      </c>
      <c r="Q100" s="72">
        <v>200</v>
      </c>
      <c r="R100" s="72">
        <f t="shared" si="19"/>
        <v>200</v>
      </c>
      <c r="S100" s="72">
        <v>0</v>
      </c>
      <c r="T100" s="72">
        <f t="shared" si="14"/>
        <v>200</v>
      </c>
      <c r="U100" s="72">
        <v>0</v>
      </c>
      <c r="V100" s="72">
        <f t="shared" si="15"/>
        <v>200</v>
      </c>
      <c r="W100" s="164">
        <v>-2</v>
      </c>
      <c r="X100" s="72">
        <f t="shared" si="16"/>
        <v>198</v>
      </c>
      <c r="Y100" s="72">
        <v>0</v>
      </c>
      <c r="Z100" s="72">
        <f t="shared" si="17"/>
        <v>198</v>
      </c>
      <c r="AA100" s="72">
        <v>0</v>
      </c>
      <c r="AB100" s="72">
        <f t="shared" si="20"/>
        <v>198</v>
      </c>
    </row>
    <row r="101" spans="1:28" ht="12.75" customHeight="1">
      <c r="A101" s="405"/>
      <c r="B101" s="57"/>
      <c r="C101" s="58"/>
      <c r="D101" s="59"/>
      <c r="E101" s="88">
        <v>6409</v>
      </c>
      <c r="F101" s="89">
        <v>5362</v>
      </c>
      <c r="G101" s="70" t="s">
        <v>398</v>
      </c>
      <c r="H101" s="82">
        <v>0</v>
      </c>
      <c r="I101" s="82"/>
      <c r="J101" s="8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>
        <v>0</v>
      </c>
      <c r="W101" s="164">
        <v>2</v>
      </c>
      <c r="X101" s="72">
        <f t="shared" si="16"/>
        <v>2</v>
      </c>
      <c r="Y101" s="72">
        <v>0</v>
      </c>
      <c r="Z101" s="72">
        <f t="shared" si="17"/>
        <v>2</v>
      </c>
      <c r="AA101" s="72">
        <v>0</v>
      </c>
      <c r="AB101" s="72">
        <f t="shared" si="20"/>
        <v>2</v>
      </c>
    </row>
    <row r="102" spans="1:28" ht="12.75" customHeight="1">
      <c r="A102" s="405"/>
      <c r="B102" s="165" t="s">
        <v>268</v>
      </c>
      <c r="C102" s="166" t="s">
        <v>399</v>
      </c>
      <c r="D102" s="167" t="s">
        <v>316</v>
      </c>
      <c r="E102" s="168" t="s">
        <v>269</v>
      </c>
      <c r="F102" s="169" t="s">
        <v>269</v>
      </c>
      <c r="G102" s="170" t="s">
        <v>400</v>
      </c>
      <c r="H102" s="171">
        <f>H103</f>
        <v>15200</v>
      </c>
      <c r="I102" s="171">
        <f>I103</f>
        <v>0</v>
      </c>
      <c r="J102" s="171">
        <f t="shared" si="18"/>
        <v>15200</v>
      </c>
      <c r="K102" s="172">
        <v>0</v>
      </c>
      <c r="L102" s="172">
        <f t="shared" si="11"/>
        <v>15200</v>
      </c>
      <c r="M102" s="172">
        <v>0</v>
      </c>
      <c r="N102" s="172">
        <f t="shared" si="12"/>
        <v>15200</v>
      </c>
      <c r="O102" s="172">
        <v>0</v>
      </c>
      <c r="P102" s="172">
        <f t="shared" si="13"/>
        <v>15200</v>
      </c>
      <c r="Q102" s="172">
        <v>0</v>
      </c>
      <c r="R102" s="172">
        <f t="shared" si="19"/>
        <v>15200</v>
      </c>
      <c r="S102" s="172">
        <v>0</v>
      </c>
      <c r="T102" s="172">
        <f t="shared" si="14"/>
        <v>15200</v>
      </c>
      <c r="U102" s="172">
        <v>0</v>
      </c>
      <c r="V102" s="172">
        <f t="shared" si="15"/>
        <v>15200</v>
      </c>
      <c r="W102" s="172">
        <v>0</v>
      </c>
      <c r="X102" s="172">
        <f t="shared" si="16"/>
        <v>15200</v>
      </c>
      <c r="Y102" s="172">
        <v>0</v>
      </c>
      <c r="Z102" s="172">
        <f t="shared" si="17"/>
        <v>15200</v>
      </c>
      <c r="AA102" s="172">
        <v>0</v>
      </c>
      <c r="AB102" s="172">
        <f t="shared" si="20"/>
        <v>15200</v>
      </c>
    </row>
    <row r="103" spans="1:28" ht="12.75" customHeight="1" thickBot="1">
      <c r="A103" s="405"/>
      <c r="B103" s="173"/>
      <c r="C103" s="174"/>
      <c r="D103" s="139"/>
      <c r="E103" s="175">
        <v>3299</v>
      </c>
      <c r="F103" s="176">
        <v>5171</v>
      </c>
      <c r="G103" s="177" t="s">
        <v>401</v>
      </c>
      <c r="H103" s="178">
        <v>15200</v>
      </c>
      <c r="I103" s="178">
        <v>0</v>
      </c>
      <c r="J103" s="178">
        <f t="shared" si="18"/>
        <v>15200</v>
      </c>
      <c r="K103" s="102">
        <v>0</v>
      </c>
      <c r="L103" s="101">
        <f t="shared" si="11"/>
        <v>15200</v>
      </c>
      <c r="M103" s="101">
        <v>0</v>
      </c>
      <c r="N103" s="101">
        <f t="shared" si="12"/>
        <v>15200</v>
      </c>
      <c r="O103" s="102">
        <v>0</v>
      </c>
      <c r="P103" s="102">
        <f t="shared" si="13"/>
        <v>15200</v>
      </c>
      <c r="Q103" s="101">
        <v>0</v>
      </c>
      <c r="R103" s="101">
        <f t="shared" si="19"/>
        <v>15200</v>
      </c>
      <c r="S103" s="101">
        <v>0</v>
      </c>
      <c r="T103" s="101">
        <f t="shared" si="14"/>
        <v>15200</v>
      </c>
      <c r="U103" s="102">
        <v>0</v>
      </c>
      <c r="V103" s="102">
        <f t="shared" si="15"/>
        <v>15200</v>
      </c>
      <c r="W103" s="102">
        <v>0</v>
      </c>
      <c r="X103" s="102">
        <f t="shared" si="16"/>
        <v>15200</v>
      </c>
      <c r="Y103" s="102">
        <v>0</v>
      </c>
      <c r="Z103" s="102">
        <f t="shared" si="17"/>
        <v>15200</v>
      </c>
      <c r="AA103" s="102">
        <v>0</v>
      </c>
      <c r="AB103" s="102">
        <f t="shared" si="20"/>
        <v>15200</v>
      </c>
    </row>
    <row r="104" spans="1:33" s="109" customFormat="1" ht="16.5" customHeight="1" thickBot="1">
      <c r="A104" s="405"/>
      <c r="B104" s="179" t="s">
        <v>270</v>
      </c>
      <c r="C104" s="416" t="s">
        <v>269</v>
      </c>
      <c r="D104" s="417"/>
      <c r="E104" s="180" t="s">
        <v>269</v>
      </c>
      <c r="F104" s="181" t="s">
        <v>269</v>
      </c>
      <c r="G104" s="182" t="s">
        <v>402</v>
      </c>
      <c r="H104" s="107">
        <f>H105+H114+H128+H138+H155</f>
        <v>14800</v>
      </c>
      <c r="I104" s="107">
        <f>+I105+I114+I128+I138+I155</f>
        <v>0</v>
      </c>
      <c r="J104" s="107">
        <f t="shared" si="18"/>
        <v>14800</v>
      </c>
      <c r="K104" s="108">
        <f>+K105+K114+K128+K138+K155</f>
        <v>0</v>
      </c>
      <c r="L104" s="183">
        <f t="shared" si="11"/>
        <v>14800</v>
      </c>
      <c r="M104" s="108">
        <f>+M105+M114+M128+M138+M155</f>
        <v>0</v>
      </c>
      <c r="N104" s="108">
        <f t="shared" si="12"/>
        <v>14800</v>
      </c>
      <c r="O104" s="108">
        <f>+O105+O114+O128+O138+O155</f>
        <v>0</v>
      </c>
      <c r="P104" s="108">
        <f t="shared" si="13"/>
        <v>14800</v>
      </c>
      <c r="Q104" s="108">
        <f>+Q105+Q114+Q128+Q138+Q155</f>
        <v>0</v>
      </c>
      <c r="R104" s="108">
        <f t="shared" si="19"/>
        <v>14800</v>
      </c>
      <c r="S104" s="108">
        <f>+S105+S114+S128+S138+S155</f>
        <v>0</v>
      </c>
      <c r="T104" s="108">
        <f t="shared" si="14"/>
        <v>14800</v>
      </c>
      <c r="U104" s="108">
        <f>+U105+U114+U128+U138+U155</f>
        <v>0</v>
      </c>
      <c r="V104" s="108">
        <f t="shared" si="15"/>
        <v>14800</v>
      </c>
      <c r="W104" s="108">
        <v>0</v>
      </c>
      <c r="X104" s="108">
        <f t="shared" si="16"/>
        <v>14800</v>
      </c>
      <c r="Y104" s="108">
        <f>+Y105+Y114+Y128+Y138+Y155</f>
        <v>0</v>
      </c>
      <c r="Z104" s="108">
        <f t="shared" si="17"/>
        <v>14800</v>
      </c>
      <c r="AA104" s="108">
        <f>AA105+AA114+AA128+AA138+AA155</f>
        <v>-3888</v>
      </c>
      <c r="AB104" s="108">
        <f t="shared" si="20"/>
        <v>10912</v>
      </c>
      <c r="AC104" s="8" t="s">
        <v>736</v>
      </c>
      <c r="AE104" s="354"/>
      <c r="AF104" s="354"/>
      <c r="AG104" s="354"/>
    </row>
    <row r="105" spans="1:31" ht="12.75" customHeight="1">
      <c r="A105" s="405"/>
      <c r="B105" s="184" t="s">
        <v>270</v>
      </c>
      <c r="C105" s="399" t="s">
        <v>269</v>
      </c>
      <c r="D105" s="400"/>
      <c r="E105" s="185" t="s">
        <v>269</v>
      </c>
      <c r="F105" s="4" t="s">
        <v>269</v>
      </c>
      <c r="G105" s="186" t="s">
        <v>403</v>
      </c>
      <c r="H105" s="187">
        <f>+H106</f>
        <v>2000</v>
      </c>
      <c r="I105" s="187">
        <f>+I106</f>
        <v>0</v>
      </c>
      <c r="J105" s="187">
        <f t="shared" si="18"/>
        <v>2000</v>
      </c>
      <c r="K105" s="188">
        <f>+K106+K112</f>
        <v>0</v>
      </c>
      <c r="L105" s="189">
        <f t="shared" si="11"/>
        <v>2000</v>
      </c>
      <c r="M105" s="189">
        <f>+M106+M110</f>
        <v>0</v>
      </c>
      <c r="N105" s="189">
        <f t="shared" si="12"/>
        <v>2000</v>
      </c>
      <c r="O105" s="189">
        <v>0</v>
      </c>
      <c r="P105" s="189">
        <f t="shared" si="13"/>
        <v>2000</v>
      </c>
      <c r="Q105" s="188">
        <v>0</v>
      </c>
      <c r="R105" s="188">
        <f t="shared" si="19"/>
        <v>2000</v>
      </c>
      <c r="S105" s="188">
        <v>0</v>
      </c>
      <c r="T105" s="188">
        <f t="shared" si="14"/>
        <v>2000</v>
      </c>
      <c r="U105" s="188">
        <v>0</v>
      </c>
      <c r="V105" s="188">
        <f t="shared" si="15"/>
        <v>2000</v>
      </c>
      <c r="W105" s="188">
        <v>0</v>
      </c>
      <c r="X105" s="188">
        <f t="shared" si="16"/>
        <v>2000</v>
      </c>
      <c r="Y105" s="188">
        <v>0</v>
      </c>
      <c r="Z105" s="188">
        <f t="shared" si="17"/>
        <v>2000</v>
      </c>
      <c r="AA105" s="188">
        <f>AA106+AA110</f>
        <v>-400</v>
      </c>
      <c r="AB105" s="188">
        <f t="shared" si="20"/>
        <v>1600</v>
      </c>
      <c r="AC105" s="8" t="s">
        <v>736</v>
      </c>
      <c r="AE105" s="231"/>
    </row>
    <row r="106" spans="1:31" ht="12.75" customHeight="1">
      <c r="A106" s="405"/>
      <c r="B106" s="57" t="s">
        <v>270</v>
      </c>
      <c r="C106" s="58" t="s">
        <v>404</v>
      </c>
      <c r="D106" s="59" t="s">
        <v>316</v>
      </c>
      <c r="E106" s="60" t="s">
        <v>269</v>
      </c>
      <c r="F106" s="61" t="s">
        <v>269</v>
      </c>
      <c r="G106" s="117" t="s">
        <v>403</v>
      </c>
      <c r="H106" s="63">
        <f>H107+H108+H109</f>
        <v>2000</v>
      </c>
      <c r="I106" s="63">
        <f>I107+I108+I109</f>
        <v>0</v>
      </c>
      <c r="J106" s="63">
        <f t="shared" si="18"/>
        <v>2000</v>
      </c>
      <c r="K106" s="64">
        <f>SUM(K107:K109)</f>
        <v>-2.6</v>
      </c>
      <c r="L106" s="64">
        <f t="shared" si="11"/>
        <v>1997.4</v>
      </c>
      <c r="M106" s="64">
        <f>SUM(M107:M109)</f>
        <v>-300</v>
      </c>
      <c r="N106" s="64">
        <f t="shared" si="12"/>
        <v>1697.4</v>
      </c>
      <c r="O106" s="64">
        <v>0</v>
      </c>
      <c r="P106" s="64">
        <f t="shared" si="13"/>
        <v>1697.4</v>
      </c>
      <c r="Q106" s="64">
        <v>0</v>
      </c>
      <c r="R106" s="64">
        <f t="shared" si="19"/>
        <v>1697.4</v>
      </c>
      <c r="S106" s="64">
        <v>0</v>
      </c>
      <c r="T106" s="64">
        <f t="shared" si="14"/>
        <v>1697.4</v>
      </c>
      <c r="U106" s="64">
        <v>0</v>
      </c>
      <c r="V106" s="64">
        <f t="shared" si="15"/>
        <v>1697.4</v>
      </c>
      <c r="W106" s="64">
        <v>0</v>
      </c>
      <c r="X106" s="64">
        <f t="shared" si="16"/>
        <v>1697.4</v>
      </c>
      <c r="Y106" s="64">
        <v>0</v>
      </c>
      <c r="Z106" s="64">
        <f t="shared" si="17"/>
        <v>1697.4</v>
      </c>
      <c r="AA106" s="64">
        <f>AA107+AA108+AA109</f>
        <v>-400</v>
      </c>
      <c r="AB106" s="64">
        <f t="shared" si="20"/>
        <v>1297.4</v>
      </c>
      <c r="AC106" s="8" t="s">
        <v>736</v>
      </c>
      <c r="AD106" s="231"/>
      <c r="AE106" s="231"/>
    </row>
    <row r="107" spans="1:28" ht="12.75" customHeight="1">
      <c r="A107" s="405"/>
      <c r="B107" s="57"/>
      <c r="C107" s="58"/>
      <c r="D107" s="59"/>
      <c r="E107" s="88">
        <v>3419</v>
      </c>
      <c r="F107" s="89">
        <v>5212</v>
      </c>
      <c r="G107" s="75" t="s">
        <v>405</v>
      </c>
      <c r="H107" s="82">
        <v>100</v>
      </c>
      <c r="I107" s="82">
        <v>0</v>
      </c>
      <c r="J107" s="82">
        <f t="shared" si="18"/>
        <v>100</v>
      </c>
      <c r="K107" s="72">
        <v>0</v>
      </c>
      <c r="L107" s="72">
        <f t="shared" si="11"/>
        <v>100</v>
      </c>
      <c r="M107" s="72">
        <v>0</v>
      </c>
      <c r="N107" s="72">
        <f t="shared" si="12"/>
        <v>100</v>
      </c>
      <c r="O107" s="72">
        <v>0</v>
      </c>
      <c r="P107" s="72">
        <f t="shared" si="13"/>
        <v>100</v>
      </c>
      <c r="Q107" s="72">
        <v>0</v>
      </c>
      <c r="R107" s="72">
        <f t="shared" si="19"/>
        <v>100</v>
      </c>
      <c r="S107" s="72">
        <v>0</v>
      </c>
      <c r="T107" s="72">
        <f t="shared" si="14"/>
        <v>100</v>
      </c>
      <c r="U107" s="72">
        <v>0</v>
      </c>
      <c r="V107" s="72">
        <f t="shared" si="15"/>
        <v>100</v>
      </c>
      <c r="W107" s="72">
        <v>0</v>
      </c>
      <c r="X107" s="72">
        <f t="shared" si="16"/>
        <v>100</v>
      </c>
      <c r="Y107" s="72">
        <v>0</v>
      </c>
      <c r="Z107" s="72">
        <f t="shared" si="17"/>
        <v>100</v>
      </c>
      <c r="AA107" s="72">
        <v>0</v>
      </c>
      <c r="AB107" s="72">
        <f t="shared" si="20"/>
        <v>100</v>
      </c>
    </row>
    <row r="108" spans="1:28" ht="12.75" customHeight="1">
      <c r="A108" s="405"/>
      <c r="B108" s="112"/>
      <c r="C108" s="113"/>
      <c r="D108" s="114"/>
      <c r="E108" s="115">
        <v>3419</v>
      </c>
      <c r="F108" s="89">
        <v>5213</v>
      </c>
      <c r="G108" s="75" t="s">
        <v>406</v>
      </c>
      <c r="H108" s="82">
        <v>100</v>
      </c>
      <c r="I108" s="82">
        <v>0</v>
      </c>
      <c r="J108" s="82">
        <f t="shared" si="18"/>
        <v>100</v>
      </c>
      <c r="K108" s="72">
        <v>0</v>
      </c>
      <c r="L108" s="72">
        <f t="shared" si="11"/>
        <v>100</v>
      </c>
      <c r="M108" s="72">
        <v>0</v>
      </c>
      <c r="N108" s="72">
        <f t="shared" si="12"/>
        <v>100</v>
      </c>
      <c r="O108" s="72">
        <v>0</v>
      </c>
      <c r="P108" s="72">
        <f t="shared" si="13"/>
        <v>100</v>
      </c>
      <c r="Q108" s="72">
        <v>0</v>
      </c>
      <c r="R108" s="72">
        <f t="shared" si="19"/>
        <v>100</v>
      </c>
      <c r="S108" s="72">
        <v>0</v>
      </c>
      <c r="T108" s="72">
        <f t="shared" si="14"/>
        <v>100</v>
      </c>
      <c r="U108" s="72">
        <v>0</v>
      </c>
      <c r="V108" s="72">
        <f t="shared" si="15"/>
        <v>100</v>
      </c>
      <c r="W108" s="72">
        <v>0</v>
      </c>
      <c r="X108" s="72">
        <f t="shared" si="16"/>
        <v>100</v>
      </c>
      <c r="Y108" s="72">
        <v>0</v>
      </c>
      <c r="Z108" s="72">
        <f t="shared" si="17"/>
        <v>100</v>
      </c>
      <c r="AA108" s="72">
        <v>0</v>
      </c>
      <c r="AB108" s="72">
        <f t="shared" si="20"/>
        <v>100</v>
      </c>
    </row>
    <row r="109" spans="1:28" ht="12.75" customHeight="1">
      <c r="A109" s="405"/>
      <c r="B109" s="131"/>
      <c r="C109" s="132"/>
      <c r="D109" s="133"/>
      <c r="E109" s="134">
        <v>3419</v>
      </c>
      <c r="F109" s="141">
        <v>5229</v>
      </c>
      <c r="G109" s="136" t="s">
        <v>375</v>
      </c>
      <c r="H109" s="178">
        <v>1800</v>
      </c>
      <c r="I109" s="178">
        <v>0</v>
      </c>
      <c r="J109" s="178">
        <f t="shared" si="18"/>
        <v>1800</v>
      </c>
      <c r="K109" s="102">
        <v>-2.6</v>
      </c>
      <c r="L109" s="102">
        <f t="shared" si="11"/>
        <v>1797.4</v>
      </c>
      <c r="M109" s="102">
        <v>-300</v>
      </c>
      <c r="N109" s="102">
        <f t="shared" si="12"/>
        <v>1497.4</v>
      </c>
      <c r="O109" s="72">
        <v>0</v>
      </c>
      <c r="P109" s="72">
        <f t="shared" si="13"/>
        <v>1497.4</v>
      </c>
      <c r="Q109" s="72">
        <v>0</v>
      </c>
      <c r="R109" s="72">
        <f t="shared" si="19"/>
        <v>1497.4</v>
      </c>
      <c r="S109" s="72">
        <v>0</v>
      </c>
      <c r="T109" s="72">
        <f t="shared" si="14"/>
        <v>1497.4</v>
      </c>
      <c r="U109" s="72">
        <v>0</v>
      </c>
      <c r="V109" s="72">
        <f t="shared" si="15"/>
        <v>1497.4</v>
      </c>
      <c r="W109" s="72">
        <v>0</v>
      </c>
      <c r="X109" s="72">
        <f t="shared" si="16"/>
        <v>1497.4</v>
      </c>
      <c r="Y109" s="72">
        <v>0</v>
      </c>
      <c r="Z109" s="72">
        <f t="shared" si="17"/>
        <v>1497.4</v>
      </c>
      <c r="AA109" s="72">
        <v>-400</v>
      </c>
      <c r="AB109" s="72">
        <f>Z109+AA109</f>
        <v>1097.4</v>
      </c>
    </row>
    <row r="110" spans="1:28" ht="12.75" customHeight="1">
      <c r="A110" s="405"/>
      <c r="B110" s="76" t="s">
        <v>268</v>
      </c>
      <c r="C110" s="77" t="s">
        <v>407</v>
      </c>
      <c r="D110" s="78" t="s">
        <v>316</v>
      </c>
      <c r="E110" s="79" t="s">
        <v>269</v>
      </c>
      <c r="F110" s="80" t="s">
        <v>269</v>
      </c>
      <c r="G110" s="81" t="s">
        <v>408</v>
      </c>
      <c r="H110" s="63">
        <v>0</v>
      </c>
      <c r="I110" s="63">
        <v>0</v>
      </c>
      <c r="J110" s="63">
        <v>0</v>
      </c>
      <c r="K110" s="64">
        <v>0</v>
      </c>
      <c r="L110" s="64">
        <v>0</v>
      </c>
      <c r="M110" s="64">
        <f>+M111</f>
        <v>300</v>
      </c>
      <c r="N110" s="64">
        <f t="shared" si="12"/>
        <v>300</v>
      </c>
      <c r="O110" s="64">
        <v>0</v>
      </c>
      <c r="P110" s="64">
        <f t="shared" si="13"/>
        <v>300</v>
      </c>
      <c r="Q110" s="64">
        <v>0</v>
      </c>
      <c r="R110" s="64">
        <f t="shared" si="19"/>
        <v>300</v>
      </c>
      <c r="S110" s="64">
        <v>0</v>
      </c>
      <c r="T110" s="64">
        <f t="shared" si="14"/>
        <v>300</v>
      </c>
      <c r="U110" s="64">
        <v>0</v>
      </c>
      <c r="V110" s="64">
        <f t="shared" si="15"/>
        <v>300</v>
      </c>
      <c r="W110" s="64">
        <v>0</v>
      </c>
      <c r="X110" s="64">
        <f t="shared" si="16"/>
        <v>300</v>
      </c>
      <c r="Y110" s="64">
        <v>0</v>
      </c>
      <c r="Z110" s="64">
        <f t="shared" si="17"/>
        <v>300</v>
      </c>
      <c r="AA110" s="64">
        <v>0</v>
      </c>
      <c r="AB110" s="64">
        <f t="shared" si="20"/>
        <v>300</v>
      </c>
    </row>
    <row r="111" spans="1:28" ht="12.75" customHeight="1">
      <c r="A111" s="405"/>
      <c r="B111" s="112"/>
      <c r="C111" s="113"/>
      <c r="D111" s="114"/>
      <c r="E111" s="115">
        <v>3419</v>
      </c>
      <c r="F111" s="69">
        <v>5222</v>
      </c>
      <c r="G111" s="75" t="s">
        <v>345</v>
      </c>
      <c r="H111" s="82">
        <v>0</v>
      </c>
      <c r="I111" s="82">
        <v>0</v>
      </c>
      <c r="J111" s="82">
        <v>0</v>
      </c>
      <c r="K111" s="72">
        <v>0</v>
      </c>
      <c r="L111" s="72">
        <v>0</v>
      </c>
      <c r="M111" s="72">
        <v>300</v>
      </c>
      <c r="N111" s="72">
        <f t="shared" si="12"/>
        <v>300</v>
      </c>
      <c r="O111" s="72">
        <v>0</v>
      </c>
      <c r="P111" s="72">
        <f t="shared" si="13"/>
        <v>300</v>
      </c>
      <c r="Q111" s="72">
        <v>0</v>
      </c>
      <c r="R111" s="72">
        <f t="shared" si="19"/>
        <v>300</v>
      </c>
      <c r="S111" s="72">
        <v>0</v>
      </c>
      <c r="T111" s="72">
        <f t="shared" si="14"/>
        <v>300</v>
      </c>
      <c r="U111" s="72">
        <v>0</v>
      </c>
      <c r="V111" s="72">
        <f t="shared" si="15"/>
        <v>300</v>
      </c>
      <c r="W111" s="72">
        <v>0</v>
      </c>
      <c r="X111" s="72">
        <f t="shared" si="16"/>
        <v>300</v>
      </c>
      <c r="Y111" s="72">
        <v>0</v>
      </c>
      <c r="Z111" s="72">
        <f t="shared" si="17"/>
        <v>300</v>
      </c>
      <c r="AA111" s="72">
        <v>0</v>
      </c>
      <c r="AB111" s="72">
        <f t="shared" si="20"/>
        <v>300</v>
      </c>
    </row>
    <row r="112" spans="1:28" ht="25.5" customHeight="1">
      <c r="A112" s="405"/>
      <c r="B112" s="76" t="s">
        <v>270</v>
      </c>
      <c r="C112" s="77" t="s">
        <v>409</v>
      </c>
      <c r="D112" s="78" t="s">
        <v>316</v>
      </c>
      <c r="E112" s="79" t="s">
        <v>269</v>
      </c>
      <c r="F112" s="80" t="s">
        <v>269</v>
      </c>
      <c r="G112" s="116" t="s">
        <v>410</v>
      </c>
      <c r="H112" s="63">
        <v>0</v>
      </c>
      <c r="I112" s="63"/>
      <c r="J112" s="63">
        <v>0</v>
      </c>
      <c r="K112" s="64">
        <f>+K113</f>
        <v>2.6</v>
      </c>
      <c r="L112" s="64">
        <f t="shared" si="11"/>
        <v>2.6</v>
      </c>
      <c r="M112" s="64">
        <v>0</v>
      </c>
      <c r="N112" s="64">
        <f t="shared" si="12"/>
        <v>2.6</v>
      </c>
      <c r="O112" s="64">
        <v>0</v>
      </c>
      <c r="P112" s="64">
        <f t="shared" si="13"/>
        <v>2.6</v>
      </c>
      <c r="Q112" s="64">
        <v>0</v>
      </c>
      <c r="R112" s="64">
        <f t="shared" si="19"/>
        <v>2.6</v>
      </c>
      <c r="S112" s="64">
        <v>0</v>
      </c>
      <c r="T112" s="64">
        <f t="shared" si="14"/>
        <v>2.6</v>
      </c>
      <c r="U112" s="72">
        <v>0</v>
      </c>
      <c r="V112" s="72">
        <f t="shared" si="15"/>
        <v>2.6</v>
      </c>
      <c r="W112" s="72">
        <v>0</v>
      </c>
      <c r="X112" s="72">
        <f t="shared" si="16"/>
        <v>2.6</v>
      </c>
      <c r="Y112" s="64">
        <v>0</v>
      </c>
      <c r="Z112" s="64">
        <f t="shared" si="17"/>
        <v>2.6</v>
      </c>
      <c r="AA112" s="64">
        <v>0</v>
      </c>
      <c r="AB112" s="64">
        <f t="shared" si="20"/>
        <v>2.6</v>
      </c>
    </row>
    <row r="113" spans="1:28" ht="12.75" customHeight="1" thickBot="1">
      <c r="A113" s="405"/>
      <c r="B113" s="190"/>
      <c r="C113" s="191"/>
      <c r="D113" s="192"/>
      <c r="E113" s="193">
        <v>3419</v>
      </c>
      <c r="F113" s="89">
        <v>5222</v>
      </c>
      <c r="G113" s="70" t="s">
        <v>345</v>
      </c>
      <c r="H113" s="194">
        <v>0</v>
      </c>
      <c r="I113" s="194"/>
      <c r="J113" s="194">
        <v>0</v>
      </c>
      <c r="K113" s="195">
        <v>2.6</v>
      </c>
      <c r="L113" s="195">
        <f t="shared" si="11"/>
        <v>2.6</v>
      </c>
      <c r="M113" s="101">
        <v>0</v>
      </c>
      <c r="N113" s="101">
        <f t="shared" si="12"/>
        <v>2.6</v>
      </c>
      <c r="O113" s="101">
        <v>0</v>
      </c>
      <c r="P113" s="101">
        <f t="shared" si="13"/>
        <v>2.6</v>
      </c>
      <c r="Q113" s="102">
        <v>0</v>
      </c>
      <c r="R113" s="102">
        <f t="shared" si="19"/>
        <v>2.6</v>
      </c>
      <c r="S113" s="102">
        <v>0</v>
      </c>
      <c r="T113" s="102">
        <f t="shared" si="14"/>
        <v>2.6</v>
      </c>
      <c r="U113" s="102">
        <v>0</v>
      </c>
      <c r="V113" s="102">
        <f t="shared" si="15"/>
        <v>2.6</v>
      </c>
      <c r="W113" s="102">
        <v>0</v>
      </c>
      <c r="X113" s="102">
        <f t="shared" si="16"/>
        <v>2.6</v>
      </c>
      <c r="Y113" s="102">
        <v>0</v>
      </c>
      <c r="Z113" s="102">
        <f t="shared" si="17"/>
        <v>2.6</v>
      </c>
      <c r="AA113" s="102">
        <v>0</v>
      </c>
      <c r="AB113" s="102">
        <f t="shared" si="20"/>
        <v>2.6</v>
      </c>
    </row>
    <row r="114" spans="1:31" ht="12.75" customHeight="1">
      <c r="A114" s="405"/>
      <c r="B114" s="184" t="s">
        <v>270</v>
      </c>
      <c r="C114" s="399" t="s">
        <v>269</v>
      </c>
      <c r="D114" s="400"/>
      <c r="E114" s="185" t="s">
        <v>269</v>
      </c>
      <c r="F114" s="4" t="s">
        <v>269</v>
      </c>
      <c r="G114" s="186" t="s">
        <v>411</v>
      </c>
      <c r="H114" s="196">
        <f>H115+H120</f>
        <v>2300</v>
      </c>
      <c r="I114" s="196">
        <f>I115+I120</f>
        <v>0</v>
      </c>
      <c r="J114" s="196">
        <f t="shared" si="18"/>
        <v>2300</v>
      </c>
      <c r="K114" s="189">
        <f>+K120+K126</f>
        <v>0</v>
      </c>
      <c r="L114" s="189">
        <f t="shared" si="11"/>
        <v>2300</v>
      </c>
      <c r="M114" s="188">
        <v>0</v>
      </c>
      <c r="N114" s="188">
        <f t="shared" si="12"/>
        <v>2300</v>
      </c>
      <c r="O114" s="188">
        <v>0</v>
      </c>
      <c r="P114" s="188">
        <f t="shared" si="13"/>
        <v>2300</v>
      </c>
      <c r="Q114" s="189">
        <v>0</v>
      </c>
      <c r="R114" s="189">
        <f t="shared" si="19"/>
        <v>2300</v>
      </c>
      <c r="S114" s="189">
        <v>0</v>
      </c>
      <c r="T114" s="189">
        <f t="shared" si="14"/>
        <v>2300</v>
      </c>
      <c r="U114" s="189">
        <f>+U120+U124</f>
        <v>0</v>
      </c>
      <c r="V114" s="189">
        <f t="shared" si="15"/>
        <v>2300</v>
      </c>
      <c r="W114" s="189">
        <v>0</v>
      </c>
      <c r="X114" s="189">
        <f t="shared" si="16"/>
        <v>2300</v>
      </c>
      <c r="Y114" s="189">
        <v>0</v>
      </c>
      <c r="Z114" s="189">
        <f t="shared" si="17"/>
        <v>2300</v>
      </c>
      <c r="AA114" s="189">
        <f>AA115+AA120+AA124+AA126</f>
        <v>-488</v>
      </c>
      <c r="AB114" s="189">
        <f t="shared" si="20"/>
        <v>1812</v>
      </c>
      <c r="AC114" s="8" t="s">
        <v>736</v>
      </c>
      <c r="AE114" s="231"/>
    </row>
    <row r="115" spans="1:28" ht="12.75" customHeight="1">
      <c r="A115" s="405"/>
      <c r="B115" s="57" t="s">
        <v>268</v>
      </c>
      <c r="C115" s="58" t="s">
        <v>412</v>
      </c>
      <c r="D115" s="59" t="s">
        <v>316</v>
      </c>
      <c r="E115" s="60" t="s">
        <v>269</v>
      </c>
      <c r="F115" s="61" t="s">
        <v>269</v>
      </c>
      <c r="G115" s="117" t="s">
        <v>413</v>
      </c>
      <c r="H115" s="63">
        <f>H116+H117+H118+H119</f>
        <v>1300</v>
      </c>
      <c r="I115" s="63">
        <f>I116+I117+I118+I119</f>
        <v>0</v>
      </c>
      <c r="J115" s="63">
        <f t="shared" si="18"/>
        <v>1300</v>
      </c>
      <c r="K115" s="64">
        <f>SUM(K116:K119)</f>
        <v>0</v>
      </c>
      <c r="L115" s="64">
        <f t="shared" si="11"/>
        <v>1300</v>
      </c>
      <c r="M115" s="64">
        <v>0</v>
      </c>
      <c r="N115" s="64">
        <f t="shared" si="12"/>
        <v>1300</v>
      </c>
      <c r="O115" s="64">
        <v>0</v>
      </c>
      <c r="P115" s="64">
        <f t="shared" si="13"/>
        <v>1300</v>
      </c>
      <c r="Q115" s="64">
        <v>0</v>
      </c>
      <c r="R115" s="64">
        <f t="shared" si="19"/>
        <v>1300</v>
      </c>
      <c r="S115" s="64">
        <v>0</v>
      </c>
      <c r="T115" s="64">
        <f t="shared" si="14"/>
        <v>1300</v>
      </c>
      <c r="U115" s="64">
        <v>0</v>
      </c>
      <c r="V115" s="64">
        <f t="shared" si="15"/>
        <v>1300</v>
      </c>
      <c r="W115" s="64">
        <v>0</v>
      </c>
      <c r="X115" s="64">
        <f t="shared" si="16"/>
        <v>1300</v>
      </c>
      <c r="Y115" s="64">
        <v>0</v>
      </c>
      <c r="Z115" s="64">
        <f t="shared" si="17"/>
        <v>1300</v>
      </c>
      <c r="AA115" s="64">
        <v>0</v>
      </c>
      <c r="AB115" s="64">
        <f t="shared" si="20"/>
        <v>1300</v>
      </c>
    </row>
    <row r="116" spans="1:28" ht="12.75" customHeight="1">
      <c r="A116" s="405"/>
      <c r="B116" s="112"/>
      <c r="C116" s="113"/>
      <c r="D116" s="114"/>
      <c r="E116" s="115">
        <v>3419</v>
      </c>
      <c r="F116" s="69">
        <v>5139</v>
      </c>
      <c r="G116" s="75" t="s">
        <v>318</v>
      </c>
      <c r="H116" s="71">
        <v>330</v>
      </c>
      <c r="I116" s="71">
        <v>0</v>
      </c>
      <c r="J116" s="71">
        <f t="shared" si="18"/>
        <v>330</v>
      </c>
      <c r="K116" s="72">
        <v>0</v>
      </c>
      <c r="L116" s="72">
        <f t="shared" si="11"/>
        <v>330</v>
      </c>
      <c r="M116" s="72">
        <v>0</v>
      </c>
      <c r="N116" s="72">
        <f t="shared" si="12"/>
        <v>330</v>
      </c>
      <c r="O116" s="72">
        <v>0</v>
      </c>
      <c r="P116" s="72">
        <f t="shared" si="13"/>
        <v>330</v>
      </c>
      <c r="Q116" s="72">
        <v>0</v>
      </c>
      <c r="R116" s="72">
        <f t="shared" si="19"/>
        <v>330</v>
      </c>
      <c r="S116" s="72">
        <v>0</v>
      </c>
      <c r="T116" s="72">
        <f t="shared" si="14"/>
        <v>330</v>
      </c>
      <c r="U116" s="72">
        <v>0</v>
      </c>
      <c r="V116" s="72">
        <f t="shared" si="15"/>
        <v>330</v>
      </c>
      <c r="W116" s="72">
        <v>0</v>
      </c>
      <c r="X116" s="72">
        <f t="shared" si="16"/>
        <v>330</v>
      </c>
      <c r="Y116" s="72">
        <v>0</v>
      </c>
      <c r="Z116" s="72">
        <f t="shared" si="17"/>
        <v>330</v>
      </c>
      <c r="AA116" s="72">
        <v>0</v>
      </c>
      <c r="AB116" s="72">
        <f t="shared" si="20"/>
        <v>330</v>
      </c>
    </row>
    <row r="117" spans="1:28" ht="12.75" customHeight="1">
      <c r="A117" s="405"/>
      <c r="B117" s="190"/>
      <c r="C117" s="191"/>
      <c r="D117" s="192"/>
      <c r="E117" s="193">
        <v>3419</v>
      </c>
      <c r="F117" s="89">
        <v>5169</v>
      </c>
      <c r="G117" s="70" t="s">
        <v>320</v>
      </c>
      <c r="H117" s="71">
        <v>780</v>
      </c>
      <c r="I117" s="71">
        <v>0</v>
      </c>
      <c r="J117" s="71">
        <f t="shared" si="18"/>
        <v>780</v>
      </c>
      <c r="K117" s="72">
        <v>0</v>
      </c>
      <c r="L117" s="72">
        <f t="shared" si="11"/>
        <v>780</v>
      </c>
      <c r="M117" s="72">
        <v>0</v>
      </c>
      <c r="N117" s="72">
        <f t="shared" si="12"/>
        <v>780</v>
      </c>
      <c r="O117" s="72">
        <v>0</v>
      </c>
      <c r="P117" s="72">
        <f t="shared" si="13"/>
        <v>780</v>
      </c>
      <c r="Q117" s="72">
        <v>0</v>
      </c>
      <c r="R117" s="72">
        <f t="shared" si="19"/>
        <v>780</v>
      </c>
      <c r="S117" s="72">
        <v>0</v>
      </c>
      <c r="T117" s="72">
        <f t="shared" si="14"/>
        <v>780</v>
      </c>
      <c r="U117" s="72">
        <v>0</v>
      </c>
      <c r="V117" s="72">
        <f t="shared" si="15"/>
        <v>780</v>
      </c>
      <c r="W117" s="72">
        <v>0</v>
      </c>
      <c r="X117" s="72">
        <f t="shared" si="16"/>
        <v>780</v>
      </c>
      <c r="Y117" s="72">
        <v>0</v>
      </c>
      <c r="Z117" s="72">
        <f t="shared" si="17"/>
        <v>780</v>
      </c>
      <c r="AA117" s="72">
        <v>0</v>
      </c>
      <c r="AB117" s="72">
        <f t="shared" si="20"/>
        <v>780</v>
      </c>
    </row>
    <row r="118" spans="1:28" ht="12.75" customHeight="1">
      <c r="A118" s="405"/>
      <c r="B118" s="190"/>
      <c r="C118" s="191"/>
      <c r="D118" s="192"/>
      <c r="E118" s="193">
        <v>3419</v>
      </c>
      <c r="F118" s="69">
        <v>5021</v>
      </c>
      <c r="G118" s="163" t="s">
        <v>325</v>
      </c>
      <c r="H118" s="71">
        <v>150</v>
      </c>
      <c r="I118" s="71">
        <v>0</v>
      </c>
      <c r="J118" s="71">
        <f t="shared" si="18"/>
        <v>150</v>
      </c>
      <c r="K118" s="72">
        <v>0</v>
      </c>
      <c r="L118" s="72">
        <f t="shared" si="11"/>
        <v>150</v>
      </c>
      <c r="M118" s="72">
        <v>0</v>
      </c>
      <c r="N118" s="72">
        <f t="shared" si="12"/>
        <v>150</v>
      </c>
      <c r="O118" s="72">
        <v>0</v>
      </c>
      <c r="P118" s="72">
        <f t="shared" si="13"/>
        <v>150</v>
      </c>
      <c r="Q118" s="72">
        <v>0</v>
      </c>
      <c r="R118" s="72">
        <f t="shared" si="19"/>
        <v>150</v>
      </c>
      <c r="S118" s="72">
        <v>0</v>
      </c>
      <c r="T118" s="72">
        <f t="shared" si="14"/>
        <v>150</v>
      </c>
      <c r="U118" s="72">
        <v>0</v>
      </c>
      <c r="V118" s="72">
        <f t="shared" si="15"/>
        <v>150</v>
      </c>
      <c r="W118" s="72">
        <v>0</v>
      </c>
      <c r="X118" s="72">
        <f t="shared" si="16"/>
        <v>150</v>
      </c>
      <c r="Y118" s="72">
        <v>0</v>
      </c>
      <c r="Z118" s="72">
        <f t="shared" si="17"/>
        <v>150</v>
      </c>
      <c r="AA118" s="72">
        <v>0</v>
      </c>
      <c r="AB118" s="72">
        <f t="shared" si="20"/>
        <v>150</v>
      </c>
    </row>
    <row r="119" spans="1:28" ht="12.75" customHeight="1">
      <c r="A119" s="405"/>
      <c r="B119" s="190"/>
      <c r="C119" s="191"/>
      <c r="D119" s="192"/>
      <c r="E119" s="193">
        <v>3419</v>
      </c>
      <c r="F119" s="89">
        <v>5492</v>
      </c>
      <c r="G119" s="70" t="s">
        <v>414</v>
      </c>
      <c r="H119" s="71">
        <v>40</v>
      </c>
      <c r="I119" s="71">
        <v>0</v>
      </c>
      <c r="J119" s="71">
        <f t="shared" si="18"/>
        <v>40</v>
      </c>
      <c r="K119" s="72">
        <v>0</v>
      </c>
      <c r="L119" s="72">
        <f t="shared" si="11"/>
        <v>40</v>
      </c>
      <c r="M119" s="72">
        <v>0</v>
      </c>
      <c r="N119" s="72">
        <f t="shared" si="12"/>
        <v>40</v>
      </c>
      <c r="O119" s="72">
        <v>0</v>
      </c>
      <c r="P119" s="72">
        <f t="shared" si="13"/>
        <v>40</v>
      </c>
      <c r="Q119" s="72">
        <v>0</v>
      </c>
      <c r="R119" s="72">
        <f t="shared" si="19"/>
        <v>40</v>
      </c>
      <c r="S119" s="72">
        <v>0</v>
      </c>
      <c r="T119" s="72">
        <f t="shared" si="14"/>
        <v>40</v>
      </c>
      <c r="U119" s="72">
        <v>0</v>
      </c>
      <c r="V119" s="72">
        <f t="shared" si="15"/>
        <v>40</v>
      </c>
      <c r="W119" s="72">
        <v>0</v>
      </c>
      <c r="X119" s="72">
        <f t="shared" si="16"/>
        <v>40</v>
      </c>
      <c r="Y119" s="72">
        <v>0</v>
      </c>
      <c r="Z119" s="72">
        <f t="shared" si="17"/>
        <v>40</v>
      </c>
      <c r="AA119" s="72">
        <v>0</v>
      </c>
      <c r="AB119" s="72">
        <f t="shared" si="20"/>
        <v>40</v>
      </c>
    </row>
    <row r="120" spans="1:29" ht="12.75" customHeight="1">
      <c r="A120" s="405"/>
      <c r="B120" s="57" t="s">
        <v>314</v>
      </c>
      <c r="C120" s="58" t="s">
        <v>415</v>
      </c>
      <c r="D120" s="59" t="s">
        <v>316</v>
      </c>
      <c r="E120" s="60" t="s">
        <v>269</v>
      </c>
      <c r="F120" s="61" t="s">
        <v>269</v>
      </c>
      <c r="G120" s="117" t="s">
        <v>416</v>
      </c>
      <c r="H120" s="110">
        <f>H121+H122+H123</f>
        <v>1000</v>
      </c>
      <c r="I120" s="110">
        <f>I121+I122+I123</f>
        <v>0</v>
      </c>
      <c r="J120" s="110">
        <f t="shared" si="18"/>
        <v>1000</v>
      </c>
      <c r="K120" s="111">
        <f>SUM(K121:K123)</f>
        <v>-12</v>
      </c>
      <c r="L120" s="111">
        <f t="shared" si="11"/>
        <v>988</v>
      </c>
      <c r="M120" s="64">
        <v>0</v>
      </c>
      <c r="N120" s="64">
        <f t="shared" si="12"/>
        <v>988</v>
      </c>
      <c r="O120" s="64">
        <v>0</v>
      </c>
      <c r="P120" s="64">
        <f t="shared" si="13"/>
        <v>988</v>
      </c>
      <c r="Q120" s="64">
        <v>0</v>
      </c>
      <c r="R120" s="64">
        <f t="shared" si="19"/>
        <v>988</v>
      </c>
      <c r="S120" s="64">
        <v>0</v>
      </c>
      <c r="T120" s="64">
        <f t="shared" si="14"/>
        <v>988</v>
      </c>
      <c r="U120" s="64">
        <f>SUM(U121:U123)</f>
        <v>-500</v>
      </c>
      <c r="V120" s="64">
        <f t="shared" si="15"/>
        <v>488</v>
      </c>
      <c r="W120" s="64">
        <v>0</v>
      </c>
      <c r="X120" s="64">
        <f t="shared" si="16"/>
        <v>488</v>
      </c>
      <c r="Y120" s="64">
        <v>0</v>
      </c>
      <c r="Z120" s="64">
        <f t="shared" si="17"/>
        <v>488</v>
      </c>
      <c r="AA120" s="64">
        <f>AA121+AA122+AA123</f>
        <v>-488</v>
      </c>
      <c r="AB120" s="64">
        <f t="shared" si="20"/>
        <v>0</v>
      </c>
      <c r="AC120" s="8" t="s">
        <v>736</v>
      </c>
    </row>
    <row r="121" spans="1:28" ht="12.75" customHeight="1">
      <c r="A121" s="405"/>
      <c r="B121" s="57"/>
      <c r="C121" s="58"/>
      <c r="D121" s="59"/>
      <c r="E121" s="88">
        <v>3419</v>
      </c>
      <c r="F121" s="89">
        <v>5229</v>
      </c>
      <c r="G121" s="75" t="s">
        <v>375</v>
      </c>
      <c r="H121" s="82">
        <v>800</v>
      </c>
      <c r="I121" s="82">
        <v>0</v>
      </c>
      <c r="J121" s="82">
        <f t="shared" si="18"/>
        <v>800</v>
      </c>
      <c r="K121" s="72">
        <v>0</v>
      </c>
      <c r="L121" s="72">
        <f t="shared" si="11"/>
        <v>800</v>
      </c>
      <c r="M121" s="72">
        <v>0</v>
      </c>
      <c r="N121" s="72">
        <f t="shared" si="12"/>
        <v>800</v>
      </c>
      <c r="O121" s="72">
        <v>0</v>
      </c>
      <c r="P121" s="72">
        <f t="shared" si="13"/>
        <v>800</v>
      </c>
      <c r="Q121" s="72">
        <v>0</v>
      </c>
      <c r="R121" s="72">
        <f t="shared" si="19"/>
        <v>800</v>
      </c>
      <c r="S121" s="72">
        <v>0</v>
      </c>
      <c r="T121" s="72">
        <f t="shared" si="14"/>
        <v>800</v>
      </c>
      <c r="U121" s="72">
        <v>-500</v>
      </c>
      <c r="V121" s="72">
        <f t="shared" si="15"/>
        <v>300</v>
      </c>
      <c r="W121" s="72">
        <v>0</v>
      </c>
      <c r="X121" s="72">
        <f t="shared" si="16"/>
        <v>300</v>
      </c>
      <c r="Y121" s="72">
        <v>0</v>
      </c>
      <c r="Z121" s="72">
        <f t="shared" si="17"/>
        <v>300</v>
      </c>
      <c r="AA121" s="72">
        <v>-300</v>
      </c>
      <c r="AB121" s="72">
        <f t="shared" si="20"/>
        <v>0</v>
      </c>
    </row>
    <row r="122" spans="1:28" ht="12.75" customHeight="1">
      <c r="A122" s="405"/>
      <c r="B122" s="57"/>
      <c r="C122" s="58"/>
      <c r="D122" s="59"/>
      <c r="E122" s="88">
        <v>3419</v>
      </c>
      <c r="F122" s="89">
        <v>5321</v>
      </c>
      <c r="G122" s="197" t="s">
        <v>350</v>
      </c>
      <c r="H122" s="82">
        <v>150</v>
      </c>
      <c r="I122" s="82">
        <v>0</v>
      </c>
      <c r="J122" s="82">
        <f t="shared" si="18"/>
        <v>150</v>
      </c>
      <c r="K122" s="72">
        <v>0</v>
      </c>
      <c r="L122" s="72">
        <f t="shared" si="11"/>
        <v>150</v>
      </c>
      <c r="M122" s="72">
        <v>0</v>
      </c>
      <c r="N122" s="72">
        <f t="shared" si="12"/>
        <v>150</v>
      </c>
      <c r="O122" s="72">
        <v>0</v>
      </c>
      <c r="P122" s="72">
        <f t="shared" si="13"/>
        <v>150</v>
      </c>
      <c r="Q122" s="72">
        <v>0</v>
      </c>
      <c r="R122" s="72">
        <f t="shared" si="19"/>
        <v>150</v>
      </c>
      <c r="S122" s="72">
        <v>0</v>
      </c>
      <c r="T122" s="72">
        <f t="shared" si="14"/>
        <v>150</v>
      </c>
      <c r="U122" s="72">
        <v>0</v>
      </c>
      <c r="V122" s="72">
        <f t="shared" si="15"/>
        <v>150</v>
      </c>
      <c r="W122" s="72">
        <v>0</v>
      </c>
      <c r="X122" s="72">
        <f t="shared" si="16"/>
        <v>150</v>
      </c>
      <c r="Y122" s="72">
        <v>0</v>
      </c>
      <c r="Z122" s="72">
        <f t="shared" si="17"/>
        <v>150</v>
      </c>
      <c r="AA122" s="72">
        <v>-150</v>
      </c>
      <c r="AB122" s="72">
        <f t="shared" si="20"/>
        <v>0</v>
      </c>
    </row>
    <row r="123" spans="1:28" ht="12.75" customHeight="1">
      <c r="A123" s="405"/>
      <c r="B123" s="173"/>
      <c r="C123" s="138"/>
      <c r="D123" s="139"/>
      <c r="E123" s="140">
        <v>3419</v>
      </c>
      <c r="F123" s="141">
        <v>5331</v>
      </c>
      <c r="G123" s="136" t="s">
        <v>342</v>
      </c>
      <c r="H123" s="178">
        <v>50</v>
      </c>
      <c r="I123" s="178">
        <v>0</v>
      </c>
      <c r="J123" s="178">
        <f t="shared" si="18"/>
        <v>50</v>
      </c>
      <c r="K123" s="102">
        <v>-12</v>
      </c>
      <c r="L123" s="102">
        <f t="shared" si="11"/>
        <v>38</v>
      </c>
      <c r="M123" s="72">
        <v>0</v>
      </c>
      <c r="N123" s="72">
        <f t="shared" si="12"/>
        <v>38</v>
      </c>
      <c r="O123" s="72">
        <v>0</v>
      </c>
      <c r="P123" s="72">
        <f t="shared" si="13"/>
        <v>38</v>
      </c>
      <c r="Q123" s="72">
        <v>0</v>
      </c>
      <c r="R123" s="72">
        <f t="shared" si="19"/>
        <v>38</v>
      </c>
      <c r="S123" s="72">
        <v>0</v>
      </c>
      <c r="T123" s="72">
        <f t="shared" si="14"/>
        <v>38</v>
      </c>
      <c r="U123" s="72">
        <v>0</v>
      </c>
      <c r="V123" s="72">
        <f t="shared" si="15"/>
        <v>38</v>
      </c>
      <c r="W123" s="72">
        <v>0</v>
      </c>
      <c r="X123" s="72">
        <f t="shared" si="16"/>
        <v>38</v>
      </c>
      <c r="Y123" s="72">
        <v>0</v>
      </c>
      <c r="Z123" s="72">
        <f t="shared" si="17"/>
        <v>38</v>
      </c>
      <c r="AA123" s="72">
        <v>-38</v>
      </c>
      <c r="AB123" s="72">
        <f t="shared" si="20"/>
        <v>0</v>
      </c>
    </row>
    <row r="124" spans="1:28" ht="12.75" customHeight="1">
      <c r="A124" s="405"/>
      <c r="B124" s="76" t="s">
        <v>268</v>
      </c>
      <c r="C124" s="77" t="s">
        <v>417</v>
      </c>
      <c r="D124" s="78" t="s">
        <v>316</v>
      </c>
      <c r="E124" s="79" t="s">
        <v>269</v>
      </c>
      <c r="F124" s="80" t="s">
        <v>269</v>
      </c>
      <c r="G124" s="81" t="s">
        <v>418</v>
      </c>
      <c r="H124" s="198">
        <v>0</v>
      </c>
      <c r="I124" s="198"/>
      <c r="J124" s="198"/>
      <c r="K124" s="199"/>
      <c r="L124" s="199"/>
      <c r="M124" s="64"/>
      <c r="N124" s="64"/>
      <c r="O124" s="64"/>
      <c r="P124" s="64"/>
      <c r="Q124" s="64"/>
      <c r="R124" s="64">
        <v>0</v>
      </c>
      <c r="S124" s="64">
        <v>0</v>
      </c>
      <c r="T124" s="64">
        <v>0</v>
      </c>
      <c r="U124" s="64">
        <f>+U125</f>
        <v>500</v>
      </c>
      <c r="V124" s="64">
        <f t="shared" si="15"/>
        <v>500</v>
      </c>
      <c r="W124" s="64">
        <v>0</v>
      </c>
      <c r="X124" s="64">
        <f t="shared" si="16"/>
        <v>500</v>
      </c>
      <c r="Y124" s="64">
        <v>0</v>
      </c>
      <c r="Z124" s="64">
        <f t="shared" si="17"/>
        <v>500</v>
      </c>
      <c r="AA124" s="64">
        <v>0</v>
      </c>
      <c r="AB124" s="64">
        <f t="shared" si="20"/>
        <v>500</v>
      </c>
    </row>
    <row r="125" spans="1:28" ht="12.75" customHeight="1">
      <c r="A125" s="405"/>
      <c r="B125" s="76"/>
      <c r="C125" s="77"/>
      <c r="D125" s="78"/>
      <c r="E125" s="68">
        <v>3419</v>
      </c>
      <c r="F125" s="69">
        <v>5169</v>
      </c>
      <c r="G125" s="75" t="s">
        <v>320</v>
      </c>
      <c r="H125" s="178">
        <v>0</v>
      </c>
      <c r="I125" s="178"/>
      <c r="J125" s="178"/>
      <c r="K125" s="102"/>
      <c r="L125" s="102"/>
      <c r="M125" s="72"/>
      <c r="N125" s="72"/>
      <c r="O125" s="72"/>
      <c r="P125" s="72"/>
      <c r="Q125" s="72"/>
      <c r="R125" s="72">
        <v>0</v>
      </c>
      <c r="S125" s="72">
        <v>0</v>
      </c>
      <c r="T125" s="72">
        <v>0</v>
      </c>
      <c r="U125" s="72">
        <v>500</v>
      </c>
      <c r="V125" s="72">
        <f t="shared" si="15"/>
        <v>500</v>
      </c>
      <c r="W125" s="72">
        <v>0</v>
      </c>
      <c r="X125" s="72">
        <f t="shared" si="16"/>
        <v>500</v>
      </c>
      <c r="Y125" s="72">
        <v>0</v>
      </c>
      <c r="Z125" s="72">
        <f t="shared" si="17"/>
        <v>500</v>
      </c>
      <c r="AA125" s="72">
        <v>0</v>
      </c>
      <c r="AB125" s="72">
        <f t="shared" si="20"/>
        <v>500</v>
      </c>
    </row>
    <row r="126" spans="1:28" ht="24" customHeight="1">
      <c r="A126" s="405"/>
      <c r="B126" s="76" t="s">
        <v>270</v>
      </c>
      <c r="C126" s="77" t="s">
        <v>419</v>
      </c>
      <c r="D126" s="78" t="s">
        <v>277</v>
      </c>
      <c r="E126" s="68" t="s">
        <v>269</v>
      </c>
      <c r="F126" s="69" t="s">
        <v>269</v>
      </c>
      <c r="G126" s="116" t="s">
        <v>420</v>
      </c>
      <c r="H126" s="63">
        <v>0</v>
      </c>
      <c r="I126" s="63"/>
      <c r="J126" s="63">
        <v>0</v>
      </c>
      <c r="K126" s="64">
        <f>+K127</f>
        <v>12</v>
      </c>
      <c r="L126" s="64">
        <f>+J126+K126</f>
        <v>12</v>
      </c>
      <c r="M126" s="64">
        <v>0</v>
      </c>
      <c r="N126" s="64">
        <f t="shared" si="12"/>
        <v>12</v>
      </c>
      <c r="O126" s="64">
        <v>0</v>
      </c>
      <c r="P126" s="64">
        <f t="shared" si="13"/>
        <v>12</v>
      </c>
      <c r="Q126" s="64">
        <v>0</v>
      </c>
      <c r="R126" s="64">
        <f t="shared" si="19"/>
        <v>12</v>
      </c>
      <c r="S126" s="64">
        <v>0</v>
      </c>
      <c r="T126" s="64">
        <f t="shared" si="14"/>
        <v>12</v>
      </c>
      <c r="U126" s="64">
        <v>0</v>
      </c>
      <c r="V126" s="64">
        <f t="shared" si="15"/>
        <v>12</v>
      </c>
      <c r="W126" s="64">
        <v>0</v>
      </c>
      <c r="X126" s="64">
        <f t="shared" si="16"/>
        <v>12</v>
      </c>
      <c r="Y126" s="64">
        <v>0</v>
      </c>
      <c r="Z126" s="64">
        <f t="shared" si="17"/>
        <v>12</v>
      </c>
      <c r="AA126" s="64">
        <v>0</v>
      </c>
      <c r="AB126" s="64">
        <f t="shared" si="20"/>
        <v>12</v>
      </c>
    </row>
    <row r="127" spans="1:28" ht="12.75" customHeight="1" thickBot="1">
      <c r="A127" s="405"/>
      <c r="B127" s="200"/>
      <c r="C127" s="201"/>
      <c r="D127" s="202"/>
      <c r="E127" s="97">
        <v>3419</v>
      </c>
      <c r="F127" s="98">
        <v>5331</v>
      </c>
      <c r="G127" s="99" t="s">
        <v>342</v>
      </c>
      <c r="H127" s="100">
        <v>0</v>
      </c>
      <c r="I127" s="100"/>
      <c r="J127" s="100">
        <v>0</v>
      </c>
      <c r="K127" s="101">
        <v>12</v>
      </c>
      <c r="L127" s="101">
        <f>+J127+K127</f>
        <v>12</v>
      </c>
      <c r="M127" s="102">
        <v>0</v>
      </c>
      <c r="N127" s="102">
        <f t="shared" si="12"/>
        <v>12</v>
      </c>
      <c r="O127" s="102">
        <v>0</v>
      </c>
      <c r="P127" s="102">
        <f t="shared" si="13"/>
        <v>12</v>
      </c>
      <c r="Q127" s="101">
        <v>0</v>
      </c>
      <c r="R127" s="101">
        <f t="shared" si="19"/>
        <v>12</v>
      </c>
      <c r="S127" s="101">
        <v>0</v>
      </c>
      <c r="T127" s="101">
        <f t="shared" si="14"/>
        <v>12</v>
      </c>
      <c r="U127" s="101">
        <v>0</v>
      </c>
      <c r="V127" s="101">
        <f t="shared" si="15"/>
        <v>12</v>
      </c>
      <c r="W127" s="101">
        <v>0</v>
      </c>
      <c r="X127" s="101">
        <f t="shared" si="16"/>
        <v>12</v>
      </c>
      <c r="Y127" s="101">
        <v>0</v>
      </c>
      <c r="Z127" s="101">
        <f t="shared" si="17"/>
        <v>12</v>
      </c>
      <c r="AA127" s="101">
        <v>0</v>
      </c>
      <c r="AB127" s="101">
        <f t="shared" si="20"/>
        <v>12</v>
      </c>
    </row>
    <row r="128" spans="1:31" ht="12.75" customHeight="1">
      <c r="A128" s="405"/>
      <c r="B128" s="203" t="s">
        <v>270</v>
      </c>
      <c r="C128" s="418" t="s">
        <v>269</v>
      </c>
      <c r="D128" s="419"/>
      <c r="E128" s="204" t="s">
        <v>269</v>
      </c>
      <c r="F128" s="5" t="s">
        <v>269</v>
      </c>
      <c r="G128" s="205" t="s">
        <v>421</v>
      </c>
      <c r="H128" s="187">
        <f>+H129+H133+H135</f>
        <v>2200</v>
      </c>
      <c r="I128" s="187">
        <f>+I129+I133+I135</f>
        <v>0</v>
      </c>
      <c r="J128" s="187">
        <f t="shared" si="18"/>
        <v>2200</v>
      </c>
      <c r="K128" s="188">
        <v>0</v>
      </c>
      <c r="L128" s="188">
        <f t="shared" si="11"/>
        <v>2200</v>
      </c>
      <c r="M128" s="189">
        <f>+M129+M131</f>
        <v>0</v>
      </c>
      <c r="N128" s="189">
        <f t="shared" si="12"/>
        <v>2200</v>
      </c>
      <c r="O128" s="189">
        <v>0</v>
      </c>
      <c r="P128" s="189">
        <f t="shared" si="13"/>
        <v>2200</v>
      </c>
      <c r="Q128" s="188">
        <v>0</v>
      </c>
      <c r="R128" s="188">
        <f t="shared" si="19"/>
        <v>2200</v>
      </c>
      <c r="S128" s="188">
        <v>0</v>
      </c>
      <c r="T128" s="188">
        <f t="shared" si="14"/>
        <v>2200</v>
      </c>
      <c r="U128" s="188">
        <v>0</v>
      </c>
      <c r="V128" s="188">
        <f t="shared" si="15"/>
        <v>2200</v>
      </c>
      <c r="W128" s="188">
        <v>0</v>
      </c>
      <c r="X128" s="188">
        <f t="shared" si="16"/>
        <v>2200</v>
      </c>
      <c r="Y128" s="188">
        <v>0</v>
      </c>
      <c r="Z128" s="188">
        <f t="shared" si="17"/>
        <v>2200</v>
      </c>
      <c r="AA128" s="188">
        <f>AA129+AA131+AA133+AA135</f>
        <v>-2000</v>
      </c>
      <c r="AB128" s="188">
        <f t="shared" si="20"/>
        <v>200</v>
      </c>
      <c r="AC128" s="8" t="s">
        <v>736</v>
      </c>
      <c r="AD128" s="231"/>
      <c r="AE128" s="231"/>
    </row>
    <row r="129" spans="1:28" ht="12.75" customHeight="1">
      <c r="A129" s="405"/>
      <c r="B129" s="57" t="s">
        <v>314</v>
      </c>
      <c r="C129" s="58" t="s">
        <v>422</v>
      </c>
      <c r="D129" s="59" t="s">
        <v>316</v>
      </c>
      <c r="E129" s="60" t="s">
        <v>269</v>
      </c>
      <c r="F129" s="61" t="s">
        <v>269</v>
      </c>
      <c r="G129" s="117" t="s">
        <v>423</v>
      </c>
      <c r="H129" s="63">
        <f>H130</f>
        <v>200</v>
      </c>
      <c r="I129" s="63">
        <f>I130</f>
        <v>0</v>
      </c>
      <c r="J129" s="63">
        <f t="shared" si="18"/>
        <v>200</v>
      </c>
      <c r="K129" s="64">
        <v>0</v>
      </c>
      <c r="L129" s="64">
        <f t="shared" si="11"/>
        <v>200</v>
      </c>
      <c r="M129" s="64">
        <f>+M130</f>
        <v>-200</v>
      </c>
      <c r="N129" s="64">
        <f t="shared" si="12"/>
        <v>0</v>
      </c>
      <c r="O129" s="64">
        <v>0</v>
      </c>
      <c r="P129" s="64">
        <f t="shared" si="13"/>
        <v>0</v>
      </c>
      <c r="Q129" s="64">
        <v>0</v>
      </c>
      <c r="R129" s="64">
        <f t="shared" si="19"/>
        <v>0</v>
      </c>
      <c r="S129" s="64">
        <v>0</v>
      </c>
      <c r="T129" s="64">
        <f t="shared" si="14"/>
        <v>0</v>
      </c>
      <c r="U129" s="64">
        <v>0</v>
      </c>
      <c r="V129" s="64">
        <f t="shared" si="15"/>
        <v>0</v>
      </c>
      <c r="W129" s="64">
        <v>0</v>
      </c>
      <c r="X129" s="64">
        <f t="shared" si="16"/>
        <v>0</v>
      </c>
      <c r="Y129" s="64">
        <v>0</v>
      </c>
      <c r="Z129" s="64">
        <f t="shared" si="17"/>
        <v>0</v>
      </c>
      <c r="AA129" s="64">
        <f>+Y129+Z129</f>
        <v>0</v>
      </c>
      <c r="AB129" s="64">
        <f t="shared" si="20"/>
        <v>0</v>
      </c>
    </row>
    <row r="130" spans="1:28" s="147" customFormat="1" ht="12.75" customHeight="1">
      <c r="A130" s="405"/>
      <c r="B130" s="112"/>
      <c r="C130" s="113"/>
      <c r="D130" s="114"/>
      <c r="E130" s="115">
        <v>3419</v>
      </c>
      <c r="F130" s="89">
        <v>5229</v>
      </c>
      <c r="G130" s="75" t="s">
        <v>375</v>
      </c>
      <c r="H130" s="82">
        <v>200</v>
      </c>
      <c r="I130" s="82">
        <v>0</v>
      </c>
      <c r="J130" s="82">
        <f t="shared" si="18"/>
        <v>200</v>
      </c>
      <c r="K130" s="72">
        <v>0</v>
      </c>
      <c r="L130" s="72">
        <f t="shared" si="11"/>
        <v>200</v>
      </c>
      <c r="M130" s="72">
        <v>-200</v>
      </c>
      <c r="N130" s="72">
        <f t="shared" si="12"/>
        <v>0</v>
      </c>
      <c r="O130" s="72">
        <v>0</v>
      </c>
      <c r="P130" s="72">
        <f t="shared" si="13"/>
        <v>0</v>
      </c>
      <c r="Q130" s="72">
        <v>0</v>
      </c>
      <c r="R130" s="72">
        <f t="shared" si="19"/>
        <v>0</v>
      </c>
      <c r="S130" s="72">
        <v>0</v>
      </c>
      <c r="T130" s="72">
        <f t="shared" si="14"/>
        <v>0</v>
      </c>
      <c r="U130" s="72">
        <v>0</v>
      </c>
      <c r="V130" s="72">
        <f t="shared" si="15"/>
        <v>0</v>
      </c>
      <c r="W130" s="72">
        <v>0</v>
      </c>
      <c r="X130" s="72">
        <f t="shared" si="16"/>
        <v>0</v>
      </c>
      <c r="Y130" s="72">
        <v>0</v>
      </c>
      <c r="Z130" s="72">
        <f t="shared" si="17"/>
        <v>0</v>
      </c>
      <c r="AA130" s="72">
        <f>+Y130+Z130</f>
        <v>0</v>
      </c>
      <c r="AB130" s="72">
        <f t="shared" si="20"/>
        <v>0</v>
      </c>
    </row>
    <row r="131" spans="1:28" s="147" customFormat="1" ht="12.75" customHeight="1">
      <c r="A131" s="405"/>
      <c r="B131" s="57" t="s">
        <v>268</v>
      </c>
      <c r="C131" s="58" t="s">
        <v>424</v>
      </c>
      <c r="D131" s="59" t="s">
        <v>316</v>
      </c>
      <c r="E131" s="60" t="s">
        <v>269</v>
      </c>
      <c r="F131" s="61" t="s">
        <v>269</v>
      </c>
      <c r="G131" s="117" t="s">
        <v>425</v>
      </c>
      <c r="H131" s="63">
        <v>0</v>
      </c>
      <c r="I131" s="63">
        <v>0</v>
      </c>
      <c r="J131" s="63">
        <v>0</v>
      </c>
      <c r="K131" s="64">
        <v>0</v>
      </c>
      <c r="L131" s="64">
        <v>0</v>
      </c>
      <c r="M131" s="64">
        <f>+M132</f>
        <v>200</v>
      </c>
      <c r="N131" s="64">
        <f t="shared" si="12"/>
        <v>200</v>
      </c>
      <c r="O131" s="64">
        <v>0</v>
      </c>
      <c r="P131" s="64">
        <f t="shared" si="13"/>
        <v>200</v>
      </c>
      <c r="Q131" s="64">
        <v>0</v>
      </c>
      <c r="R131" s="64">
        <f t="shared" si="19"/>
        <v>200</v>
      </c>
      <c r="S131" s="64">
        <v>0</v>
      </c>
      <c r="T131" s="64">
        <f t="shared" si="14"/>
        <v>200</v>
      </c>
      <c r="U131" s="64">
        <v>0</v>
      </c>
      <c r="V131" s="64">
        <f t="shared" si="15"/>
        <v>200</v>
      </c>
      <c r="W131" s="64">
        <v>0</v>
      </c>
      <c r="X131" s="64">
        <f t="shared" si="16"/>
        <v>200</v>
      </c>
      <c r="Y131" s="64">
        <v>0</v>
      </c>
      <c r="Z131" s="64">
        <f t="shared" si="17"/>
        <v>200</v>
      </c>
      <c r="AA131" s="64">
        <v>0</v>
      </c>
      <c r="AB131" s="64">
        <f t="shared" si="20"/>
        <v>200</v>
      </c>
    </row>
    <row r="132" spans="1:28" s="147" customFormat="1" ht="12.75" customHeight="1">
      <c r="A132" s="405"/>
      <c r="B132" s="190"/>
      <c r="C132" s="191"/>
      <c r="D132" s="192"/>
      <c r="E132" s="193">
        <v>3419</v>
      </c>
      <c r="F132" s="89">
        <v>5222</v>
      </c>
      <c r="G132" s="70" t="s">
        <v>345</v>
      </c>
      <c r="H132" s="82">
        <v>0</v>
      </c>
      <c r="I132" s="82">
        <v>0</v>
      </c>
      <c r="J132" s="82">
        <v>0</v>
      </c>
      <c r="K132" s="72">
        <v>0</v>
      </c>
      <c r="L132" s="72">
        <v>0</v>
      </c>
      <c r="M132" s="72">
        <v>200</v>
      </c>
      <c r="N132" s="72">
        <f t="shared" si="12"/>
        <v>200</v>
      </c>
      <c r="O132" s="72">
        <v>0</v>
      </c>
      <c r="P132" s="72">
        <f t="shared" si="13"/>
        <v>200</v>
      </c>
      <c r="Q132" s="72">
        <v>0</v>
      </c>
      <c r="R132" s="72">
        <f t="shared" si="19"/>
        <v>200</v>
      </c>
      <c r="S132" s="72">
        <v>0</v>
      </c>
      <c r="T132" s="72">
        <f t="shared" si="14"/>
        <v>200</v>
      </c>
      <c r="U132" s="72">
        <v>0</v>
      </c>
      <c r="V132" s="72">
        <f t="shared" si="15"/>
        <v>200</v>
      </c>
      <c r="W132" s="72">
        <v>0</v>
      </c>
      <c r="X132" s="72">
        <f t="shared" si="16"/>
        <v>200</v>
      </c>
      <c r="Y132" s="72">
        <v>0</v>
      </c>
      <c r="Z132" s="72">
        <f t="shared" si="17"/>
        <v>200</v>
      </c>
      <c r="AA132" s="72">
        <v>0</v>
      </c>
      <c r="AB132" s="72">
        <f t="shared" si="20"/>
        <v>200</v>
      </c>
    </row>
    <row r="133" spans="1:29" ht="12.75" customHeight="1">
      <c r="A133" s="405"/>
      <c r="B133" s="57" t="s">
        <v>314</v>
      </c>
      <c r="C133" s="58" t="s">
        <v>426</v>
      </c>
      <c r="D133" s="59" t="s">
        <v>316</v>
      </c>
      <c r="E133" s="60" t="s">
        <v>269</v>
      </c>
      <c r="F133" s="61" t="s">
        <v>269</v>
      </c>
      <c r="G133" s="117" t="s">
        <v>427</v>
      </c>
      <c r="H133" s="63">
        <f>H134</f>
        <v>1000</v>
      </c>
      <c r="I133" s="63">
        <f>I134</f>
        <v>0</v>
      </c>
      <c r="J133" s="63">
        <f t="shared" si="18"/>
        <v>1000</v>
      </c>
      <c r="K133" s="64">
        <v>0</v>
      </c>
      <c r="L133" s="64">
        <f t="shared" si="11"/>
        <v>1000</v>
      </c>
      <c r="M133" s="64">
        <v>0</v>
      </c>
      <c r="N133" s="64">
        <f t="shared" si="12"/>
        <v>1000</v>
      </c>
      <c r="O133" s="64">
        <v>0</v>
      </c>
      <c r="P133" s="64">
        <f t="shared" si="13"/>
        <v>1000</v>
      </c>
      <c r="Q133" s="64">
        <v>0</v>
      </c>
      <c r="R133" s="64">
        <f t="shared" si="19"/>
        <v>1000</v>
      </c>
      <c r="S133" s="64">
        <v>0</v>
      </c>
      <c r="T133" s="64">
        <f t="shared" si="14"/>
        <v>1000</v>
      </c>
      <c r="U133" s="64">
        <v>0</v>
      </c>
      <c r="V133" s="64">
        <f t="shared" si="15"/>
        <v>1000</v>
      </c>
      <c r="W133" s="64">
        <v>0</v>
      </c>
      <c r="X133" s="64">
        <f t="shared" si="16"/>
        <v>1000</v>
      </c>
      <c r="Y133" s="64">
        <v>0</v>
      </c>
      <c r="Z133" s="64">
        <f t="shared" si="17"/>
        <v>1000</v>
      </c>
      <c r="AA133" s="64">
        <f>AA134</f>
        <v>-1000</v>
      </c>
      <c r="AB133" s="64">
        <f t="shared" si="20"/>
        <v>0</v>
      </c>
      <c r="AC133" s="8" t="s">
        <v>736</v>
      </c>
    </row>
    <row r="134" spans="1:28" s="147" customFormat="1" ht="12.75" customHeight="1">
      <c r="A134" s="405"/>
      <c r="B134" s="112"/>
      <c r="C134" s="113"/>
      <c r="D134" s="114"/>
      <c r="E134" s="115">
        <v>3419</v>
      </c>
      <c r="F134" s="69">
        <v>5331</v>
      </c>
      <c r="G134" s="75" t="s">
        <v>342</v>
      </c>
      <c r="H134" s="71">
        <v>1000</v>
      </c>
      <c r="I134" s="71">
        <v>0</v>
      </c>
      <c r="J134" s="71">
        <f t="shared" si="18"/>
        <v>1000</v>
      </c>
      <c r="K134" s="72">
        <v>0</v>
      </c>
      <c r="L134" s="72">
        <f t="shared" si="11"/>
        <v>1000</v>
      </c>
      <c r="M134" s="72">
        <v>0</v>
      </c>
      <c r="N134" s="72">
        <f t="shared" si="12"/>
        <v>1000</v>
      </c>
      <c r="O134" s="72">
        <v>0</v>
      </c>
      <c r="P134" s="72">
        <f t="shared" si="13"/>
        <v>1000</v>
      </c>
      <c r="Q134" s="72">
        <v>0</v>
      </c>
      <c r="R134" s="72">
        <f t="shared" si="19"/>
        <v>1000</v>
      </c>
      <c r="S134" s="72">
        <v>0</v>
      </c>
      <c r="T134" s="72">
        <f t="shared" si="14"/>
        <v>1000</v>
      </c>
      <c r="U134" s="72">
        <v>0</v>
      </c>
      <c r="V134" s="72">
        <f t="shared" si="15"/>
        <v>1000</v>
      </c>
      <c r="W134" s="72">
        <v>0</v>
      </c>
      <c r="X134" s="72">
        <f t="shared" si="16"/>
        <v>1000</v>
      </c>
      <c r="Y134" s="72">
        <v>0</v>
      </c>
      <c r="Z134" s="72">
        <f t="shared" si="17"/>
        <v>1000</v>
      </c>
      <c r="AA134" s="72">
        <v>-1000</v>
      </c>
      <c r="AB134" s="72">
        <f t="shared" si="20"/>
        <v>0</v>
      </c>
    </row>
    <row r="135" spans="1:29" ht="12.75" customHeight="1">
      <c r="A135" s="405"/>
      <c r="B135" s="57" t="s">
        <v>314</v>
      </c>
      <c r="C135" s="58" t="s">
        <v>428</v>
      </c>
      <c r="D135" s="59" t="s">
        <v>316</v>
      </c>
      <c r="E135" s="60" t="s">
        <v>269</v>
      </c>
      <c r="F135" s="61" t="s">
        <v>269</v>
      </c>
      <c r="G135" s="117" t="s">
        <v>429</v>
      </c>
      <c r="H135" s="63">
        <f>SUM(H136:H137)</f>
        <v>1000</v>
      </c>
      <c r="I135" s="63">
        <f>SUM(I136:I137)</f>
        <v>0</v>
      </c>
      <c r="J135" s="63">
        <f t="shared" si="18"/>
        <v>1000</v>
      </c>
      <c r="K135" s="64">
        <v>0</v>
      </c>
      <c r="L135" s="64">
        <f t="shared" si="11"/>
        <v>1000</v>
      </c>
      <c r="M135" s="64">
        <v>0</v>
      </c>
      <c r="N135" s="64">
        <f t="shared" si="12"/>
        <v>1000</v>
      </c>
      <c r="O135" s="64">
        <v>0</v>
      </c>
      <c r="P135" s="64">
        <f t="shared" si="13"/>
        <v>1000</v>
      </c>
      <c r="Q135" s="64">
        <v>0</v>
      </c>
      <c r="R135" s="64">
        <f t="shared" si="19"/>
        <v>1000</v>
      </c>
      <c r="S135" s="64">
        <v>0</v>
      </c>
      <c r="T135" s="64">
        <f t="shared" si="14"/>
        <v>1000</v>
      </c>
      <c r="U135" s="64">
        <v>0</v>
      </c>
      <c r="V135" s="64">
        <f t="shared" si="15"/>
        <v>1000</v>
      </c>
      <c r="W135" s="64">
        <v>0</v>
      </c>
      <c r="X135" s="64">
        <f t="shared" si="16"/>
        <v>1000</v>
      </c>
      <c r="Y135" s="64">
        <v>0</v>
      </c>
      <c r="Z135" s="64">
        <f t="shared" si="17"/>
        <v>1000</v>
      </c>
      <c r="AA135" s="64">
        <f>AA136+AA137</f>
        <v>-1000</v>
      </c>
      <c r="AB135" s="64">
        <f t="shared" si="20"/>
        <v>0</v>
      </c>
      <c r="AC135" s="8" t="s">
        <v>736</v>
      </c>
    </row>
    <row r="136" spans="1:28" ht="12.75" customHeight="1">
      <c r="A136" s="405"/>
      <c r="B136" s="57"/>
      <c r="C136" s="58"/>
      <c r="D136" s="59"/>
      <c r="E136" s="88">
        <v>3419</v>
      </c>
      <c r="F136" s="89">
        <v>5321</v>
      </c>
      <c r="G136" s="197" t="s">
        <v>350</v>
      </c>
      <c r="H136" s="82">
        <v>500</v>
      </c>
      <c r="I136" s="82">
        <v>0</v>
      </c>
      <c r="J136" s="82">
        <f t="shared" si="18"/>
        <v>500</v>
      </c>
      <c r="K136" s="72">
        <v>0</v>
      </c>
      <c r="L136" s="72">
        <f t="shared" si="11"/>
        <v>500</v>
      </c>
      <c r="M136" s="72">
        <v>0</v>
      </c>
      <c r="N136" s="72">
        <f t="shared" si="12"/>
        <v>500</v>
      </c>
      <c r="O136" s="72">
        <v>0</v>
      </c>
      <c r="P136" s="72">
        <f t="shared" si="13"/>
        <v>500</v>
      </c>
      <c r="Q136" s="72">
        <v>0</v>
      </c>
      <c r="R136" s="72">
        <f t="shared" si="19"/>
        <v>500</v>
      </c>
      <c r="S136" s="72">
        <v>0</v>
      </c>
      <c r="T136" s="72">
        <f t="shared" si="14"/>
        <v>500</v>
      </c>
      <c r="U136" s="72">
        <v>0</v>
      </c>
      <c r="V136" s="72">
        <f t="shared" si="15"/>
        <v>500</v>
      </c>
      <c r="W136" s="72">
        <v>0</v>
      </c>
      <c r="X136" s="72">
        <f t="shared" si="16"/>
        <v>500</v>
      </c>
      <c r="Y136" s="72">
        <v>0</v>
      </c>
      <c r="Z136" s="72">
        <f t="shared" si="17"/>
        <v>500</v>
      </c>
      <c r="AA136" s="72">
        <v>-500</v>
      </c>
      <c r="AB136" s="72">
        <f t="shared" si="20"/>
        <v>0</v>
      </c>
    </row>
    <row r="137" spans="1:28" s="147" customFormat="1" ht="12.75" customHeight="1" thickBot="1">
      <c r="A137" s="405"/>
      <c r="B137" s="57"/>
      <c r="C137" s="58"/>
      <c r="D137" s="59"/>
      <c r="E137" s="88">
        <v>3419</v>
      </c>
      <c r="F137" s="89">
        <v>5331</v>
      </c>
      <c r="G137" s="75" t="s">
        <v>342</v>
      </c>
      <c r="H137" s="178">
        <v>500</v>
      </c>
      <c r="I137" s="178">
        <v>0</v>
      </c>
      <c r="J137" s="178">
        <f t="shared" si="18"/>
        <v>500</v>
      </c>
      <c r="K137" s="102">
        <v>0</v>
      </c>
      <c r="L137" s="101">
        <f>+J137+K137</f>
        <v>500</v>
      </c>
      <c r="M137" s="101">
        <v>0</v>
      </c>
      <c r="N137" s="101">
        <f>+L137+M137</f>
        <v>500</v>
      </c>
      <c r="O137" s="101">
        <v>0</v>
      </c>
      <c r="P137" s="101">
        <f>+N137+O137</f>
        <v>500</v>
      </c>
      <c r="Q137" s="102">
        <v>0</v>
      </c>
      <c r="R137" s="102">
        <f t="shared" si="19"/>
        <v>500</v>
      </c>
      <c r="S137" s="102">
        <v>0</v>
      </c>
      <c r="T137" s="102">
        <f>+R137+S137</f>
        <v>500</v>
      </c>
      <c r="U137" s="102">
        <v>0</v>
      </c>
      <c r="V137" s="102">
        <f aca="true" t="shared" si="21" ref="V137:V161">+T137+U137</f>
        <v>500</v>
      </c>
      <c r="W137" s="102">
        <v>0</v>
      </c>
      <c r="X137" s="102">
        <f aca="true" t="shared" si="22" ref="X137:X161">+V137+W137</f>
        <v>500</v>
      </c>
      <c r="Y137" s="102">
        <v>0</v>
      </c>
      <c r="Z137" s="102">
        <f aca="true" t="shared" si="23" ref="Z137:Z161">+X137+Y137</f>
        <v>500</v>
      </c>
      <c r="AA137" s="72">
        <v>-500</v>
      </c>
      <c r="AB137" s="102">
        <f t="shared" si="20"/>
        <v>0</v>
      </c>
    </row>
    <row r="138" spans="1:30" ht="12.75" customHeight="1">
      <c r="A138" s="405"/>
      <c r="B138" s="184" t="s">
        <v>270</v>
      </c>
      <c r="C138" s="399" t="s">
        <v>269</v>
      </c>
      <c r="D138" s="400"/>
      <c r="E138" s="185" t="s">
        <v>269</v>
      </c>
      <c r="F138" s="4" t="s">
        <v>269</v>
      </c>
      <c r="G138" s="186" t="s">
        <v>430</v>
      </c>
      <c r="H138" s="196">
        <f>H139+H143+H147+H151</f>
        <v>2500</v>
      </c>
      <c r="I138" s="196">
        <f>I139+I143+I147+I151</f>
        <v>0</v>
      </c>
      <c r="J138" s="196">
        <f>H138+I138</f>
        <v>2500</v>
      </c>
      <c r="K138" s="189">
        <v>0</v>
      </c>
      <c r="L138" s="189">
        <f>+J138+K138</f>
        <v>2500</v>
      </c>
      <c r="M138" s="188">
        <v>0</v>
      </c>
      <c r="N138" s="188">
        <f>+L138+M138</f>
        <v>2500</v>
      </c>
      <c r="O138" s="188">
        <v>0</v>
      </c>
      <c r="P138" s="188">
        <f>+N138+O138</f>
        <v>2500</v>
      </c>
      <c r="Q138" s="189">
        <v>0</v>
      </c>
      <c r="R138" s="189">
        <f t="shared" si="19"/>
        <v>2500</v>
      </c>
      <c r="S138" s="189">
        <v>0</v>
      </c>
      <c r="T138" s="189">
        <f>+R138+S138</f>
        <v>2500</v>
      </c>
      <c r="U138" s="189">
        <f>+U139+U141</f>
        <v>0</v>
      </c>
      <c r="V138" s="189">
        <f t="shared" si="21"/>
        <v>2500</v>
      </c>
      <c r="W138" s="189">
        <v>0</v>
      </c>
      <c r="X138" s="189">
        <f t="shared" si="22"/>
        <v>2500</v>
      </c>
      <c r="Y138" s="189">
        <f>+Y143+Y145+Y147+Y149+Y151+Y153</f>
        <v>0</v>
      </c>
      <c r="Z138" s="189">
        <f t="shared" si="23"/>
        <v>2500</v>
      </c>
      <c r="AA138" s="189">
        <f>AA139+AA141+AA143+AA145+AA147+AA149+AA151+AA153</f>
        <v>-1000</v>
      </c>
      <c r="AB138" s="189">
        <f t="shared" si="20"/>
        <v>1500</v>
      </c>
      <c r="AC138" s="8" t="s">
        <v>736</v>
      </c>
      <c r="AD138" s="231"/>
    </row>
    <row r="139" spans="1:29" s="147" customFormat="1" ht="12.75" customHeight="1">
      <c r="A139" s="405"/>
      <c r="B139" s="57" t="s">
        <v>268</v>
      </c>
      <c r="C139" s="58" t="s">
        <v>431</v>
      </c>
      <c r="D139" s="59" t="s">
        <v>316</v>
      </c>
      <c r="E139" s="60" t="s">
        <v>269</v>
      </c>
      <c r="F139" s="61" t="s">
        <v>269</v>
      </c>
      <c r="G139" s="62" t="s">
        <v>430</v>
      </c>
      <c r="H139" s="63">
        <f>H140</f>
        <v>1500</v>
      </c>
      <c r="I139" s="63">
        <f>I140</f>
        <v>0</v>
      </c>
      <c r="J139" s="63">
        <f>H139+I139</f>
        <v>1500</v>
      </c>
      <c r="K139" s="64">
        <v>0</v>
      </c>
      <c r="L139" s="64">
        <f>+J139+K139</f>
        <v>1500</v>
      </c>
      <c r="M139" s="64">
        <v>0</v>
      </c>
      <c r="N139" s="64">
        <f>+L139+M139</f>
        <v>1500</v>
      </c>
      <c r="O139" s="64">
        <v>0</v>
      </c>
      <c r="P139" s="64">
        <f>+N139+O139</f>
        <v>1500</v>
      </c>
      <c r="Q139" s="64">
        <v>0</v>
      </c>
      <c r="R139" s="64">
        <f>+P139+Q139</f>
        <v>1500</v>
      </c>
      <c r="S139" s="64">
        <v>0</v>
      </c>
      <c r="T139" s="64">
        <f>+R139+S139</f>
        <v>1500</v>
      </c>
      <c r="U139" s="64">
        <f>+U140</f>
        <v>-500</v>
      </c>
      <c r="V139" s="64">
        <f t="shared" si="21"/>
        <v>1000</v>
      </c>
      <c r="W139" s="64">
        <v>0</v>
      </c>
      <c r="X139" s="64">
        <f t="shared" si="22"/>
        <v>1000</v>
      </c>
      <c r="Y139" s="64">
        <v>0</v>
      </c>
      <c r="Z139" s="64">
        <f t="shared" si="23"/>
        <v>1000</v>
      </c>
      <c r="AA139" s="64">
        <f>AA140</f>
        <v>-1000</v>
      </c>
      <c r="AB139" s="64">
        <f t="shared" si="20"/>
        <v>0</v>
      </c>
      <c r="AC139" s="8" t="s">
        <v>736</v>
      </c>
    </row>
    <row r="140" spans="1:28" ht="12.75" customHeight="1">
      <c r="A140" s="405"/>
      <c r="B140" s="112"/>
      <c r="C140" s="113"/>
      <c r="D140" s="114"/>
      <c r="E140" s="115">
        <v>3419</v>
      </c>
      <c r="F140" s="89">
        <v>5221</v>
      </c>
      <c r="G140" s="75" t="s">
        <v>432</v>
      </c>
      <c r="H140" s="82">
        <v>1500</v>
      </c>
      <c r="I140" s="82">
        <v>0</v>
      </c>
      <c r="J140" s="82">
        <f>H140+I140</f>
        <v>1500</v>
      </c>
      <c r="K140" s="72">
        <v>0</v>
      </c>
      <c r="L140" s="72">
        <f>+J140+K140</f>
        <v>1500</v>
      </c>
      <c r="M140" s="72">
        <v>0</v>
      </c>
      <c r="N140" s="72">
        <f>+L140+M140</f>
        <v>1500</v>
      </c>
      <c r="O140" s="72">
        <v>0</v>
      </c>
      <c r="P140" s="72">
        <f>+N140+O140</f>
        <v>1500</v>
      </c>
      <c r="Q140" s="72">
        <v>0</v>
      </c>
      <c r="R140" s="72">
        <f>+P140+Q140</f>
        <v>1500</v>
      </c>
      <c r="S140" s="72">
        <v>0</v>
      </c>
      <c r="T140" s="72">
        <f>+R140+S140</f>
        <v>1500</v>
      </c>
      <c r="U140" s="72">
        <v>-500</v>
      </c>
      <c r="V140" s="72">
        <f t="shared" si="21"/>
        <v>1000</v>
      </c>
      <c r="W140" s="72">
        <v>0</v>
      </c>
      <c r="X140" s="72">
        <f t="shared" si="22"/>
        <v>1000</v>
      </c>
      <c r="Y140" s="72">
        <v>0</v>
      </c>
      <c r="Z140" s="72">
        <f t="shared" si="23"/>
        <v>1000</v>
      </c>
      <c r="AA140" s="72">
        <v>-1000</v>
      </c>
      <c r="AB140" s="72">
        <f t="shared" si="20"/>
        <v>0</v>
      </c>
    </row>
    <row r="141" spans="1:28" ht="12.75" customHeight="1">
      <c r="A141" s="405"/>
      <c r="B141" s="57" t="s">
        <v>268</v>
      </c>
      <c r="C141" s="58" t="s">
        <v>433</v>
      </c>
      <c r="D141" s="59" t="s">
        <v>316</v>
      </c>
      <c r="E141" s="60" t="s">
        <v>269</v>
      </c>
      <c r="F141" s="61" t="s">
        <v>269</v>
      </c>
      <c r="G141" s="62" t="s">
        <v>434</v>
      </c>
      <c r="H141" s="63">
        <v>0</v>
      </c>
      <c r="I141" s="63"/>
      <c r="J141" s="63"/>
      <c r="K141" s="64"/>
      <c r="L141" s="64"/>
      <c r="M141" s="64"/>
      <c r="N141" s="64"/>
      <c r="O141" s="64"/>
      <c r="P141" s="64"/>
      <c r="Q141" s="64"/>
      <c r="R141" s="64">
        <v>0</v>
      </c>
      <c r="S141" s="64">
        <v>0</v>
      </c>
      <c r="T141" s="64">
        <v>0</v>
      </c>
      <c r="U141" s="64">
        <f>+U142</f>
        <v>500</v>
      </c>
      <c r="V141" s="64">
        <f t="shared" si="21"/>
        <v>500</v>
      </c>
      <c r="W141" s="64">
        <v>0</v>
      </c>
      <c r="X141" s="64">
        <f t="shared" si="22"/>
        <v>500</v>
      </c>
      <c r="Y141" s="64">
        <v>0</v>
      </c>
      <c r="Z141" s="64">
        <f t="shared" si="23"/>
        <v>500</v>
      </c>
      <c r="AA141" s="64">
        <v>0</v>
      </c>
      <c r="AB141" s="64">
        <f t="shared" si="20"/>
        <v>500</v>
      </c>
    </row>
    <row r="142" spans="1:28" ht="12.75" customHeight="1">
      <c r="A142" s="405"/>
      <c r="B142" s="190"/>
      <c r="C142" s="191"/>
      <c r="D142" s="192"/>
      <c r="E142" s="193">
        <v>3419</v>
      </c>
      <c r="F142" s="89">
        <v>5221</v>
      </c>
      <c r="G142" s="70" t="s">
        <v>432</v>
      </c>
      <c r="H142" s="82">
        <v>0</v>
      </c>
      <c r="I142" s="82"/>
      <c r="J142" s="82"/>
      <c r="K142" s="72"/>
      <c r="L142" s="72"/>
      <c r="M142" s="72"/>
      <c r="N142" s="72"/>
      <c r="O142" s="72"/>
      <c r="P142" s="72"/>
      <c r="Q142" s="72"/>
      <c r="R142" s="72">
        <v>0</v>
      </c>
      <c r="S142" s="72">
        <v>0</v>
      </c>
      <c r="T142" s="72">
        <v>0</v>
      </c>
      <c r="U142" s="72">
        <v>500</v>
      </c>
      <c r="V142" s="72">
        <f t="shared" si="21"/>
        <v>500</v>
      </c>
      <c r="W142" s="72">
        <v>0</v>
      </c>
      <c r="X142" s="72">
        <f t="shared" si="22"/>
        <v>500</v>
      </c>
      <c r="Y142" s="72">
        <v>0</v>
      </c>
      <c r="Z142" s="72">
        <f t="shared" si="23"/>
        <v>500</v>
      </c>
      <c r="AA142" s="72">
        <v>0</v>
      </c>
      <c r="AB142" s="72">
        <f t="shared" si="20"/>
        <v>500</v>
      </c>
    </row>
    <row r="143" spans="1:28" ht="12.75" customHeight="1">
      <c r="A143" s="405"/>
      <c r="B143" s="57" t="s">
        <v>268</v>
      </c>
      <c r="C143" s="58" t="s">
        <v>435</v>
      </c>
      <c r="D143" s="59" t="s">
        <v>316</v>
      </c>
      <c r="E143" s="60" t="s">
        <v>269</v>
      </c>
      <c r="F143" s="61" t="s">
        <v>269</v>
      </c>
      <c r="G143" s="117" t="s">
        <v>436</v>
      </c>
      <c r="H143" s="63">
        <f>H144</f>
        <v>600</v>
      </c>
      <c r="I143" s="63">
        <f>I144</f>
        <v>0</v>
      </c>
      <c r="J143" s="63">
        <f aca="true" t="shared" si="24" ref="J143:J152">H143+I143</f>
        <v>600</v>
      </c>
      <c r="K143" s="64">
        <v>0</v>
      </c>
      <c r="L143" s="64">
        <f aca="true" t="shared" si="25" ref="L143:L159">+J143+K143</f>
        <v>600</v>
      </c>
      <c r="M143" s="64">
        <v>0</v>
      </c>
      <c r="N143" s="64">
        <f aca="true" t="shared" si="26" ref="N143:N161">+L143+M143</f>
        <v>600</v>
      </c>
      <c r="O143" s="64">
        <v>0</v>
      </c>
      <c r="P143" s="64">
        <f aca="true" t="shared" si="27" ref="P143:P161">+N143+O143</f>
        <v>600</v>
      </c>
      <c r="Q143" s="64">
        <v>0</v>
      </c>
      <c r="R143" s="64">
        <f aca="true" t="shared" si="28" ref="R143:R161">+P143+Q143</f>
        <v>600</v>
      </c>
      <c r="S143" s="64">
        <v>0</v>
      </c>
      <c r="T143" s="64">
        <f aca="true" t="shared" si="29" ref="T143:T161">+R143+S143</f>
        <v>600</v>
      </c>
      <c r="U143" s="64">
        <v>0</v>
      </c>
      <c r="V143" s="64">
        <f t="shared" si="21"/>
        <v>600</v>
      </c>
      <c r="W143" s="64">
        <v>0</v>
      </c>
      <c r="X143" s="64">
        <f t="shared" si="22"/>
        <v>600</v>
      </c>
      <c r="Y143" s="64">
        <f>+Y144</f>
        <v>-600</v>
      </c>
      <c r="Z143" s="64">
        <f t="shared" si="23"/>
        <v>0</v>
      </c>
      <c r="AA143" s="64">
        <v>0</v>
      </c>
      <c r="AB143" s="64">
        <f t="shared" si="20"/>
        <v>0</v>
      </c>
    </row>
    <row r="144" spans="1:28" ht="12.75" customHeight="1">
      <c r="A144" s="405"/>
      <c r="B144" s="57"/>
      <c r="C144" s="58"/>
      <c r="D144" s="59"/>
      <c r="E144" s="88">
        <v>3419</v>
      </c>
      <c r="F144" s="69">
        <v>5221</v>
      </c>
      <c r="G144" s="75" t="s">
        <v>432</v>
      </c>
      <c r="H144" s="82">
        <v>600</v>
      </c>
      <c r="I144" s="82">
        <v>0</v>
      </c>
      <c r="J144" s="82">
        <f t="shared" si="24"/>
        <v>600</v>
      </c>
      <c r="K144" s="72">
        <v>0</v>
      </c>
      <c r="L144" s="72">
        <f t="shared" si="25"/>
        <v>600</v>
      </c>
      <c r="M144" s="72">
        <v>0</v>
      </c>
      <c r="N144" s="72">
        <f t="shared" si="26"/>
        <v>600</v>
      </c>
      <c r="O144" s="72">
        <v>0</v>
      </c>
      <c r="P144" s="72">
        <f t="shared" si="27"/>
        <v>600</v>
      </c>
      <c r="Q144" s="72">
        <v>0</v>
      </c>
      <c r="R144" s="72">
        <f t="shared" si="28"/>
        <v>600</v>
      </c>
      <c r="S144" s="72">
        <v>0</v>
      </c>
      <c r="T144" s="72">
        <f t="shared" si="29"/>
        <v>600</v>
      </c>
      <c r="U144" s="72">
        <v>0</v>
      </c>
      <c r="V144" s="72">
        <f t="shared" si="21"/>
        <v>600</v>
      </c>
      <c r="W144" s="72">
        <v>0</v>
      </c>
      <c r="X144" s="72">
        <f t="shared" si="22"/>
        <v>600</v>
      </c>
      <c r="Y144" s="72">
        <v>-600</v>
      </c>
      <c r="Z144" s="72">
        <f t="shared" si="23"/>
        <v>0</v>
      </c>
      <c r="AA144" s="72">
        <v>0</v>
      </c>
      <c r="AB144" s="72">
        <f t="shared" si="20"/>
        <v>0</v>
      </c>
    </row>
    <row r="145" spans="1:28" ht="12.75" customHeight="1">
      <c r="A145" s="405"/>
      <c r="B145" s="57" t="s">
        <v>268</v>
      </c>
      <c r="C145" s="58" t="s">
        <v>437</v>
      </c>
      <c r="D145" s="59" t="s">
        <v>316</v>
      </c>
      <c r="E145" s="60" t="s">
        <v>269</v>
      </c>
      <c r="F145" s="61" t="s">
        <v>269</v>
      </c>
      <c r="G145" s="62" t="s">
        <v>438</v>
      </c>
      <c r="H145" s="63">
        <v>0</v>
      </c>
      <c r="I145" s="63"/>
      <c r="J145" s="63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>
        <v>0</v>
      </c>
      <c r="W145" s="64"/>
      <c r="X145" s="64">
        <v>0</v>
      </c>
      <c r="Y145" s="64">
        <f>+Y146</f>
        <v>600</v>
      </c>
      <c r="Z145" s="64">
        <f t="shared" si="23"/>
        <v>600</v>
      </c>
      <c r="AA145" s="64">
        <v>0</v>
      </c>
      <c r="AB145" s="64">
        <f t="shared" si="20"/>
        <v>600</v>
      </c>
    </row>
    <row r="146" spans="1:28" ht="12.75" customHeight="1">
      <c r="A146" s="405"/>
      <c r="B146" s="57"/>
      <c r="C146" s="58"/>
      <c r="D146" s="59"/>
      <c r="E146" s="88">
        <v>3419</v>
      </c>
      <c r="F146" s="89">
        <v>5221</v>
      </c>
      <c r="G146" s="70" t="s">
        <v>432</v>
      </c>
      <c r="H146" s="82">
        <v>0</v>
      </c>
      <c r="I146" s="82"/>
      <c r="J146" s="8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>
        <v>0</v>
      </c>
      <c r="W146" s="72"/>
      <c r="X146" s="72">
        <v>0</v>
      </c>
      <c r="Y146" s="72">
        <v>600</v>
      </c>
      <c r="Z146" s="72">
        <f t="shared" si="23"/>
        <v>600</v>
      </c>
      <c r="AA146" s="72">
        <v>0</v>
      </c>
      <c r="AB146" s="72">
        <f t="shared" si="20"/>
        <v>600</v>
      </c>
    </row>
    <row r="147" spans="1:28" ht="12.75" customHeight="1">
      <c r="A147" s="405"/>
      <c r="B147" s="57" t="s">
        <v>268</v>
      </c>
      <c r="C147" s="58" t="s">
        <v>439</v>
      </c>
      <c r="D147" s="59" t="s">
        <v>316</v>
      </c>
      <c r="E147" s="60" t="s">
        <v>269</v>
      </c>
      <c r="F147" s="61" t="s">
        <v>269</v>
      </c>
      <c r="G147" s="117" t="s">
        <v>440</v>
      </c>
      <c r="H147" s="63">
        <f>H148</f>
        <v>300</v>
      </c>
      <c r="I147" s="63">
        <f>I148</f>
        <v>0</v>
      </c>
      <c r="J147" s="63">
        <f t="shared" si="24"/>
        <v>300</v>
      </c>
      <c r="K147" s="64">
        <v>0</v>
      </c>
      <c r="L147" s="64">
        <f t="shared" si="25"/>
        <v>300</v>
      </c>
      <c r="M147" s="64">
        <v>0</v>
      </c>
      <c r="N147" s="64">
        <f t="shared" si="26"/>
        <v>300</v>
      </c>
      <c r="O147" s="64">
        <v>0</v>
      </c>
      <c r="P147" s="64">
        <f t="shared" si="27"/>
        <v>300</v>
      </c>
      <c r="Q147" s="64">
        <v>0</v>
      </c>
      <c r="R147" s="64">
        <f t="shared" si="28"/>
        <v>300</v>
      </c>
      <c r="S147" s="64">
        <v>0</v>
      </c>
      <c r="T147" s="64">
        <f t="shared" si="29"/>
        <v>300</v>
      </c>
      <c r="U147" s="64">
        <v>0</v>
      </c>
      <c r="V147" s="64">
        <f t="shared" si="21"/>
        <v>300</v>
      </c>
      <c r="W147" s="64">
        <v>0</v>
      </c>
      <c r="X147" s="64">
        <f t="shared" si="22"/>
        <v>300</v>
      </c>
      <c r="Y147" s="64">
        <f>+Y148</f>
        <v>-300</v>
      </c>
      <c r="Z147" s="64">
        <f t="shared" si="23"/>
        <v>0</v>
      </c>
      <c r="AA147" s="64">
        <v>0</v>
      </c>
      <c r="AB147" s="64">
        <f t="shared" si="20"/>
        <v>0</v>
      </c>
    </row>
    <row r="148" spans="1:28" ht="12.75" customHeight="1">
      <c r="A148" s="405"/>
      <c r="B148" s="57"/>
      <c r="C148" s="58"/>
      <c r="D148" s="59"/>
      <c r="E148" s="88">
        <v>3419</v>
      </c>
      <c r="F148" s="69">
        <v>5229</v>
      </c>
      <c r="G148" s="75" t="s">
        <v>375</v>
      </c>
      <c r="H148" s="82">
        <v>300</v>
      </c>
      <c r="I148" s="82">
        <v>0</v>
      </c>
      <c r="J148" s="82">
        <f t="shared" si="24"/>
        <v>300</v>
      </c>
      <c r="K148" s="72">
        <v>0</v>
      </c>
      <c r="L148" s="72">
        <f t="shared" si="25"/>
        <v>300</v>
      </c>
      <c r="M148" s="72">
        <v>0</v>
      </c>
      <c r="N148" s="72">
        <f t="shared" si="26"/>
        <v>300</v>
      </c>
      <c r="O148" s="72">
        <v>0</v>
      </c>
      <c r="P148" s="72">
        <f t="shared" si="27"/>
        <v>300</v>
      </c>
      <c r="Q148" s="72">
        <v>0</v>
      </c>
      <c r="R148" s="72">
        <f t="shared" si="28"/>
        <v>300</v>
      </c>
      <c r="S148" s="72">
        <v>0</v>
      </c>
      <c r="T148" s="72">
        <f t="shared" si="29"/>
        <v>300</v>
      </c>
      <c r="U148" s="72">
        <v>0</v>
      </c>
      <c r="V148" s="72">
        <f t="shared" si="21"/>
        <v>300</v>
      </c>
      <c r="W148" s="72">
        <v>0</v>
      </c>
      <c r="X148" s="72">
        <f t="shared" si="22"/>
        <v>300</v>
      </c>
      <c r="Y148" s="72">
        <v>-300</v>
      </c>
      <c r="Z148" s="72">
        <f t="shared" si="23"/>
        <v>0</v>
      </c>
      <c r="AA148" s="72">
        <v>0</v>
      </c>
      <c r="AB148" s="72">
        <f t="shared" si="20"/>
        <v>0</v>
      </c>
    </row>
    <row r="149" spans="1:28" ht="36.75" customHeight="1">
      <c r="A149" s="405"/>
      <c r="B149" s="57" t="s">
        <v>268</v>
      </c>
      <c r="C149" s="58" t="s">
        <v>441</v>
      </c>
      <c r="D149" s="59" t="s">
        <v>316</v>
      </c>
      <c r="E149" s="60" t="s">
        <v>269</v>
      </c>
      <c r="F149" s="61" t="s">
        <v>269</v>
      </c>
      <c r="G149" s="117" t="s">
        <v>442</v>
      </c>
      <c r="H149" s="63">
        <v>0</v>
      </c>
      <c r="I149" s="63"/>
      <c r="J149" s="63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>
        <v>0</v>
      </c>
      <c r="W149" s="64"/>
      <c r="X149" s="64">
        <v>0</v>
      </c>
      <c r="Y149" s="64">
        <f>+Y150</f>
        <v>300</v>
      </c>
      <c r="Z149" s="64">
        <f t="shared" si="23"/>
        <v>300</v>
      </c>
      <c r="AA149" s="64">
        <v>0</v>
      </c>
      <c r="AB149" s="64">
        <f t="shared" si="20"/>
        <v>300</v>
      </c>
    </row>
    <row r="150" spans="1:28" ht="21.75" customHeight="1">
      <c r="A150" s="405"/>
      <c r="B150" s="57"/>
      <c r="C150" s="59" t="s">
        <v>443</v>
      </c>
      <c r="D150" s="59"/>
      <c r="E150" s="88">
        <v>3419</v>
      </c>
      <c r="F150" s="130">
        <v>5329</v>
      </c>
      <c r="G150" s="206" t="s">
        <v>444</v>
      </c>
      <c r="H150" s="82">
        <v>0</v>
      </c>
      <c r="I150" s="82"/>
      <c r="J150" s="8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>
        <v>0</v>
      </c>
      <c r="W150" s="72"/>
      <c r="X150" s="72">
        <v>0</v>
      </c>
      <c r="Y150" s="72">
        <v>300</v>
      </c>
      <c r="Z150" s="72">
        <f t="shared" si="23"/>
        <v>300</v>
      </c>
      <c r="AA150" s="72">
        <v>0</v>
      </c>
      <c r="AB150" s="72">
        <f t="shared" si="20"/>
        <v>300</v>
      </c>
    </row>
    <row r="151" spans="1:28" ht="12.75" customHeight="1">
      <c r="A151" s="405"/>
      <c r="B151" s="57" t="s">
        <v>268</v>
      </c>
      <c r="C151" s="58" t="s">
        <v>445</v>
      </c>
      <c r="D151" s="59" t="s">
        <v>316</v>
      </c>
      <c r="E151" s="60" t="s">
        <v>269</v>
      </c>
      <c r="F151" s="80" t="s">
        <v>269</v>
      </c>
      <c r="G151" s="207" t="s">
        <v>446</v>
      </c>
      <c r="H151" s="63">
        <f>H152</f>
        <v>100</v>
      </c>
      <c r="I151" s="63">
        <f>I152</f>
        <v>0</v>
      </c>
      <c r="J151" s="63">
        <f t="shared" si="24"/>
        <v>100</v>
      </c>
      <c r="K151" s="64">
        <v>0</v>
      </c>
      <c r="L151" s="64">
        <f t="shared" si="25"/>
        <v>100</v>
      </c>
      <c r="M151" s="64">
        <v>0</v>
      </c>
      <c r="N151" s="64">
        <f t="shared" si="26"/>
        <v>100</v>
      </c>
      <c r="O151" s="64">
        <v>0</v>
      </c>
      <c r="P151" s="64">
        <f t="shared" si="27"/>
        <v>100</v>
      </c>
      <c r="Q151" s="64">
        <v>0</v>
      </c>
      <c r="R151" s="64">
        <f t="shared" si="28"/>
        <v>100</v>
      </c>
      <c r="S151" s="64">
        <v>0</v>
      </c>
      <c r="T151" s="64">
        <f t="shared" si="29"/>
        <v>100</v>
      </c>
      <c r="U151" s="64">
        <v>0</v>
      </c>
      <c r="V151" s="64">
        <f t="shared" si="21"/>
        <v>100</v>
      </c>
      <c r="W151" s="64">
        <v>0</v>
      </c>
      <c r="X151" s="64">
        <f t="shared" si="22"/>
        <v>100</v>
      </c>
      <c r="Y151" s="64">
        <f>+Y152</f>
        <v>-100</v>
      </c>
      <c r="Z151" s="64">
        <f t="shared" si="23"/>
        <v>0</v>
      </c>
      <c r="AA151" s="64">
        <v>0</v>
      </c>
      <c r="AB151" s="64">
        <f t="shared" si="20"/>
        <v>0</v>
      </c>
    </row>
    <row r="152" spans="1:28" ht="12.75" customHeight="1">
      <c r="A152" s="405"/>
      <c r="B152" s="57"/>
      <c r="C152" s="58"/>
      <c r="D152" s="59"/>
      <c r="E152" s="88">
        <v>3419</v>
      </c>
      <c r="F152" s="69">
        <v>5222</v>
      </c>
      <c r="G152" s="75" t="s">
        <v>447</v>
      </c>
      <c r="H152" s="178">
        <v>100</v>
      </c>
      <c r="I152" s="178">
        <v>0</v>
      </c>
      <c r="J152" s="178">
        <f t="shared" si="24"/>
        <v>100</v>
      </c>
      <c r="K152" s="102">
        <v>0</v>
      </c>
      <c r="L152" s="102">
        <f t="shared" si="25"/>
        <v>100</v>
      </c>
      <c r="M152" s="102">
        <v>0</v>
      </c>
      <c r="N152" s="102">
        <f t="shared" si="26"/>
        <v>100</v>
      </c>
      <c r="O152" s="102">
        <v>0</v>
      </c>
      <c r="P152" s="102">
        <f t="shared" si="27"/>
        <v>100</v>
      </c>
      <c r="Q152" s="102">
        <v>0</v>
      </c>
      <c r="R152" s="102">
        <f t="shared" si="28"/>
        <v>100</v>
      </c>
      <c r="S152" s="102">
        <v>0</v>
      </c>
      <c r="T152" s="102">
        <f t="shared" si="29"/>
        <v>100</v>
      </c>
      <c r="U152" s="102">
        <v>0</v>
      </c>
      <c r="V152" s="102">
        <f t="shared" si="21"/>
        <v>100</v>
      </c>
      <c r="W152" s="102">
        <v>0</v>
      </c>
      <c r="X152" s="102">
        <f t="shared" si="22"/>
        <v>100</v>
      </c>
      <c r="Y152" s="102">
        <v>-100</v>
      </c>
      <c r="Z152" s="102">
        <f t="shared" si="23"/>
        <v>0</v>
      </c>
      <c r="AA152" s="72">
        <v>0</v>
      </c>
      <c r="AB152" s="102">
        <f aca="true" t="shared" si="30" ref="AB152:AB161">+Z152+AA152</f>
        <v>0</v>
      </c>
    </row>
    <row r="153" spans="1:28" ht="26.25" customHeight="1">
      <c r="A153" s="405"/>
      <c r="B153" s="76" t="s">
        <v>448</v>
      </c>
      <c r="C153" s="77" t="s">
        <v>449</v>
      </c>
      <c r="D153" s="78" t="s">
        <v>450</v>
      </c>
      <c r="E153" s="79" t="s">
        <v>269</v>
      </c>
      <c r="F153" s="80" t="s">
        <v>269</v>
      </c>
      <c r="G153" s="116" t="s">
        <v>451</v>
      </c>
      <c r="H153" s="63">
        <v>0</v>
      </c>
      <c r="I153" s="63"/>
      <c r="J153" s="63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>
        <v>0</v>
      </c>
      <c r="W153" s="64"/>
      <c r="X153" s="64">
        <v>0</v>
      </c>
      <c r="Y153" s="64">
        <f>+Y154</f>
        <v>100</v>
      </c>
      <c r="Z153" s="64">
        <f t="shared" si="23"/>
        <v>100</v>
      </c>
      <c r="AA153" s="64">
        <v>0</v>
      </c>
      <c r="AB153" s="64">
        <f t="shared" si="30"/>
        <v>100</v>
      </c>
    </row>
    <row r="154" spans="1:28" ht="24" customHeight="1" thickBot="1">
      <c r="A154" s="405"/>
      <c r="B154" s="200"/>
      <c r="C154" s="201"/>
      <c r="D154" s="202"/>
      <c r="E154" s="97">
        <v>3419</v>
      </c>
      <c r="F154" s="98">
        <v>5329</v>
      </c>
      <c r="G154" s="208" t="s">
        <v>444</v>
      </c>
      <c r="H154" s="209">
        <v>0</v>
      </c>
      <c r="I154" s="209"/>
      <c r="J154" s="209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>
        <v>0</v>
      </c>
      <c r="W154" s="101"/>
      <c r="X154" s="101">
        <v>0</v>
      </c>
      <c r="Y154" s="101">
        <v>100</v>
      </c>
      <c r="Z154" s="101">
        <f t="shared" si="23"/>
        <v>100</v>
      </c>
      <c r="AA154" s="101">
        <v>0</v>
      </c>
      <c r="AB154" s="101">
        <f t="shared" si="30"/>
        <v>100</v>
      </c>
    </row>
    <row r="155" spans="1:28" ht="12.75" customHeight="1">
      <c r="A155" s="405"/>
      <c r="B155" s="184" t="s">
        <v>270</v>
      </c>
      <c r="C155" s="399" t="s">
        <v>269</v>
      </c>
      <c r="D155" s="400"/>
      <c r="E155" s="185" t="s">
        <v>269</v>
      </c>
      <c r="F155" s="4" t="s">
        <v>269</v>
      </c>
      <c r="G155" s="186" t="s">
        <v>452</v>
      </c>
      <c r="H155" s="187">
        <f>H156+H158</f>
        <v>5800</v>
      </c>
      <c r="I155" s="187">
        <f>I156+I158</f>
        <v>0</v>
      </c>
      <c r="J155" s="187">
        <f>H155+I155</f>
        <v>5800</v>
      </c>
      <c r="K155" s="188">
        <v>0</v>
      </c>
      <c r="L155" s="188">
        <f t="shared" si="25"/>
        <v>5800</v>
      </c>
      <c r="M155" s="188">
        <f>+M158+M160</f>
        <v>0</v>
      </c>
      <c r="N155" s="188">
        <f t="shared" si="26"/>
        <v>5800</v>
      </c>
      <c r="O155" s="188">
        <v>0</v>
      </c>
      <c r="P155" s="188">
        <f t="shared" si="27"/>
        <v>5800</v>
      </c>
      <c r="Q155" s="188">
        <v>0</v>
      </c>
      <c r="R155" s="188">
        <f t="shared" si="28"/>
        <v>5800</v>
      </c>
      <c r="S155" s="188">
        <v>0</v>
      </c>
      <c r="T155" s="188">
        <f t="shared" si="29"/>
        <v>5800</v>
      </c>
      <c r="U155" s="188">
        <v>0</v>
      </c>
      <c r="V155" s="188">
        <f t="shared" si="21"/>
        <v>5800</v>
      </c>
      <c r="W155" s="188">
        <v>0</v>
      </c>
      <c r="X155" s="188">
        <f t="shared" si="22"/>
        <v>5800</v>
      </c>
      <c r="Y155" s="188">
        <v>0</v>
      </c>
      <c r="Z155" s="188">
        <f t="shared" si="23"/>
        <v>5800</v>
      </c>
      <c r="AA155" s="188">
        <v>0</v>
      </c>
      <c r="AB155" s="188">
        <f t="shared" si="30"/>
        <v>5800</v>
      </c>
    </row>
    <row r="156" spans="1:28" ht="12.75" customHeight="1">
      <c r="A156" s="405"/>
      <c r="B156" s="57" t="s">
        <v>268</v>
      </c>
      <c r="C156" s="58" t="s">
        <v>453</v>
      </c>
      <c r="D156" s="59" t="s">
        <v>316</v>
      </c>
      <c r="E156" s="60" t="s">
        <v>269</v>
      </c>
      <c r="F156" s="61" t="s">
        <v>269</v>
      </c>
      <c r="G156" s="62" t="s">
        <v>454</v>
      </c>
      <c r="H156" s="63">
        <f>H157</f>
        <v>5500</v>
      </c>
      <c r="I156" s="63">
        <f>I157</f>
        <v>0</v>
      </c>
      <c r="J156" s="63">
        <f>H156+I156</f>
        <v>5500</v>
      </c>
      <c r="K156" s="64">
        <v>0</v>
      </c>
      <c r="L156" s="64">
        <f t="shared" si="25"/>
        <v>5500</v>
      </c>
      <c r="M156" s="64">
        <v>0</v>
      </c>
      <c r="N156" s="64">
        <f t="shared" si="26"/>
        <v>5500</v>
      </c>
      <c r="O156" s="64">
        <v>0</v>
      </c>
      <c r="P156" s="64">
        <f t="shared" si="27"/>
        <v>5500</v>
      </c>
      <c r="Q156" s="64">
        <v>0</v>
      </c>
      <c r="R156" s="64">
        <f t="shared" si="28"/>
        <v>5500</v>
      </c>
      <c r="S156" s="64">
        <v>0</v>
      </c>
      <c r="T156" s="64">
        <f t="shared" si="29"/>
        <v>5500</v>
      </c>
      <c r="U156" s="64">
        <v>0</v>
      </c>
      <c r="V156" s="64">
        <f t="shared" si="21"/>
        <v>5500</v>
      </c>
      <c r="W156" s="64">
        <v>0</v>
      </c>
      <c r="X156" s="64">
        <f t="shared" si="22"/>
        <v>5500</v>
      </c>
      <c r="Y156" s="64">
        <v>0</v>
      </c>
      <c r="Z156" s="64">
        <f t="shared" si="23"/>
        <v>5500</v>
      </c>
      <c r="AA156" s="64">
        <v>0</v>
      </c>
      <c r="AB156" s="64">
        <f t="shared" si="30"/>
        <v>5500</v>
      </c>
    </row>
    <row r="157" spans="1:28" ht="12.75" customHeight="1">
      <c r="A157" s="405"/>
      <c r="B157" s="76"/>
      <c r="C157" s="210"/>
      <c r="D157" s="210"/>
      <c r="E157" s="68">
        <v>3419</v>
      </c>
      <c r="F157" s="69">
        <v>5222</v>
      </c>
      <c r="G157" s="75" t="s">
        <v>345</v>
      </c>
      <c r="H157" s="82">
        <v>5500</v>
      </c>
      <c r="I157" s="82">
        <v>0</v>
      </c>
      <c r="J157" s="82">
        <f>H157+I157</f>
        <v>5500</v>
      </c>
      <c r="K157" s="72">
        <v>0</v>
      </c>
      <c r="L157" s="72">
        <f t="shared" si="25"/>
        <v>5500</v>
      </c>
      <c r="M157" s="72">
        <v>0</v>
      </c>
      <c r="N157" s="72">
        <f t="shared" si="26"/>
        <v>5500</v>
      </c>
      <c r="O157" s="72">
        <v>0</v>
      </c>
      <c r="P157" s="72">
        <f t="shared" si="27"/>
        <v>5500</v>
      </c>
      <c r="Q157" s="72">
        <v>0</v>
      </c>
      <c r="R157" s="72">
        <f t="shared" si="28"/>
        <v>5500</v>
      </c>
      <c r="S157" s="72">
        <v>0</v>
      </c>
      <c r="T157" s="72">
        <f t="shared" si="29"/>
        <v>5500</v>
      </c>
      <c r="U157" s="72">
        <v>0</v>
      </c>
      <c r="V157" s="72">
        <f t="shared" si="21"/>
        <v>5500</v>
      </c>
      <c r="W157" s="72">
        <v>0</v>
      </c>
      <c r="X157" s="72">
        <f t="shared" si="22"/>
        <v>5500</v>
      </c>
      <c r="Y157" s="72">
        <v>0</v>
      </c>
      <c r="Z157" s="72">
        <f t="shared" si="23"/>
        <v>5500</v>
      </c>
      <c r="AA157" s="72">
        <v>0</v>
      </c>
      <c r="AB157" s="72">
        <f t="shared" si="30"/>
        <v>5500</v>
      </c>
    </row>
    <row r="158" spans="1:28" ht="12.75" customHeight="1">
      <c r="A158" s="405"/>
      <c r="B158" s="57" t="s">
        <v>268</v>
      </c>
      <c r="C158" s="58" t="s">
        <v>455</v>
      </c>
      <c r="D158" s="59" t="s">
        <v>316</v>
      </c>
      <c r="E158" s="60" t="s">
        <v>269</v>
      </c>
      <c r="F158" s="61" t="s">
        <v>269</v>
      </c>
      <c r="G158" s="117" t="s">
        <v>456</v>
      </c>
      <c r="H158" s="63">
        <f>H159</f>
        <v>300</v>
      </c>
      <c r="I158" s="63">
        <f>I159</f>
        <v>0</v>
      </c>
      <c r="J158" s="63">
        <f>H158+I158</f>
        <v>300</v>
      </c>
      <c r="K158" s="64">
        <v>0</v>
      </c>
      <c r="L158" s="64">
        <f t="shared" si="25"/>
        <v>300</v>
      </c>
      <c r="M158" s="64">
        <f>+M159</f>
        <v>-300</v>
      </c>
      <c r="N158" s="64">
        <f t="shared" si="26"/>
        <v>0</v>
      </c>
      <c r="O158" s="64">
        <v>0</v>
      </c>
      <c r="P158" s="64">
        <f t="shared" si="27"/>
        <v>0</v>
      </c>
      <c r="Q158" s="64">
        <v>0</v>
      </c>
      <c r="R158" s="64">
        <f t="shared" si="28"/>
        <v>0</v>
      </c>
      <c r="S158" s="64">
        <v>0</v>
      </c>
      <c r="T158" s="64">
        <f t="shared" si="29"/>
        <v>0</v>
      </c>
      <c r="U158" s="64">
        <v>0</v>
      </c>
      <c r="V158" s="64">
        <f t="shared" si="21"/>
        <v>0</v>
      </c>
      <c r="W158" s="64">
        <v>0</v>
      </c>
      <c r="X158" s="64">
        <f t="shared" si="22"/>
        <v>0</v>
      </c>
      <c r="Y158" s="64">
        <v>0</v>
      </c>
      <c r="Z158" s="64">
        <f t="shared" si="23"/>
        <v>0</v>
      </c>
      <c r="AA158" s="64">
        <f>+Y158+Z158</f>
        <v>0</v>
      </c>
      <c r="AB158" s="64">
        <f t="shared" si="30"/>
        <v>0</v>
      </c>
    </row>
    <row r="159" spans="1:28" ht="12.75" customHeight="1">
      <c r="A159" s="405"/>
      <c r="B159" s="173"/>
      <c r="C159" s="138"/>
      <c r="D159" s="139"/>
      <c r="E159" s="140">
        <v>3419</v>
      </c>
      <c r="F159" s="130">
        <v>5229</v>
      </c>
      <c r="G159" s="136" t="s">
        <v>375</v>
      </c>
      <c r="H159" s="178">
        <v>300</v>
      </c>
      <c r="I159" s="178">
        <v>0</v>
      </c>
      <c r="J159" s="178">
        <f>H159+I159</f>
        <v>300</v>
      </c>
      <c r="K159" s="102">
        <v>0</v>
      </c>
      <c r="L159" s="102">
        <f t="shared" si="25"/>
        <v>300</v>
      </c>
      <c r="M159" s="72">
        <v>-300</v>
      </c>
      <c r="N159" s="72">
        <f t="shared" si="26"/>
        <v>0</v>
      </c>
      <c r="O159" s="72">
        <v>0</v>
      </c>
      <c r="P159" s="72">
        <f t="shared" si="27"/>
        <v>0</v>
      </c>
      <c r="Q159" s="72">
        <v>0</v>
      </c>
      <c r="R159" s="72">
        <f t="shared" si="28"/>
        <v>0</v>
      </c>
      <c r="S159" s="72">
        <v>0</v>
      </c>
      <c r="T159" s="72">
        <f t="shared" si="29"/>
        <v>0</v>
      </c>
      <c r="U159" s="72">
        <v>0</v>
      </c>
      <c r="V159" s="72">
        <f t="shared" si="21"/>
        <v>0</v>
      </c>
      <c r="W159" s="72">
        <v>0</v>
      </c>
      <c r="X159" s="72">
        <f t="shared" si="22"/>
        <v>0</v>
      </c>
      <c r="Y159" s="72">
        <v>0</v>
      </c>
      <c r="Z159" s="72">
        <f t="shared" si="23"/>
        <v>0</v>
      </c>
      <c r="AA159" s="72">
        <f>+Y159+Z159</f>
        <v>0</v>
      </c>
      <c r="AB159" s="72">
        <f t="shared" si="30"/>
        <v>0</v>
      </c>
    </row>
    <row r="160" spans="1:28" ht="12.75" customHeight="1">
      <c r="A160" s="406"/>
      <c r="B160" s="76" t="s">
        <v>268</v>
      </c>
      <c r="C160" s="210" t="s">
        <v>457</v>
      </c>
      <c r="D160" s="210" t="s">
        <v>316</v>
      </c>
      <c r="E160" s="79" t="s">
        <v>269</v>
      </c>
      <c r="F160" s="79" t="s">
        <v>269</v>
      </c>
      <c r="G160" s="211" t="s">
        <v>458</v>
      </c>
      <c r="H160" s="63">
        <v>0</v>
      </c>
      <c r="I160" s="63">
        <v>0</v>
      </c>
      <c r="J160" s="63">
        <v>0</v>
      </c>
      <c r="K160" s="64">
        <v>0</v>
      </c>
      <c r="L160" s="64">
        <v>0</v>
      </c>
      <c r="M160" s="64">
        <f>+M161</f>
        <v>300</v>
      </c>
      <c r="N160" s="64">
        <f t="shared" si="26"/>
        <v>300</v>
      </c>
      <c r="O160" s="64">
        <v>0</v>
      </c>
      <c r="P160" s="64">
        <f t="shared" si="27"/>
        <v>300</v>
      </c>
      <c r="Q160" s="64">
        <v>0</v>
      </c>
      <c r="R160" s="64">
        <f t="shared" si="28"/>
        <v>300</v>
      </c>
      <c r="S160" s="64">
        <v>0</v>
      </c>
      <c r="T160" s="64">
        <f t="shared" si="29"/>
        <v>300</v>
      </c>
      <c r="U160" s="72">
        <v>0</v>
      </c>
      <c r="V160" s="64">
        <f t="shared" si="21"/>
        <v>300</v>
      </c>
      <c r="W160" s="64">
        <v>0</v>
      </c>
      <c r="X160" s="64">
        <f t="shared" si="22"/>
        <v>300</v>
      </c>
      <c r="Y160" s="64">
        <v>0</v>
      </c>
      <c r="Z160" s="64">
        <f t="shared" si="23"/>
        <v>300</v>
      </c>
      <c r="AA160" s="64">
        <v>0</v>
      </c>
      <c r="AB160" s="64">
        <f t="shared" si="30"/>
        <v>300</v>
      </c>
    </row>
    <row r="161" spans="1:28" ht="12.75" customHeight="1" thickBot="1">
      <c r="A161" s="407"/>
      <c r="B161" s="200"/>
      <c r="C161" s="212"/>
      <c r="D161" s="212"/>
      <c r="E161" s="97">
        <v>3419</v>
      </c>
      <c r="F161" s="97">
        <v>5222</v>
      </c>
      <c r="G161" s="213" t="s">
        <v>375</v>
      </c>
      <c r="H161" s="209">
        <v>0</v>
      </c>
      <c r="I161" s="209">
        <v>0</v>
      </c>
      <c r="J161" s="209">
        <v>0</v>
      </c>
      <c r="K161" s="101">
        <v>0</v>
      </c>
      <c r="L161" s="101">
        <v>0</v>
      </c>
      <c r="M161" s="101">
        <v>300</v>
      </c>
      <c r="N161" s="101">
        <f t="shared" si="26"/>
        <v>300</v>
      </c>
      <c r="O161" s="101">
        <v>0</v>
      </c>
      <c r="P161" s="101">
        <f t="shared" si="27"/>
        <v>300</v>
      </c>
      <c r="Q161" s="101">
        <v>0</v>
      </c>
      <c r="R161" s="101">
        <f t="shared" si="28"/>
        <v>300</v>
      </c>
      <c r="S161" s="101">
        <v>0</v>
      </c>
      <c r="T161" s="101">
        <f t="shared" si="29"/>
        <v>300</v>
      </c>
      <c r="U161" s="101">
        <v>0</v>
      </c>
      <c r="V161" s="101">
        <f t="shared" si="21"/>
        <v>300</v>
      </c>
      <c r="W161" s="101">
        <v>0</v>
      </c>
      <c r="X161" s="101">
        <f t="shared" si="22"/>
        <v>300</v>
      </c>
      <c r="Y161" s="101">
        <v>0</v>
      </c>
      <c r="Z161" s="101">
        <f t="shared" si="23"/>
        <v>300</v>
      </c>
      <c r="AA161" s="101">
        <v>0</v>
      </c>
      <c r="AB161" s="101">
        <f t="shared" si="30"/>
        <v>300</v>
      </c>
    </row>
    <row r="162" spans="1:27" ht="12.75" customHeight="1">
      <c r="A162" s="214"/>
      <c r="B162" s="215"/>
      <c r="C162" s="216"/>
      <c r="D162" s="216"/>
      <c r="E162" s="217"/>
      <c r="F162" s="217"/>
      <c r="G162" s="218"/>
      <c r="H162" s="219"/>
      <c r="I162" s="219"/>
      <c r="J162" s="219"/>
      <c r="K162" s="220"/>
      <c r="L162" s="220"/>
      <c r="M162" s="221"/>
      <c r="N162" s="221"/>
      <c r="O162" s="21"/>
      <c r="P162" s="21"/>
      <c r="Q162" s="21"/>
      <c r="R162" s="21"/>
      <c r="S162" s="21"/>
      <c r="T162" s="21"/>
      <c r="U162" s="221"/>
      <c r="V162" s="221"/>
      <c r="W162" s="221"/>
      <c r="X162" s="21"/>
      <c r="Y162" s="21"/>
      <c r="Z162" s="21"/>
      <c r="AA162" s="8"/>
    </row>
    <row r="163" spans="1:27" ht="12.75" customHeight="1">
      <c r="A163" s="21"/>
      <c r="B163" s="21"/>
      <c r="C163" s="395"/>
      <c r="D163" s="396"/>
      <c r="E163" s="396"/>
      <c r="F163" s="396"/>
      <c r="G163" s="7" t="s">
        <v>805</v>
      </c>
      <c r="H163" s="224"/>
      <c r="I163" s="225"/>
      <c r="J163" s="225"/>
      <c r="K163" s="225"/>
      <c r="L163" s="225"/>
      <c r="M163" s="224"/>
      <c r="N163" s="224"/>
      <c r="O163" s="21"/>
      <c r="P163" s="21"/>
      <c r="Q163" s="21"/>
      <c r="R163" s="21"/>
      <c r="S163" s="21"/>
      <c r="T163" s="21"/>
      <c r="U163" s="221"/>
      <c r="V163" s="221"/>
      <c r="W163" s="221"/>
      <c r="X163" s="21"/>
      <c r="Y163" s="21"/>
      <c r="Z163" s="21"/>
      <c r="AA163" s="8"/>
    </row>
    <row r="164" spans="1:27" ht="12.75" customHeight="1">
      <c r="A164" s="21"/>
      <c r="B164" s="21"/>
      <c r="C164" s="225"/>
      <c r="D164" s="225"/>
      <c r="E164" s="225"/>
      <c r="F164" s="225"/>
      <c r="G164" s="225"/>
      <c r="H164" s="224"/>
      <c r="I164" s="225"/>
      <c r="J164" s="225"/>
      <c r="K164" s="225"/>
      <c r="L164" s="225"/>
      <c r="M164" s="224"/>
      <c r="N164" s="224"/>
      <c r="O164" s="21"/>
      <c r="P164" s="21"/>
      <c r="Q164" s="21"/>
      <c r="R164" s="21"/>
      <c r="S164" s="21"/>
      <c r="T164" s="21"/>
      <c r="U164" s="221"/>
      <c r="V164" s="221"/>
      <c r="W164" s="221"/>
      <c r="X164" s="21"/>
      <c r="Y164" s="21"/>
      <c r="Z164" s="21"/>
      <c r="AA164" s="8"/>
    </row>
    <row r="165" spans="1:27" ht="12.75" customHeight="1">
      <c r="A165" s="21"/>
      <c r="B165" s="21"/>
      <c r="C165" s="395"/>
      <c r="D165" s="396"/>
      <c r="E165" s="396"/>
      <c r="F165" s="396"/>
      <c r="G165" s="222"/>
      <c r="H165" s="224"/>
      <c r="I165" s="225"/>
      <c r="J165" s="225"/>
      <c r="K165" s="225"/>
      <c r="L165" s="225"/>
      <c r="M165" s="224"/>
      <c r="N165" s="224"/>
      <c r="O165" s="21"/>
      <c r="P165" s="21"/>
      <c r="Q165" s="21"/>
      <c r="R165" s="21"/>
      <c r="S165" s="21"/>
      <c r="T165" s="21"/>
      <c r="U165" s="221"/>
      <c r="V165" s="221"/>
      <c r="W165" s="221"/>
      <c r="X165" s="21"/>
      <c r="Y165" s="21"/>
      <c r="Z165" s="21"/>
      <c r="AA165" s="8"/>
    </row>
    <row r="166" spans="1:27" ht="12.75" customHeight="1">
      <c r="A166" s="21"/>
      <c r="B166" s="21"/>
      <c r="C166" s="225"/>
      <c r="D166" s="225"/>
      <c r="E166" s="225"/>
      <c r="F166" s="225"/>
      <c r="G166" s="223"/>
      <c r="H166" s="224"/>
      <c r="I166" s="225"/>
      <c r="J166" s="225"/>
      <c r="K166" s="225"/>
      <c r="L166" s="225"/>
      <c r="M166" s="224"/>
      <c r="N166" s="224"/>
      <c r="O166" s="21"/>
      <c r="P166" s="21"/>
      <c r="Q166" s="21"/>
      <c r="R166" s="21"/>
      <c r="S166" s="21"/>
      <c r="T166" s="21"/>
      <c r="U166" s="221"/>
      <c r="V166" s="221"/>
      <c r="W166" s="221"/>
      <c r="X166" s="21"/>
      <c r="Y166" s="21"/>
      <c r="Z166" s="21"/>
      <c r="AA166" s="8"/>
    </row>
    <row r="167" spans="1:27" ht="12.75" customHeight="1">
      <c r="A167" s="21"/>
      <c r="B167" s="21"/>
      <c r="C167" s="395"/>
      <c r="D167" s="396"/>
      <c r="E167" s="396"/>
      <c r="F167" s="396"/>
      <c r="G167" s="397"/>
      <c r="H167" s="398"/>
      <c r="I167" s="398"/>
      <c r="J167" s="398"/>
      <c r="K167" s="398"/>
      <c r="L167" s="398"/>
      <c r="M167" s="398"/>
      <c r="N167" s="398"/>
      <c r="O167" s="21"/>
      <c r="P167" s="21"/>
      <c r="Q167" s="21"/>
      <c r="R167" s="21"/>
      <c r="S167" s="21"/>
      <c r="T167" s="21"/>
      <c r="U167" s="221"/>
      <c r="V167" s="221"/>
      <c r="W167" s="221"/>
      <c r="X167" s="21"/>
      <c r="Y167" s="21"/>
      <c r="Z167" s="21"/>
      <c r="AA167" s="8"/>
    </row>
    <row r="168" spans="1:27" ht="12.75" customHeight="1">
      <c r="A168" s="21"/>
      <c r="B168" s="21"/>
      <c r="C168" s="225"/>
      <c r="D168" s="225"/>
      <c r="E168" s="225"/>
      <c r="F168" s="225"/>
      <c r="G168" s="398"/>
      <c r="H168" s="398"/>
      <c r="I168" s="398"/>
      <c r="J168" s="398"/>
      <c r="K168" s="398"/>
      <c r="L168" s="398"/>
      <c r="M168" s="398"/>
      <c r="N168" s="398"/>
      <c r="O168" s="21"/>
      <c r="P168" s="21"/>
      <c r="Q168" s="21"/>
      <c r="R168" s="21"/>
      <c r="S168" s="21"/>
      <c r="T168" s="21"/>
      <c r="U168" s="221"/>
      <c r="V168" s="221"/>
      <c r="W168" s="221"/>
      <c r="X168" s="21"/>
      <c r="Y168" s="21"/>
      <c r="Z168" s="21"/>
      <c r="AA168" s="8"/>
    </row>
    <row r="169" spans="1:27" ht="12.75" customHeight="1">
      <c r="A169" s="21"/>
      <c r="B169" s="21"/>
      <c r="C169" s="395"/>
      <c r="D169" s="396"/>
      <c r="E169" s="396"/>
      <c r="F169" s="396"/>
      <c r="G169" s="397"/>
      <c r="H169" s="398"/>
      <c r="I169" s="398"/>
      <c r="J169" s="398"/>
      <c r="K169" s="398"/>
      <c r="L169" s="398"/>
      <c r="M169" s="398"/>
      <c r="N169" s="398"/>
      <c r="O169" s="21"/>
      <c r="P169" s="21"/>
      <c r="Q169" s="21"/>
      <c r="R169" s="21"/>
      <c r="S169" s="21"/>
      <c r="T169" s="21"/>
      <c r="U169" s="221"/>
      <c r="V169" s="221"/>
      <c r="W169" s="221"/>
      <c r="X169" s="21"/>
      <c r="Y169" s="21"/>
      <c r="Z169" s="21"/>
      <c r="AA169" s="8"/>
    </row>
    <row r="170" spans="1:27" ht="12.75" customHeight="1">
      <c r="A170" s="21"/>
      <c r="B170" s="21"/>
      <c r="C170" s="225"/>
      <c r="D170" s="225"/>
      <c r="E170" s="225"/>
      <c r="F170" s="225"/>
      <c r="G170" s="398"/>
      <c r="H170" s="398"/>
      <c r="I170" s="398"/>
      <c r="J170" s="398"/>
      <c r="K170" s="398"/>
      <c r="L170" s="398"/>
      <c r="M170" s="398"/>
      <c r="N170" s="398"/>
      <c r="O170" s="21"/>
      <c r="P170" s="21"/>
      <c r="Q170" s="21"/>
      <c r="R170" s="21"/>
      <c r="S170" s="21"/>
      <c r="T170" s="21"/>
      <c r="U170" s="221"/>
      <c r="V170" s="221"/>
      <c r="W170" s="221"/>
      <c r="X170" s="21"/>
      <c r="Y170" s="21"/>
      <c r="Z170" s="21"/>
      <c r="AA170" s="8"/>
    </row>
    <row r="171" spans="1:27" ht="12.75" customHeight="1">
      <c r="A171" s="21"/>
      <c r="B171" s="21"/>
      <c r="C171" s="393"/>
      <c r="D171" s="394"/>
      <c r="E171" s="394"/>
      <c r="F171" s="394"/>
      <c r="G171" s="225"/>
      <c r="H171" s="224"/>
      <c r="I171" s="225"/>
      <c r="J171" s="225"/>
      <c r="K171" s="225"/>
      <c r="L171" s="225"/>
      <c r="M171" s="224"/>
      <c r="N171" s="224"/>
      <c r="O171" s="21"/>
      <c r="P171" s="21"/>
      <c r="Q171" s="21"/>
      <c r="R171" s="21"/>
      <c r="S171" s="21"/>
      <c r="T171" s="21"/>
      <c r="U171" s="221"/>
      <c r="V171" s="221"/>
      <c r="W171" s="221"/>
      <c r="X171" s="21"/>
      <c r="Y171" s="21"/>
      <c r="Z171" s="21"/>
      <c r="AA171" s="8"/>
    </row>
    <row r="172" spans="1:27" ht="12.75" customHeight="1">
      <c r="A172" s="21"/>
      <c r="B172" s="21"/>
      <c r="C172" s="394"/>
      <c r="D172" s="394"/>
      <c r="E172" s="394"/>
      <c r="F172" s="394"/>
      <c r="G172" s="225"/>
      <c r="H172" s="224"/>
      <c r="I172" s="225"/>
      <c r="J172" s="225"/>
      <c r="K172" s="225"/>
      <c r="L172" s="225"/>
      <c r="M172" s="224"/>
      <c r="N172" s="224"/>
      <c r="O172" s="21"/>
      <c r="P172" s="21"/>
      <c r="Q172" s="21"/>
      <c r="R172" s="21"/>
      <c r="S172" s="21"/>
      <c r="T172" s="21"/>
      <c r="U172" s="221"/>
      <c r="V172" s="221"/>
      <c r="W172" s="221"/>
      <c r="X172" s="21"/>
      <c r="Y172" s="21"/>
      <c r="Z172" s="21"/>
      <c r="AA172" s="8"/>
    </row>
    <row r="173" spans="1:27" ht="12.75" customHeight="1">
      <c r="A173" s="21"/>
      <c r="B173" s="21"/>
      <c r="E173" s="21"/>
      <c r="F173" s="21"/>
      <c r="H173" s="221"/>
      <c r="I173" s="221"/>
      <c r="J173" s="2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21"/>
      <c r="V173" s="221"/>
      <c r="W173" s="221"/>
      <c r="X173" s="21"/>
      <c r="Y173" s="21"/>
      <c r="Z173" s="21"/>
      <c r="AA173" s="8"/>
    </row>
    <row r="174" spans="1:27" ht="12.75" customHeight="1">
      <c r="A174" s="21"/>
      <c r="B174" s="21"/>
      <c r="E174" s="21"/>
      <c r="F174" s="21"/>
      <c r="H174" s="221"/>
      <c r="I174" s="221"/>
      <c r="J174" s="2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21"/>
      <c r="V174" s="221"/>
      <c r="W174" s="221"/>
      <c r="X174" s="21"/>
      <c r="Y174" s="21"/>
      <c r="Z174" s="21"/>
      <c r="AA174" s="8"/>
    </row>
    <row r="175" spans="1:27" ht="12.75" customHeight="1">
      <c r="A175" s="21"/>
      <c r="B175" s="21"/>
      <c r="E175" s="21"/>
      <c r="F175" s="21"/>
      <c r="H175" s="221"/>
      <c r="I175" s="221"/>
      <c r="J175" s="2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21"/>
      <c r="V175" s="221"/>
      <c r="W175" s="221"/>
      <c r="X175" s="21"/>
      <c r="Y175" s="21"/>
      <c r="Z175" s="21"/>
      <c r="AA175" s="8"/>
    </row>
    <row r="176" spans="1:27" ht="12.75" customHeight="1">
      <c r="A176" s="21"/>
      <c r="B176" s="21"/>
      <c r="E176" s="21"/>
      <c r="F176" s="21"/>
      <c r="H176" s="221"/>
      <c r="I176" s="221"/>
      <c r="J176" s="2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21"/>
      <c r="V176" s="221"/>
      <c r="W176" s="221"/>
      <c r="X176" s="21"/>
      <c r="Y176" s="21"/>
      <c r="Z176" s="21"/>
      <c r="AA176" s="8"/>
    </row>
    <row r="177" spans="1:27" ht="12.75" customHeight="1">
      <c r="A177" s="21"/>
      <c r="B177" s="21"/>
      <c r="E177" s="21"/>
      <c r="F177" s="21"/>
      <c r="H177" s="221"/>
      <c r="I177" s="221"/>
      <c r="J177" s="2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21"/>
      <c r="V177" s="221"/>
      <c r="W177" s="221"/>
      <c r="X177" s="21"/>
      <c r="Y177" s="21"/>
      <c r="Z177" s="21"/>
      <c r="AA177" s="8"/>
    </row>
    <row r="178" spans="1:27" ht="12.75" customHeight="1">
      <c r="A178" s="21"/>
      <c r="B178" s="21"/>
      <c r="E178" s="21"/>
      <c r="F178" s="21"/>
      <c r="H178" s="221"/>
      <c r="I178" s="221"/>
      <c r="J178" s="2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21"/>
      <c r="V178" s="221"/>
      <c r="W178" s="221"/>
      <c r="X178" s="21"/>
      <c r="Y178" s="21"/>
      <c r="Z178" s="21"/>
      <c r="AA178" s="8"/>
    </row>
    <row r="179" spans="1:27" ht="12.75" customHeight="1">
      <c r="A179" s="21"/>
      <c r="B179" s="21"/>
      <c r="E179" s="21"/>
      <c r="F179" s="21"/>
      <c r="H179" s="221"/>
      <c r="I179" s="221"/>
      <c r="J179" s="2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21"/>
      <c r="V179" s="221"/>
      <c r="W179" s="221"/>
      <c r="X179" s="21"/>
      <c r="Y179" s="21"/>
      <c r="Z179" s="21"/>
      <c r="AA179" s="8"/>
    </row>
    <row r="180" spans="1:27" ht="12.75" customHeight="1">
      <c r="A180" s="21"/>
      <c r="B180" s="21"/>
      <c r="E180" s="21"/>
      <c r="F180" s="21"/>
      <c r="H180" s="221"/>
      <c r="I180" s="221"/>
      <c r="J180" s="2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21"/>
      <c r="V180" s="221"/>
      <c r="W180" s="221"/>
      <c r="X180" s="21"/>
      <c r="Y180" s="21"/>
      <c r="Z180" s="21"/>
      <c r="AA180" s="8"/>
    </row>
    <row r="181" spans="1:27" ht="12.75" customHeight="1">
      <c r="A181" s="21"/>
      <c r="B181" s="21"/>
      <c r="E181" s="21"/>
      <c r="F181" s="21"/>
      <c r="H181" s="221"/>
      <c r="I181" s="221"/>
      <c r="J181" s="2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21"/>
      <c r="V181" s="221"/>
      <c r="W181" s="221"/>
      <c r="X181" s="21"/>
      <c r="Y181" s="21"/>
      <c r="Z181" s="21"/>
      <c r="AA181" s="8"/>
    </row>
    <row r="182" spans="1:27" ht="12.75" customHeight="1">
      <c r="A182" s="21"/>
      <c r="B182" s="21"/>
      <c r="E182" s="21"/>
      <c r="F182" s="21"/>
      <c r="H182" s="221"/>
      <c r="I182" s="221"/>
      <c r="J182" s="2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21"/>
      <c r="V182" s="221"/>
      <c r="W182" s="221"/>
      <c r="X182" s="21"/>
      <c r="Y182" s="21"/>
      <c r="Z182" s="21"/>
      <c r="AA182" s="8"/>
    </row>
    <row r="183" spans="1:36" s="228" customFormat="1" ht="12.75" customHeight="1">
      <c r="A183" s="21"/>
      <c r="B183" s="21"/>
      <c r="C183" s="21"/>
      <c r="D183" s="21"/>
      <c r="E183" s="21"/>
      <c r="F183" s="21"/>
      <c r="G183" s="21"/>
      <c r="H183" s="221"/>
      <c r="I183" s="221"/>
      <c r="J183" s="221"/>
      <c r="K183" s="21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1"/>
      <c r="W183" s="226"/>
      <c r="X183" s="226"/>
      <c r="Y183" s="226"/>
      <c r="Z183" s="226"/>
      <c r="AA183" s="227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28" customFormat="1" ht="12.75" customHeight="1">
      <c r="A184" s="21"/>
      <c r="B184" s="21"/>
      <c r="C184" s="21"/>
      <c r="D184" s="21"/>
      <c r="E184" s="21"/>
      <c r="F184" s="21"/>
      <c r="G184" s="21"/>
      <c r="H184" s="221"/>
      <c r="I184" s="221"/>
      <c r="J184" s="221"/>
      <c r="K184" s="21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1"/>
      <c r="W184" s="226"/>
      <c r="X184" s="226"/>
      <c r="Y184" s="226"/>
      <c r="Z184" s="226"/>
      <c r="AA184" s="227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28" customFormat="1" ht="12.75" customHeight="1">
      <c r="A185" s="21"/>
      <c r="B185" s="21"/>
      <c r="C185" s="21"/>
      <c r="D185" s="21"/>
      <c r="E185" s="21"/>
      <c r="F185" s="21"/>
      <c r="G185" s="21"/>
      <c r="H185" s="221"/>
      <c r="I185" s="221"/>
      <c r="J185" s="221"/>
      <c r="K185" s="21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1"/>
      <c r="W185" s="226"/>
      <c r="X185" s="226"/>
      <c r="Y185" s="226"/>
      <c r="Z185" s="226"/>
      <c r="AA185" s="227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28" customFormat="1" ht="12.75" customHeight="1">
      <c r="A186" s="21"/>
      <c r="B186" s="21"/>
      <c r="C186" s="21"/>
      <c r="D186" s="21"/>
      <c r="E186" s="21"/>
      <c r="F186" s="21"/>
      <c r="G186" s="21"/>
      <c r="H186" s="221"/>
      <c r="I186" s="221"/>
      <c r="J186" s="221"/>
      <c r="K186" s="21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1"/>
      <c r="W186" s="226"/>
      <c r="X186" s="226"/>
      <c r="Y186" s="226"/>
      <c r="Z186" s="226"/>
      <c r="AA186" s="227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28" customFormat="1" ht="12.75" customHeight="1">
      <c r="A187" s="21"/>
      <c r="B187" s="21"/>
      <c r="C187" s="21"/>
      <c r="D187" s="21"/>
      <c r="E187" s="21"/>
      <c r="F187" s="21"/>
      <c r="G187" s="21"/>
      <c r="H187" s="221"/>
      <c r="I187" s="221"/>
      <c r="J187" s="221"/>
      <c r="K187" s="21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1"/>
      <c r="W187" s="226"/>
      <c r="X187" s="226"/>
      <c r="Y187" s="226"/>
      <c r="Z187" s="226"/>
      <c r="AA187" s="227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28" customFormat="1" ht="12.75" customHeight="1">
      <c r="A188" s="21"/>
      <c r="B188" s="21"/>
      <c r="C188" s="21"/>
      <c r="D188" s="21"/>
      <c r="E188" s="21"/>
      <c r="F188" s="21"/>
      <c r="G188" s="21"/>
      <c r="H188" s="221"/>
      <c r="I188" s="221"/>
      <c r="J188" s="221"/>
      <c r="K188" s="21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1"/>
      <c r="W188" s="226"/>
      <c r="X188" s="226"/>
      <c r="Y188" s="226"/>
      <c r="Z188" s="226"/>
      <c r="AA188" s="227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28" customFormat="1" ht="12.75" customHeight="1">
      <c r="A189" s="21"/>
      <c r="B189" s="21"/>
      <c r="C189" s="21"/>
      <c r="D189" s="21"/>
      <c r="E189" s="21"/>
      <c r="F189" s="21"/>
      <c r="G189" s="21"/>
      <c r="H189" s="221"/>
      <c r="I189" s="221"/>
      <c r="J189" s="221"/>
      <c r="K189" s="21"/>
      <c r="L189" s="226"/>
      <c r="M189" s="226"/>
      <c r="N189" s="1"/>
      <c r="O189" s="226"/>
      <c r="P189" s="226"/>
      <c r="Q189" s="226"/>
      <c r="R189" s="226"/>
      <c r="S189" s="226"/>
      <c r="T189" s="226"/>
      <c r="U189" s="226"/>
      <c r="V189" s="1"/>
      <c r="W189" s="226"/>
      <c r="X189" s="226"/>
      <c r="Y189" s="226"/>
      <c r="Z189" s="226"/>
      <c r="AA189" s="227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28" customFormat="1" ht="12.75" customHeight="1">
      <c r="A190" s="21"/>
      <c r="B190" s="21"/>
      <c r="C190" s="21"/>
      <c r="D190" s="21"/>
      <c r="E190" s="21"/>
      <c r="F190" s="21"/>
      <c r="G190" s="21"/>
      <c r="H190" s="221"/>
      <c r="I190" s="221"/>
      <c r="J190" s="221"/>
      <c r="K190" s="21"/>
      <c r="L190" s="226"/>
      <c r="M190" s="226"/>
      <c r="N190" s="1"/>
      <c r="O190" s="226"/>
      <c r="P190" s="226"/>
      <c r="Q190" s="226"/>
      <c r="R190" s="226"/>
      <c r="S190" s="226"/>
      <c r="T190" s="226"/>
      <c r="U190" s="226"/>
      <c r="V190" s="1"/>
      <c r="W190" s="226"/>
      <c r="X190" s="226"/>
      <c r="Y190" s="226"/>
      <c r="Z190" s="226"/>
      <c r="AA190" s="227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28" customFormat="1" ht="12.75" customHeight="1">
      <c r="A191" s="21"/>
      <c r="B191" s="21"/>
      <c r="C191" s="21"/>
      <c r="D191" s="21"/>
      <c r="E191" s="21"/>
      <c r="F191" s="21"/>
      <c r="G191" s="21"/>
      <c r="H191" s="221"/>
      <c r="I191" s="221"/>
      <c r="J191" s="221"/>
      <c r="K191" s="21"/>
      <c r="L191" s="226"/>
      <c r="M191" s="226"/>
      <c r="N191" s="1"/>
      <c r="O191" s="226"/>
      <c r="P191" s="226"/>
      <c r="Q191" s="226"/>
      <c r="R191" s="226"/>
      <c r="S191" s="226"/>
      <c r="T191" s="226"/>
      <c r="U191" s="226"/>
      <c r="V191" s="1"/>
      <c r="W191" s="226"/>
      <c r="X191" s="226"/>
      <c r="Y191" s="226"/>
      <c r="Z191" s="226"/>
      <c r="AA191" s="227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27" s="147" customFormat="1" ht="12.75" customHeight="1">
      <c r="A192" s="21"/>
      <c r="B192" s="21"/>
      <c r="C192" s="21"/>
      <c r="D192" s="21"/>
      <c r="E192" s="21"/>
      <c r="F192" s="21"/>
      <c r="G192" s="21"/>
      <c r="H192" s="221"/>
      <c r="I192" s="221"/>
      <c r="J192" s="221"/>
      <c r="K192" s="21"/>
      <c r="L192" s="229"/>
      <c r="M192" s="229"/>
      <c r="O192" s="229"/>
      <c r="P192" s="229"/>
      <c r="Q192" s="229"/>
      <c r="R192" s="229"/>
      <c r="S192" s="229"/>
      <c r="T192" s="229"/>
      <c r="U192" s="229"/>
      <c r="W192" s="229"/>
      <c r="X192" s="229"/>
      <c r="Y192" s="229"/>
      <c r="Z192" s="229"/>
      <c r="AA192" s="73"/>
    </row>
    <row r="193" spans="1:27" ht="12.75" customHeight="1">
      <c r="A193" s="21"/>
      <c r="B193" s="21"/>
      <c r="E193" s="21"/>
      <c r="F193" s="21"/>
      <c r="H193" s="221"/>
      <c r="I193" s="221"/>
      <c r="J193" s="221"/>
      <c r="K193" s="21"/>
      <c r="L193" s="21"/>
      <c r="M193" s="21"/>
      <c r="O193" s="21"/>
      <c r="P193" s="21"/>
      <c r="Q193" s="21"/>
      <c r="R193" s="21"/>
      <c r="S193" s="21"/>
      <c r="T193" s="21"/>
      <c r="U193" s="21"/>
      <c r="W193" s="21"/>
      <c r="X193" s="21"/>
      <c r="Y193" s="21"/>
      <c r="Z193" s="21"/>
      <c r="AA193" s="8"/>
    </row>
    <row r="194" spans="1:27" ht="12.75" customHeight="1">
      <c r="A194" s="21"/>
      <c r="B194" s="21"/>
      <c r="E194" s="21"/>
      <c r="F194" s="21"/>
      <c r="H194" s="221"/>
      <c r="I194" s="221"/>
      <c r="J194" s="221"/>
      <c r="K194" s="21"/>
      <c r="L194" s="21"/>
      <c r="M194" s="21"/>
      <c r="O194" s="21"/>
      <c r="P194" s="21"/>
      <c r="Q194" s="21"/>
      <c r="R194" s="21"/>
      <c r="S194" s="21"/>
      <c r="T194" s="21"/>
      <c r="U194" s="21"/>
      <c r="W194" s="21"/>
      <c r="X194" s="21"/>
      <c r="Y194" s="21"/>
      <c r="Z194" s="21"/>
      <c r="AA194" s="8"/>
    </row>
    <row r="195" spans="1:26" ht="12.75" customHeight="1">
      <c r="A195" s="21"/>
      <c r="B195" s="21"/>
      <c r="E195" s="21"/>
      <c r="F195" s="21"/>
      <c r="H195" s="221"/>
      <c r="I195" s="221"/>
      <c r="J195" s="221"/>
      <c r="K195" s="21"/>
      <c r="L195" s="21"/>
      <c r="M195" s="21"/>
      <c r="O195" s="21"/>
      <c r="P195" s="21"/>
      <c r="Q195" s="21"/>
      <c r="R195" s="21"/>
      <c r="S195" s="21"/>
      <c r="T195" s="21"/>
      <c r="U195" s="21"/>
      <c r="W195" s="21"/>
      <c r="X195" s="21"/>
      <c r="Y195" s="21"/>
      <c r="Z195" s="21"/>
    </row>
    <row r="196" spans="1:26" ht="12.75" customHeight="1">
      <c r="A196" s="21"/>
      <c r="B196" s="21"/>
      <c r="E196" s="21"/>
      <c r="F196" s="21"/>
      <c r="H196" s="221"/>
      <c r="I196" s="221"/>
      <c r="J196" s="221"/>
      <c r="K196" s="21"/>
      <c r="L196" s="21"/>
      <c r="M196" s="21"/>
      <c r="O196" s="21"/>
      <c r="P196" s="21"/>
      <c r="Q196" s="21"/>
      <c r="R196" s="21"/>
      <c r="S196" s="21"/>
      <c r="T196" s="21"/>
      <c r="U196" s="21"/>
      <c r="W196" s="21"/>
      <c r="X196" s="21"/>
      <c r="Y196" s="21"/>
      <c r="Z196" s="21"/>
    </row>
    <row r="197" spans="1:26" ht="12.75" customHeight="1">
      <c r="A197" s="21"/>
      <c r="B197" s="21"/>
      <c r="E197" s="21"/>
      <c r="F197" s="21"/>
      <c r="H197" s="221"/>
      <c r="I197" s="221"/>
      <c r="J197" s="221"/>
      <c r="K197" s="21"/>
      <c r="L197" s="21"/>
      <c r="M197" s="21"/>
      <c r="O197" s="21"/>
      <c r="P197" s="21"/>
      <c r="Q197" s="21"/>
      <c r="R197" s="21"/>
      <c r="S197" s="21"/>
      <c r="T197" s="21"/>
      <c r="U197" s="21"/>
      <c r="W197" s="21"/>
      <c r="X197" s="21"/>
      <c r="Y197" s="21"/>
      <c r="Z197" s="21"/>
    </row>
    <row r="198" spans="1:26" ht="12.75" customHeight="1">
      <c r="A198" s="21"/>
      <c r="B198" s="21"/>
      <c r="E198" s="21"/>
      <c r="F198" s="21"/>
      <c r="H198" s="221"/>
      <c r="I198" s="221"/>
      <c r="J198" s="221"/>
      <c r="K198" s="21"/>
      <c r="L198" s="21"/>
      <c r="M198" s="21"/>
      <c r="O198" s="21"/>
      <c r="P198" s="21"/>
      <c r="Q198" s="21"/>
      <c r="R198" s="21"/>
      <c r="S198" s="21"/>
      <c r="T198" s="21"/>
      <c r="U198" s="21"/>
      <c r="W198" s="21"/>
      <c r="X198" s="21"/>
      <c r="Y198" s="21"/>
      <c r="Z198" s="21"/>
    </row>
    <row r="199" spans="1:26" ht="12.75" customHeight="1">
      <c r="A199" s="21"/>
      <c r="B199" s="21"/>
      <c r="E199" s="21"/>
      <c r="F199" s="21"/>
      <c r="H199" s="221"/>
      <c r="I199" s="221"/>
      <c r="J199" s="221"/>
      <c r="K199" s="21"/>
      <c r="L199" s="21"/>
      <c r="M199" s="21"/>
      <c r="O199" s="21"/>
      <c r="P199" s="21"/>
      <c r="Q199" s="21"/>
      <c r="R199" s="21"/>
      <c r="S199" s="21"/>
      <c r="T199" s="21"/>
      <c r="U199" s="21"/>
      <c r="W199" s="21"/>
      <c r="X199" s="21"/>
      <c r="Y199" s="21"/>
      <c r="Z199" s="21"/>
    </row>
    <row r="200" spans="1:26" s="74" customFormat="1" ht="12.75" customHeight="1">
      <c r="A200" s="21"/>
      <c r="B200" s="21"/>
      <c r="C200" s="21"/>
      <c r="D200" s="21"/>
      <c r="E200" s="21"/>
      <c r="F200" s="21"/>
      <c r="G200" s="21"/>
      <c r="H200" s="221"/>
      <c r="I200" s="221"/>
      <c r="J200" s="221"/>
      <c r="K200" s="21"/>
      <c r="L200" s="230"/>
      <c r="M200" s="230"/>
      <c r="O200" s="230"/>
      <c r="P200" s="230"/>
      <c r="Q200" s="229"/>
      <c r="R200" s="229"/>
      <c r="S200" s="229"/>
      <c r="T200" s="229"/>
      <c r="U200" s="230"/>
      <c r="W200" s="230"/>
      <c r="X200" s="230"/>
      <c r="Y200" s="230"/>
      <c r="Z200" s="230"/>
    </row>
    <row r="201" spans="1:26" ht="12.75" customHeight="1">
      <c r="A201" s="21"/>
      <c r="B201" s="21"/>
      <c r="E201" s="21"/>
      <c r="F201" s="21"/>
      <c r="H201" s="221"/>
      <c r="I201" s="221"/>
      <c r="J201" s="221"/>
      <c r="K201" s="21"/>
      <c r="L201" s="21"/>
      <c r="M201" s="21"/>
      <c r="O201" s="21"/>
      <c r="P201" s="21"/>
      <c r="Q201" s="21"/>
      <c r="R201" s="21"/>
      <c r="S201" s="21"/>
      <c r="T201" s="21"/>
      <c r="U201" s="21"/>
      <c r="W201" s="21"/>
      <c r="X201" s="21"/>
      <c r="Y201" s="21"/>
      <c r="Z201" s="21"/>
    </row>
    <row r="202" spans="1:26" ht="12.75" customHeight="1">
      <c r="A202" s="21"/>
      <c r="B202" s="21"/>
      <c r="E202" s="21"/>
      <c r="F202" s="21"/>
      <c r="H202" s="221"/>
      <c r="I202" s="221"/>
      <c r="J202" s="221"/>
      <c r="K202" s="21"/>
      <c r="L202" s="21"/>
      <c r="M202" s="21"/>
      <c r="O202" s="21"/>
      <c r="P202" s="21"/>
      <c r="Q202" s="21"/>
      <c r="R202" s="21"/>
      <c r="S202" s="21"/>
      <c r="T202" s="21"/>
      <c r="U202" s="21"/>
      <c r="W202" s="21"/>
      <c r="X202" s="21"/>
      <c r="Y202" s="21"/>
      <c r="Z202" s="21"/>
    </row>
    <row r="203" spans="1:26" ht="12.75" customHeight="1">
      <c r="A203" s="21"/>
      <c r="B203" s="21"/>
      <c r="E203" s="21"/>
      <c r="F203" s="21"/>
      <c r="H203" s="221"/>
      <c r="I203" s="221"/>
      <c r="J203" s="221"/>
      <c r="K203" s="21"/>
      <c r="L203" s="21"/>
      <c r="M203" s="21"/>
      <c r="O203" s="21"/>
      <c r="P203" s="21"/>
      <c r="Q203" s="21"/>
      <c r="R203" s="21"/>
      <c r="S203" s="21"/>
      <c r="T203" s="21"/>
      <c r="U203" s="21"/>
      <c r="W203" s="21"/>
      <c r="X203" s="21"/>
      <c r="Y203" s="21"/>
      <c r="Z203" s="21"/>
    </row>
    <row r="204" spans="1:26" ht="12.75" customHeight="1">
      <c r="A204" s="21"/>
      <c r="B204" s="21"/>
      <c r="E204" s="21"/>
      <c r="F204" s="21"/>
      <c r="H204" s="221"/>
      <c r="I204" s="221"/>
      <c r="J204" s="221"/>
      <c r="K204" s="21"/>
      <c r="L204" s="21"/>
      <c r="M204" s="21"/>
      <c r="O204" s="21"/>
      <c r="P204" s="21"/>
      <c r="Q204" s="21"/>
      <c r="R204" s="21"/>
      <c r="S204" s="21"/>
      <c r="T204" s="21"/>
      <c r="U204" s="21"/>
      <c r="W204" s="21"/>
      <c r="X204" s="21"/>
      <c r="Y204" s="21"/>
      <c r="Z204" s="21"/>
    </row>
    <row r="205" spans="1:26" ht="12.75" customHeight="1">
      <c r="A205" s="21"/>
      <c r="B205" s="21"/>
      <c r="E205" s="21"/>
      <c r="F205" s="21"/>
      <c r="H205" s="221"/>
      <c r="I205" s="221"/>
      <c r="J205" s="221"/>
      <c r="K205" s="21"/>
      <c r="L205" s="21"/>
      <c r="M205" s="21"/>
      <c r="O205" s="21"/>
      <c r="P205" s="21"/>
      <c r="Q205" s="21"/>
      <c r="R205" s="21"/>
      <c r="S205" s="21"/>
      <c r="T205" s="21"/>
      <c r="U205" s="21"/>
      <c r="W205" s="21"/>
      <c r="X205" s="21"/>
      <c r="Y205" s="21"/>
      <c r="Z205" s="21"/>
    </row>
    <row r="206" spans="1:26" ht="12.75" customHeight="1">
      <c r="A206" s="21"/>
      <c r="B206" s="21"/>
      <c r="E206" s="21"/>
      <c r="F206" s="21"/>
      <c r="H206" s="221"/>
      <c r="I206" s="221"/>
      <c r="J206" s="221"/>
      <c r="K206" s="21"/>
      <c r="L206" s="21"/>
      <c r="M206" s="21"/>
      <c r="O206" s="21"/>
      <c r="P206" s="21"/>
      <c r="Q206" s="21"/>
      <c r="R206" s="21"/>
      <c r="S206" s="21"/>
      <c r="T206" s="21"/>
      <c r="U206" s="21"/>
      <c r="W206" s="21"/>
      <c r="X206" s="21"/>
      <c r="Y206" s="21"/>
      <c r="Z206" s="21"/>
    </row>
    <row r="207" spans="1:26" ht="12.75" customHeight="1">
      <c r="A207" s="21"/>
      <c r="B207" s="21"/>
      <c r="E207" s="21"/>
      <c r="F207" s="21"/>
      <c r="H207" s="221"/>
      <c r="I207" s="221"/>
      <c r="J207" s="221"/>
      <c r="K207" s="21"/>
      <c r="L207" s="21"/>
      <c r="M207" s="21"/>
      <c r="O207" s="21"/>
      <c r="P207" s="21"/>
      <c r="Q207" s="21"/>
      <c r="R207" s="21"/>
      <c r="S207" s="21"/>
      <c r="T207" s="21"/>
      <c r="U207" s="21"/>
      <c r="W207" s="21"/>
      <c r="X207" s="21"/>
      <c r="Y207" s="21"/>
      <c r="Z207" s="21"/>
    </row>
    <row r="208" spans="1:26" ht="12.75" customHeight="1">
      <c r="A208" s="21"/>
      <c r="B208" s="21"/>
      <c r="E208" s="21"/>
      <c r="F208" s="21"/>
      <c r="H208" s="221"/>
      <c r="I208" s="221"/>
      <c r="J208" s="221"/>
      <c r="K208" s="21"/>
      <c r="L208" s="21"/>
      <c r="M208" s="21"/>
      <c r="O208" s="21"/>
      <c r="P208" s="21"/>
      <c r="Q208" s="21"/>
      <c r="R208" s="21"/>
      <c r="S208" s="21"/>
      <c r="T208" s="21"/>
      <c r="U208" s="21"/>
      <c r="W208" s="21"/>
      <c r="X208" s="21"/>
      <c r="Y208" s="21"/>
      <c r="Z208" s="21"/>
    </row>
    <row r="209" spans="1:26" ht="12.75" customHeight="1">
      <c r="A209" s="21"/>
      <c r="B209" s="21"/>
      <c r="E209" s="21"/>
      <c r="F209" s="21"/>
      <c r="H209" s="221"/>
      <c r="I209" s="221"/>
      <c r="J209" s="221"/>
      <c r="K209" s="21"/>
      <c r="L209" s="21"/>
      <c r="M209" s="21"/>
      <c r="O209" s="21"/>
      <c r="P209" s="21"/>
      <c r="Q209" s="21"/>
      <c r="R209" s="21"/>
      <c r="S209" s="21"/>
      <c r="T209" s="21"/>
      <c r="U209" s="21"/>
      <c r="W209" s="21"/>
      <c r="X209" s="21"/>
      <c r="Y209" s="21"/>
      <c r="Z209" s="21"/>
    </row>
    <row r="210" spans="1:26" ht="12.75" customHeight="1">
      <c r="A210" s="21"/>
      <c r="B210" s="21"/>
      <c r="E210" s="21"/>
      <c r="F210" s="21"/>
      <c r="H210" s="221"/>
      <c r="I210" s="221"/>
      <c r="J210" s="221"/>
      <c r="K210" s="21"/>
      <c r="L210" s="21"/>
      <c r="M210" s="21"/>
      <c r="O210" s="21"/>
      <c r="P210" s="21"/>
      <c r="Q210" s="21"/>
      <c r="R210" s="21"/>
      <c r="S210" s="21"/>
      <c r="T210" s="21"/>
      <c r="U210" s="21"/>
      <c r="W210" s="21"/>
      <c r="X210" s="21"/>
      <c r="Y210" s="21"/>
      <c r="Z210" s="21"/>
    </row>
    <row r="211" spans="1:26" ht="12.75" customHeight="1">
      <c r="A211" s="21"/>
      <c r="B211" s="21"/>
      <c r="E211" s="21"/>
      <c r="F211" s="21"/>
      <c r="H211" s="221"/>
      <c r="I211" s="221"/>
      <c r="J211" s="221"/>
      <c r="K211" s="21"/>
      <c r="L211" s="21"/>
      <c r="M211" s="21"/>
      <c r="O211" s="21"/>
      <c r="P211" s="21"/>
      <c r="Q211" s="21"/>
      <c r="R211" s="21"/>
      <c r="S211" s="21"/>
      <c r="T211" s="21"/>
      <c r="U211" s="21"/>
      <c r="W211" s="21"/>
      <c r="X211" s="21"/>
      <c r="Y211" s="21"/>
      <c r="Z211" s="21"/>
    </row>
    <row r="212" spans="1:26" ht="12.75" customHeight="1">
      <c r="A212" s="21"/>
      <c r="B212" s="21"/>
      <c r="E212" s="21"/>
      <c r="F212" s="21"/>
      <c r="H212" s="221"/>
      <c r="I212" s="221"/>
      <c r="J212" s="221"/>
      <c r="K212" s="21"/>
      <c r="L212" s="21"/>
      <c r="M212" s="21"/>
      <c r="O212" s="21"/>
      <c r="P212" s="21"/>
      <c r="Q212" s="21"/>
      <c r="R212" s="21"/>
      <c r="S212" s="21"/>
      <c r="T212" s="21"/>
      <c r="U212" s="21"/>
      <c r="W212" s="21"/>
      <c r="X212" s="21"/>
      <c r="Y212" s="21"/>
      <c r="Z212" s="21"/>
    </row>
    <row r="213" spans="1:26" ht="12.75" customHeight="1">
      <c r="A213" s="21"/>
      <c r="B213" s="21"/>
      <c r="E213" s="21"/>
      <c r="F213" s="21"/>
      <c r="H213" s="221"/>
      <c r="I213" s="221"/>
      <c r="J213" s="221"/>
      <c r="K213" s="21"/>
      <c r="L213" s="21"/>
      <c r="M213" s="21"/>
      <c r="O213" s="21"/>
      <c r="P213" s="21"/>
      <c r="Q213" s="21"/>
      <c r="R213" s="21"/>
      <c r="S213" s="21"/>
      <c r="T213" s="21"/>
      <c r="U213" s="21"/>
      <c r="W213" s="21"/>
      <c r="X213" s="21"/>
      <c r="Y213" s="21"/>
      <c r="Z213" s="21"/>
    </row>
    <row r="214" spans="1:26" ht="12.75" customHeight="1">
      <c r="A214" s="21"/>
      <c r="B214" s="21"/>
      <c r="E214" s="21"/>
      <c r="F214" s="21"/>
      <c r="H214" s="221"/>
      <c r="I214" s="221"/>
      <c r="J214" s="221"/>
      <c r="K214" s="21"/>
      <c r="L214" s="21"/>
      <c r="M214" s="21"/>
      <c r="O214" s="21"/>
      <c r="P214" s="21"/>
      <c r="Q214" s="21"/>
      <c r="R214" s="21"/>
      <c r="S214" s="21"/>
      <c r="T214" s="21"/>
      <c r="U214" s="21"/>
      <c r="W214" s="21"/>
      <c r="X214" s="21"/>
      <c r="Y214" s="21"/>
      <c r="Z214" s="21"/>
    </row>
    <row r="215" spans="1:26" ht="12.75" customHeight="1">
      <c r="A215" s="21"/>
      <c r="B215" s="21"/>
      <c r="E215" s="21"/>
      <c r="F215" s="21"/>
      <c r="H215" s="221"/>
      <c r="I215" s="221"/>
      <c r="J215" s="221"/>
      <c r="K215" s="21"/>
      <c r="L215" s="21"/>
      <c r="M215" s="21"/>
      <c r="O215" s="21"/>
      <c r="P215" s="21"/>
      <c r="Q215" s="21"/>
      <c r="R215" s="21"/>
      <c r="S215" s="21"/>
      <c r="T215" s="21"/>
      <c r="U215" s="21"/>
      <c r="W215" s="21"/>
      <c r="X215" s="21"/>
      <c r="Y215" s="21"/>
      <c r="Z215" s="21"/>
    </row>
    <row r="216" spans="1:26" ht="12.75" customHeight="1">
      <c r="A216" s="21"/>
      <c r="B216" s="21"/>
      <c r="E216" s="21"/>
      <c r="F216" s="21"/>
      <c r="H216" s="221"/>
      <c r="I216" s="221"/>
      <c r="J216" s="221"/>
      <c r="K216" s="21"/>
      <c r="L216" s="21"/>
      <c r="M216" s="21"/>
      <c r="O216" s="21"/>
      <c r="P216" s="21"/>
      <c r="Q216" s="21"/>
      <c r="R216" s="21"/>
      <c r="S216" s="21"/>
      <c r="T216" s="21"/>
      <c r="U216" s="21"/>
      <c r="W216" s="21"/>
      <c r="X216" s="21"/>
      <c r="Y216" s="21"/>
      <c r="Z216" s="21"/>
    </row>
    <row r="217" spans="1:26" ht="12.75" customHeight="1">
      <c r="A217" s="21"/>
      <c r="B217" s="21"/>
      <c r="E217" s="21"/>
      <c r="F217" s="21"/>
      <c r="H217" s="221"/>
      <c r="I217" s="221"/>
      <c r="J217" s="221"/>
      <c r="K217" s="21"/>
      <c r="L217" s="21"/>
      <c r="M217" s="21"/>
      <c r="O217" s="21"/>
      <c r="P217" s="21"/>
      <c r="Q217" s="21"/>
      <c r="R217" s="21"/>
      <c r="S217" s="21"/>
      <c r="T217" s="21"/>
      <c r="U217" s="21"/>
      <c r="W217" s="21"/>
      <c r="X217" s="21"/>
      <c r="Y217" s="21"/>
      <c r="Z217" s="21"/>
    </row>
    <row r="218" spans="1:26" ht="12.75" customHeight="1">
      <c r="A218" s="21"/>
      <c r="B218" s="21"/>
      <c r="E218" s="21"/>
      <c r="F218" s="21"/>
      <c r="H218" s="221"/>
      <c r="I218" s="221"/>
      <c r="J218" s="221"/>
      <c r="K218" s="21"/>
      <c r="L218" s="21"/>
      <c r="M218" s="21"/>
      <c r="O218" s="21"/>
      <c r="P218" s="21"/>
      <c r="Q218" s="21"/>
      <c r="R218" s="21"/>
      <c r="S218" s="21"/>
      <c r="T218" s="21"/>
      <c r="U218" s="21"/>
      <c r="W218" s="21"/>
      <c r="X218" s="21"/>
      <c r="Y218" s="21"/>
      <c r="Z218" s="21"/>
    </row>
    <row r="219" spans="1:26" ht="12.75" customHeight="1">
      <c r="A219" s="21"/>
      <c r="B219" s="21"/>
      <c r="E219" s="21"/>
      <c r="F219" s="21"/>
      <c r="H219" s="221"/>
      <c r="I219" s="221"/>
      <c r="J219" s="221"/>
      <c r="K219" s="21"/>
      <c r="L219" s="21"/>
      <c r="M219" s="21"/>
      <c r="O219" s="21"/>
      <c r="P219" s="21"/>
      <c r="Q219" s="21"/>
      <c r="R219" s="21"/>
      <c r="S219" s="21"/>
      <c r="T219" s="21"/>
      <c r="U219" s="21"/>
      <c r="W219" s="21"/>
      <c r="X219" s="21"/>
      <c r="Y219" s="21"/>
      <c r="Z219" s="21"/>
    </row>
    <row r="220" spans="1:26" ht="12.75" customHeight="1">
      <c r="A220" s="21"/>
      <c r="B220" s="21"/>
      <c r="E220" s="21"/>
      <c r="F220" s="21"/>
      <c r="H220" s="221"/>
      <c r="I220" s="221"/>
      <c r="J220" s="221"/>
      <c r="K220" s="21"/>
      <c r="L220" s="21"/>
      <c r="M220" s="21"/>
      <c r="S220" s="21"/>
      <c r="T220" s="21"/>
      <c r="U220" s="21"/>
      <c r="W220" s="21"/>
      <c r="X220" s="21"/>
      <c r="Y220" s="21"/>
      <c r="Z220" s="21"/>
    </row>
    <row r="221" spans="1:26" ht="12.75" customHeight="1">
      <c r="A221" s="21"/>
      <c r="B221" s="21"/>
      <c r="E221" s="21"/>
      <c r="F221" s="21"/>
      <c r="H221" s="221"/>
      <c r="I221" s="221"/>
      <c r="J221" s="221"/>
      <c r="K221" s="21"/>
      <c r="L221" s="21"/>
      <c r="M221" s="21"/>
      <c r="S221" s="21"/>
      <c r="T221" s="21"/>
      <c r="U221" s="21"/>
      <c r="W221" s="21"/>
      <c r="X221" s="21"/>
      <c r="Y221" s="21"/>
      <c r="Z221" s="21"/>
    </row>
    <row r="222" spans="1:26" ht="12.75" customHeight="1">
      <c r="A222" s="21"/>
      <c r="B222" s="21"/>
      <c r="E222" s="21"/>
      <c r="F222" s="21"/>
      <c r="H222" s="221"/>
      <c r="I222" s="221"/>
      <c r="J222" s="221"/>
      <c r="K222" s="21"/>
      <c r="L222" s="21"/>
      <c r="M222" s="21"/>
      <c r="S222" s="21"/>
      <c r="T222" s="21"/>
      <c r="U222" s="21"/>
      <c r="W222" s="21"/>
      <c r="X222" s="21"/>
      <c r="Y222" s="21"/>
      <c r="Z222" s="21"/>
    </row>
    <row r="223" spans="1:26" ht="12.75" customHeight="1">
      <c r="A223" s="21"/>
      <c r="B223" s="21"/>
      <c r="E223" s="21"/>
      <c r="F223" s="21"/>
      <c r="H223" s="221"/>
      <c r="I223" s="221"/>
      <c r="J223" s="221"/>
      <c r="K223" s="21"/>
      <c r="L223" s="21"/>
      <c r="M223" s="21"/>
      <c r="S223" s="21"/>
      <c r="T223" s="21"/>
      <c r="U223" s="21"/>
      <c r="W223" s="21"/>
      <c r="X223" s="21"/>
      <c r="Y223" s="21"/>
      <c r="Z223" s="21"/>
    </row>
    <row r="224" spans="1:26" ht="12.75" customHeight="1">
      <c r="A224" s="21"/>
      <c r="B224" s="21"/>
      <c r="E224" s="21"/>
      <c r="F224" s="21"/>
      <c r="H224" s="221"/>
      <c r="I224" s="221"/>
      <c r="J224" s="221"/>
      <c r="K224" s="21"/>
      <c r="L224" s="21"/>
      <c r="M224" s="21"/>
      <c r="S224" s="21"/>
      <c r="T224" s="21"/>
      <c r="U224" s="21"/>
      <c r="W224" s="21"/>
      <c r="X224" s="21"/>
      <c r="Y224" s="21"/>
      <c r="Z224" s="21"/>
    </row>
    <row r="225" spans="1:26" ht="12.75" customHeight="1">
      <c r="A225" s="21"/>
      <c r="B225" s="21"/>
      <c r="E225" s="21"/>
      <c r="F225" s="21"/>
      <c r="H225" s="221"/>
      <c r="I225" s="221"/>
      <c r="J225" s="221"/>
      <c r="K225" s="21"/>
      <c r="L225" s="21"/>
      <c r="M225" s="21"/>
      <c r="S225" s="21"/>
      <c r="T225" s="21"/>
      <c r="U225" s="21"/>
      <c r="W225" s="21"/>
      <c r="X225" s="21"/>
      <c r="Y225" s="21"/>
      <c r="Z225" s="21"/>
    </row>
    <row r="226" spans="1:26" ht="12.75" customHeight="1">
      <c r="A226" s="21"/>
      <c r="B226" s="21"/>
      <c r="E226" s="21"/>
      <c r="F226" s="21"/>
      <c r="H226" s="221"/>
      <c r="I226" s="221"/>
      <c r="J226" s="221"/>
      <c r="K226" s="21"/>
      <c r="L226" s="21"/>
      <c r="M226" s="21"/>
      <c r="S226" s="21"/>
      <c r="T226" s="21"/>
      <c r="U226" s="21"/>
      <c r="W226" s="21"/>
      <c r="X226" s="21"/>
      <c r="Y226" s="21"/>
      <c r="Z226" s="21"/>
    </row>
    <row r="227" spans="1:26" ht="12.75" customHeight="1">
      <c r="A227" s="21"/>
      <c r="B227" s="21"/>
      <c r="E227" s="21"/>
      <c r="F227" s="21"/>
      <c r="H227" s="221"/>
      <c r="I227" s="221"/>
      <c r="J227" s="221"/>
      <c r="K227" s="21"/>
      <c r="L227" s="21"/>
      <c r="M227" s="21"/>
      <c r="S227" s="21"/>
      <c r="T227" s="21"/>
      <c r="U227" s="21"/>
      <c r="W227" s="21"/>
      <c r="X227" s="21"/>
      <c r="Y227" s="21"/>
      <c r="Z227" s="21"/>
    </row>
    <row r="228" spans="1:26" ht="12.75" customHeight="1">
      <c r="A228" s="21"/>
      <c r="B228" s="21"/>
      <c r="E228" s="21"/>
      <c r="F228" s="21"/>
      <c r="H228" s="221"/>
      <c r="I228" s="221"/>
      <c r="J228" s="221"/>
      <c r="K228" s="21"/>
      <c r="L228" s="21"/>
      <c r="M228" s="21"/>
      <c r="S228" s="21"/>
      <c r="T228" s="21"/>
      <c r="U228" s="21"/>
      <c r="W228" s="21"/>
      <c r="X228" s="21"/>
      <c r="Y228" s="21"/>
      <c r="Z228" s="21"/>
    </row>
    <row r="229" spans="1:26" ht="12.75" customHeight="1">
      <c r="A229" s="21"/>
      <c r="B229" s="21"/>
      <c r="E229" s="21"/>
      <c r="F229" s="21"/>
      <c r="H229" s="221"/>
      <c r="I229" s="221"/>
      <c r="J229" s="221"/>
      <c r="K229" s="21"/>
      <c r="L229" s="21"/>
      <c r="M229" s="21"/>
      <c r="S229" s="21"/>
      <c r="T229" s="21"/>
      <c r="U229" s="21"/>
      <c r="W229" s="21"/>
      <c r="X229" s="21"/>
      <c r="Y229" s="21"/>
      <c r="Z229" s="21"/>
    </row>
    <row r="230" spans="1:26" ht="12.75" customHeight="1">
      <c r="A230" s="21"/>
      <c r="B230" s="21"/>
      <c r="E230" s="21"/>
      <c r="F230" s="21"/>
      <c r="H230" s="221"/>
      <c r="I230" s="221"/>
      <c r="J230" s="221"/>
      <c r="K230" s="21"/>
      <c r="L230" s="21"/>
      <c r="M230" s="21"/>
      <c r="S230" s="21"/>
      <c r="T230" s="21"/>
      <c r="U230" s="21"/>
      <c r="W230" s="21"/>
      <c r="X230" s="21"/>
      <c r="Y230" s="21"/>
      <c r="Z230" s="21"/>
    </row>
    <row r="231" spans="1:26" ht="12.75" customHeight="1">
      <c r="A231" s="21"/>
      <c r="B231" s="21"/>
      <c r="E231" s="21"/>
      <c r="F231" s="21"/>
      <c r="H231" s="221"/>
      <c r="I231" s="221"/>
      <c r="J231" s="221"/>
      <c r="K231" s="21"/>
      <c r="L231" s="21"/>
      <c r="M231" s="21"/>
      <c r="S231" s="21"/>
      <c r="T231" s="21"/>
      <c r="U231" s="21"/>
      <c r="W231" s="21"/>
      <c r="X231" s="21"/>
      <c r="Y231" s="21"/>
      <c r="Z231" s="21"/>
    </row>
    <row r="232" spans="1:26" ht="12.75" customHeight="1">
      <c r="A232" s="21"/>
      <c r="B232" s="21"/>
      <c r="E232" s="21"/>
      <c r="F232" s="21"/>
      <c r="H232" s="221"/>
      <c r="I232" s="221"/>
      <c r="J232" s="221"/>
      <c r="K232" s="21"/>
      <c r="L232" s="21"/>
      <c r="M232" s="21"/>
      <c r="S232" s="21"/>
      <c r="T232" s="21"/>
      <c r="U232" s="21"/>
      <c r="W232" s="21"/>
      <c r="X232" s="21"/>
      <c r="Y232" s="21"/>
      <c r="Z232" s="21"/>
    </row>
    <row r="233" spans="1:26" ht="12.75" customHeight="1">
      <c r="A233" s="21"/>
      <c r="B233" s="21"/>
      <c r="E233" s="21"/>
      <c r="F233" s="21"/>
      <c r="H233" s="221"/>
      <c r="I233" s="221"/>
      <c r="J233" s="221"/>
      <c r="K233" s="21"/>
      <c r="L233" s="21"/>
      <c r="M233" s="21"/>
      <c r="S233" s="21"/>
      <c r="T233" s="21"/>
      <c r="U233" s="21"/>
      <c r="W233" s="21"/>
      <c r="X233" s="21"/>
      <c r="Y233" s="21"/>
      <c r="Z233" s="21"/>
    </row>
    <row r="234" spans="1:26" ht="12.75" customHeight="1">
      <c r="A234" s="21"/>
      <c r="B234" s="21"/>
      <c r="E234" s="21"/>
      <c r="F234" s="21"/>
      <c r="H234" s="221"/>
      <c r="I234" s="221"/>
      <c r="J234" s="221"/>
      <c r="K234" s="21"/>
      <c r="L234" s="21"/>
      <c r="M234" s="21"/>
      <c r="S234" s="21"/>
      <c r="T234" s="21"/>
      <c r="U234" s="21"/>
      <c r="W234" s="21"/>
      <c r="X234" s="21"/>
      <c r="Y234" s="21"/>
      <c r="Z234" s="21"/>
    </row>
    <row r="235" spans="1:26" ht="12.75" customHeight="1">
      <c r="A235" s="21"/>
      <c r="B235" s="21"/>
      <c r="E235" s="21"/>
      <c r="F235" s="21"/>
      <c r="H235" s="221"/>
      <c r="I235" s="221"/>
      <c r="J235" s="221"/>
      <c r="K235" s="21"/>
      <c r="L235" s="21"/>
      <c r="M235" s="21"/>
      <c r="S235" s="21"/>
      <c r="T235" s="21"/>
      <c r="U235" s="21"/>
      <c r="W235" s="21"/>
      <c r="X235" s="21"/>
      <c r="Y235" s="21"/>
      <c r="Z235" s="21"/>
    </row>
    <row r="236" spans="1:26" ht="12.75" customHeight="1">
      <c r="A236" s="21"/>
      <c r="B236" s="21"/>
      <c r="E236" s="21"/>
      <c r="F236" s="21"/>
      <c r="H236" s="221"/>
      <c r="I236" s="221"/>
      <c r="J236" s="221"/>
      <c r="K236" s="21"/>
      <c r="L236" s="21"/>
      <c r="M236" s="21"/>
      <c r="S236" s="21"/>
      <c r="T236" s="21"/>
      <c r="U236" s="21"/>
      <c r="W236" s="21"/>
      <c r="X236" s="21"/>
      <c r="Y236" s="21"/>
      <c r="Z236" s="21"/>
    </row>
    <row r="237" spans="1:26" ht="12.75" customHeight="1">
      <c r="A237" s="21"/>
      <c r="B237" s="21"/>
      <c r="E237" s="21"/>
      <c r="F237" s="21"/>
      <c r="H237" s="221"/>
      <c r="I237" s="221"/>
      <c r="J237" s="221"/>
      <c r="K237" s="21"/>
      <c r="L237" s="21"/>
      <c r="M237" s="21"/>
      <c r="S237" s="21"/>
      <c r="T237" s="21"/>
      <c r="U237" s="21"/>
      <c r="W237" s="21"/>
      <c r="X237" s="21"/>
      <c r="Y237" s="21"/>
      <c r="Z237" s="21"/>
    </row>
    <row r="238" spans="1:26" ht="12.75" customHeight="1">
      <c r="A238" s="21"/>
      <c r="B238" s="21"/>
      <c r="E238" s="21"/>
      <c r="F238" s="21"/>
      <c r="H238" s="221"/>
      <c r="I238" s="221"/>
      <c r="J238" s="221"/>
      <c r="K238" s="21"/>
      <c r="L238" s="21"/>
      <c r="M238" s="21"/>
      <c r="S238" s="21"/>
      <c r="T238" s="21"/>
      <c r="U238" s="21"/>
      <c r="W238" s="21"/>
      <c r="X238" s="21"/>
      <c r="Y238" s="21"/>
      <c r="Z238" s="21"/>
    </row>
    <row r="239" spans="1:26" ht="12.75" customHeight="1">
      <c r="A239" s="21"/>
      <c r="B239" s="21"/>
      <c r="E239" s="21"/>
      <c r="F239" s="21"/>
      <c r="H239" s="221"/>
      <c r="I239" s="221"/>
      <c r="J239" s="221"/>
      <c r="K239" s="21"/>
      <c r="L239" s="21"/>
      <c r="M239" s="21"/>
      <c r="S239" s="21"/>
      <c r="T239" s="21"/>
      <c r="U239" s="21"/>
      <c r="W239" s="21"/>
      <c r="X239" s="21"/>
      <c r="Y239" s="21"/>
      <c r="Z239" s="21"/>
    </row>
    <row r="240" spans="1:26" ht="12.75" customHeight="1">
      <c r="A240" s="21"/>
      <c r="B240" s="21"/>
      <c r="E240" s="21"/>
      <c r="F240" s="21"/>
      <c r="H240" s="221"/>
      <c r="I240" s="221"/>
      <c r="J240" s="221"/>
      <c r="K240" s="21"/>
      <c r="L240" s="21"/>
      <c r="M240" s="21"/>
      <c r="S240" s="21"/>
      <c r="T240" s="21"/>
      <c r="U240" s="21"/>
      <c r="W240" s="21"/>
      <c r="X240" s="21"/>
      <c r="Y240" s="21"/>
      <c r="Z240" s="21"/>
    </row>
    <row r="241" spans="1:26" ht="12.75" customHeight="1">
      <c r="A241" s="21"/>
      <c r="B241" s="21"/>
      <c r="E241" s="21"/>
      <c r="F241" s="21"/>
      <c r="H241" s="221"/>
      <c r="I241" s="221"/>
      <c r="J241" s="221"/>
      <c r="K241" s="21"/>
      <c r="L241" s="21"/>
      <c r="M241" s="21"/>
      <c r="S241" s="21"/>
      <c r="T241" s="21"/>
      <c r="U241" s="21"/>
      <c r="W241" s="21"/>
      <c r="X241" s="21"/>
      <c r="Y241" s="21"/>
      <c r="Z241" s="21"/>
    </row>
    <row r="242" spans="1:26" ht="12.75" customHeight="1">
      <c r="A242" s="21"/>
      <c r="B242" s="21"/>
      <c r="E242" s="21"/>
      <c r="F242" s="21"/>
      <c r="H242" s="221"/>
      <c r="I242" s="221"/>
      <c r="J242" s="221"/>
      <c r="K242" s="21"/>
      <c r="L242" s="21"/>
      <c r="M242" s="21"/>
      <c r="S242" s="21"/>
      <c r="T242" s="21"/>
      <c r="U242" s="21"/>
      <c r="W242" s="21"/>
      <c r="X242" s="21"/>
      <c r="Y242" s="21"/>
      <c r="Z242" s="21"/>
    </row>
    <row r="243" spans="1:26" ht="12.75" customHeight="1">
      <c r="A243" s="21"/>
      <c r="B243" s="21"/>
      <c r="E243" s="21"/>
      <c r="F243" s="21"/>
      <c r="H243" s="221"/>
      <c r="I243" s="221"/>
      <c r="J243" s="221"/>
      <c r="K243" s="21"/>
      <c r="L243" s="21"/>
      <c r="M243" s="21"/>
      <c r="S243" s="21"/>
      <c r="T243" s="21"/>
      <c r="U243" s="21"/>
      <c r="W243" s="21"/>
      <c r="X243" s="21"/>
      <c r="Y243" s="21"/>
      <c r="Z243" s="21"/>
    </row>
    <row r="244" spans="1:26" ht="12.75" customHeight="1">
      <c r="A244" s="21"/>
      <c r="B244" s="21"/>
      <c r="E244" s="21"/>
      <c r="F244" s="21"/>
      <c r="H244" s="221"/>
      <c r="I244" s="221"/>
      <c r="J244" s="221"/>
      <c r="K244" s="21"/>
      <c r="L244" s="21"/>
      <c r="M244" s="21"/>
      <c r="S244" s="21"/>
      <c r="T244" s="21"/>
      <c r="U244" s="21"/>
      <c r="W244" s="21"/>
      <c r="X244" s="21"/>
      <c r="Y244" s="21"/>
      <c r="Z244" s="21"/>
    </row>
    <row r="245" spans="1:26" ht="12.75" customHeight="1">
      <c r="A245" s="21"/>
      <c r="B245" s="21"/>
      <c r="E245" s="21"/>
      <c r="F245" s="21"/>
      <c r="H245" s="221"/>
      <c r="I245" s="221"/>
      <c r="J245" s="221"/>
      <c r="K245" s="21"/>
      <c r="L245" s="21"/>
      <c r="M245" s="21"/>
      <c r="S245" s="21"/>
      <c r="T245" s="21"/>
      <c r="U245" s="21"/>
      <c r="W245" s="21"/>
      <c r="X245" s="21"/>
      <c r="Y245" s="21"/>
      <c r="Z245" s="21"/>
    </row>
    <row r="246" spans="1:26" ht="12.75" customHeight="1">
      <c r="A246" s="21"/>
      <c r="B246" s="21"/>
      <c r="E246" s="21"/>
      <c r="F246" s="21"/>
      <c r="H246" s="221"/>
      <c r="I246" s="221"/>
      <c r="J246" s="221"/>
      <c r="K246" s="21"/>
      <c r="L246" s="21"/>
      <c r="M246" s="21"/>
      <c r="S246" s="21"/>
      <c r="T246" s="21"/>
      <c r="U246" s="21"/>
      <c r="W246" s="21"/>
      <c r="X246" s="21"/>
      <c r="Y246" s="21"/>
      <c r="Z246" s="21"/>
    </row>
    <row r="247" spans="1:26" ht="12.75" customHeight="1">
      <c r="A247" s="21"/>
      <c r="B247" s="21"/>
      <c r="E247" s="21"/>
      <c r="F247" s="21"/>
      <c r="H247" s="221"/>
      <c r="I247" s="221"/>
      <c r="J247" s="221"/>
      <c r="K247" s="21"/>
      <c r="L247" s="21"/>
      <c r="M247" s="21"/>
      <c r="W247" s="21"/>
      <c r="X247" s="21"/>
      <c r="Y247" s="21"/>
      <c r="Z247" s="21"/>
    </row>
    <row r="248" spans="1:26" ht="12.75" customHeight="1">
      <c r="A248" s="21"/>
      <c r="B248" s="21"/>
      <c r="E248" s="21"/>
      <c r="F248" s="21"/>
      <c r="H248" s="221"/>
      <c r="I248" s="221"/>
      <c r="J248" s="221"/>
      <c r="K248" s="21"/>
      <c r="L248" s="21"/>
      <c r="M248" s="21"/>
      <c r="W248" s="21"/>
      <c r="X248" s="21"/>
      <c r="Y248" s="21"/>
      <c r="Z248" s="21"/>
    </row>
    <row r="249" spans="1:26" ht="12.75" customHeight="1">
      <c r="A249" s="21"/>
      <c r="B249" s="21"/>
      <c r="E249" s="21"/>
      <c r="F249" s="21"/>
      <c r="H249" s="221"/>
      <c r="I249" s="221"/>
      <c r="J249" s="221"/>
      <c r="K249" s="21"/>
      <c r="L249" s="21"/>
      <c r="M249" s="21"/>
      <c r="W249" s="21"/>
      <c r="X249" s="21"/>
      <c r="Y249" s="21"/>
      <c r="Z249" s="21"/>
    </row>
    <row r="250" spans="1:26" ht="12.75" customHeight="1">
      <c r="A250" s="21"/>
      <c r="B250" s="21"/>
      <c r="E250" s="21"/>
      <c r="F250" s="21"/>
      <c r="H250" s="221"/>
      <c r="I250" s="221"/>
      <c r="J250" s="221"/>
      <c r="K250" s="21"/>
      <c r="L250" s="21"/>
      <c r="M250" s="21"/>
      <c r="W250" s="21"/>
      <c r="X250" s="21"/>
      <c r="Y250" s="21"/>
      <c r="Z250" s="21"/>
    </row>
    <row r="251" spans="1:26" ht="12.75" customHeight="1">
      <c r="A251" s="21"/>
      <c r="B251" s="21"/>
      <c r="E251" s="21"/>
      <c r="F251" s="21"/>
      <c r="H251" s="221"/>
      <c r="I251" s="221"/>
      <c r="J251" s="221"/>
      <c r="K251" s="21"/>
      <c r="L251" s="21"/>
      <c r="M251" s="21"/>
      <c r="W251" s="21"/>
      <c r="X251" s="21"/>
      <c r="Y251" s="21"/>
      <c r="Z251" s="21"/>
    </row>
    <row r="252" spans="1:26" ht="12.75" customHeight="1">
      <c r="A252" s="21"/>
      <c r="B252" s="21"/>
      <c r="E252" s="21"/>
      <c r="F252" s="21"/>
      <c r="H252" s="221"/>
      <c r="I252" s="221"/>
      <c r="J252" s="221"/>
      <c r="K252" s="21"/>
      <c r="L252" s="21"/>
      <c r="M252" s="21"/>
      <c r="W252" s="21"/>
      <c r="X252" s="21"/>
      <c r="Y252" s="21"/>
      <c r="Z252" s="21"/>
    </row>
    <row r="253" spans="1:26" ht="12.75" customHeight="1">
      <c r="A253" s="21"/>
      <c r="B253" s="21"/>
      <c r="E253" s="21"/>
      <c r="F253" s="21"/>
      <c r="H253" s="221"/>
      <c r="I253" s="221"/>
      <c r="J253" s="221"/>
      <c r="K253" s="21"/>
      <c r="L253" s="21"/>
      <c r="M253" s="21"/>
      <c r="W253" s="21"/>
      <c r="X253" s="21"/>
      <c r="Y253" s="21"/>
      <c r="Z253" s="21"/>
    </row>
    <row r="254" spans="1:26" ht="12.75" customHeight="1">
      <c r="A254" s="21"/>
      <c r="B254" s="21"/>
      <c r="E254" s="21"/>
      <c r="F254" s="21"/>
      <c r="H254" s="221"/>
      <c r="I254" s="221"/>
      <c r="J254" s="221"/>
      <c r="K254" s="21"/>
      <c r="L254" s="21"/>
      <c r="M254" s="21"/>
      <c r="W254" s="21"/>
      <c r="X254" s="21"/>
      <c r="Y254" s="21"/>
      <c r="Z254" s="21"/>
    </row>
    <row r="255" spans="1:26" ht="12.75" customHeight="1">
      <c r="A255" s="21"/>
      <c r="B255" s="21"/>
      <c r="E255" s="21"/>
      <c r="F255" s="21"/>
      <c r="H255" s="221"/>
      <c r="I255" s="221"/>
      <c r="J255" s="221"/>
      <c r="K255" s="21"/>
      <c r="L255" s="21"/>
      <c r="M255" s="21"/>
      <c r="W255" s="21"/>
      <c r="X255" s="21"/>
      <c r="Y255" s="21"/>
      <c r="Z255" s="21"/>
    </row>
    <row r="256" spans="1:26" ht="12.75" customHeight="1">
      <c r="A256" s="21"/>
      <c r="B256" s="21"/>
      <c r="E256" s="21"/>
      <c r="F256" s="21"/>
      <c r="H256" s="221"/>
      <c r="I256" s="221"/>
      <c r="J256" s="221"/>
      <c r="K256" s="21"/>
      <c r="L256" s="21"/>
      <c r="M256" s="21"/>
      <c r="W256" s="21"/>
      <c r="X256" s="21"/>
      <c r="Y256" s="21"/>
      <c r="Z256" s="21"/>
    </row>
    <row r="257" spans="1:26" ht="12.75" customHeight="1">
      <c r="A257" s="21"/>
      <c r="B257" s="21"/>
      <c r="E257" s="21"/>
      <c r="F257" s="21"/>
      <c r="H257" s="221"/>
      <c r="I257" s="221"/>
      <c r="J257" s="221"/>
      <c r="K257" s="21"/>
      <c r="L257" s="21"/>
      <c r="M257" s="21"/>
      <c r="W257" s="21"/>
      <c r="X257" s="21"/>
      <c r="Y257" s="21"/>
      <c r="Z257" s="21"/>
    </row>
    <row r="258" spans="1:26" ht="12.75" customHeight="1">
      <c r="A258" s="21"/>
      <c r="B258" s="21"/>
      <c r="E258" s="21"/>
      <c r="F258" s="21"/>
      <c r="H258" s="221"/>
      <c r="I258" s="221"/>
      <c r="J258" s="221"/>
      <c r="K258" s="21"/>
      <c r="L258" s="21"/>
      <c r="M258" s="21"/>
      <c r="W258" s="21"/>
      <c r="X258" s="21"/>
      <c r="Y258" s="21"/>
      <c r="Z258" s="21"/>
    </row>
    <row r="259" spans="1:26" ht="12.75" customHeight="1">
      <c r="A259" s="21"/>
      <c r="B259" s="21"/>
      <c r="E259" s="21"/>
      <c r="F259" s="21"/>
      <c r="H259" s="221"/>
      <c r="I259" s="221"/>
      <c r="J259" s="221"/>
      <c r="K259" s="21"/>
      <c r="L259" s="21"/>
      <c r="M259" s="21"/>
      <c r="W259" s="21"/>
      <c r="X259" s="21"/>
      <c r="Y259" s="21"/>
      <c r="Z259" s="21"/>
    </row>
    <row r="260" spans="1:26" ht="12.75" customHeight="1">
      <c r="A260" s="21"/>
      <c r="B260" s="21"/>
      <c r="E260" s="21"/>
      <c r="F260" s="21"/>
      <c r="H260" s="221"/>
      <c r="I260" s="221"/>
      <c r="J260" s="221"/>
      <c r="K260" s="21"/>
      <c r="L260" s="21"/>
      <c r="M260" s="21"/>
      <c r="W260" s="21"/>
      <c r="X260" s="21"/>
      <c r="Y260" s="21"/>
      <c r="Z260" s="21"/>
    </row>
    <row r="261" spans="1:26" ht="12.75" customHeight="1">
      <c r="A261" s="21"/>
      <c r="B261" s="21"/>
      <c r="E261" s="21"/>
      <c r="F261" s="21"/>
      <c r="H261" s="221"/>
      <c r="I261" s="221"/>
      <c r="J261" s="221"/>
      <c r="K261" s="21"/>
      <c r="L261" s="21"/>
      <c r="M261" s="21"/>
      <c r="W261" s="21"/>
      <c r="X261" s="21"/>
      <c r="Y261" s="21"/>
      <c r="Z261" s="21"/>
    </row>
    <row r="262" spans="1:26" ht="12.75" customHeight="1">
      <c r="A262" s="21"/>
      <c r="B262" s="21"/>
      <c r="E262" s="21"/>
      <c r="F262" s="21"/>
      <c r="H262" s="221"/>
      <c r="I262" s="221"/>
      <c r="J262" s="221"/>
      <c r="K262" s="21"/>
      <c r="L262" s="21"/>
      <c r="M262" s="21"/>
      <c r="W262" s="21"/>
      <c r="X262" s="21"/>
      <c r="Y262" s="21"/>
      <c r="Z262" s="21"/>
    </row>
    <row r="263" spans="1:26" ht="12.75" customHeight="1">
      <c r="A263" s="21"/>
      <c r="B263" s="21"/>
      <c r="E263" s="21"/>
      <c r="F263" s="21"/>
      <c r="H263" s="221"/>
      <c r="I263" s="221"/>
      <c r="J263" s="221"/>
      <c r="K263" s="21"/>
      <c r="L263" s="21"/>
      <c r="M263" s="21"/>
      <c r="W263" s="21"/>
      <c r="X263" s="21"/>
      <c r="Y263" s="21"/>
      <c r="Z263" s="21"/>
    </row>
    <row r="264" spans="1:26" ht="12.75" customHeight="1">
      <c r="A264" s="21"/>
      <c r="B264" s="21"/>
      <c r="E264" s="21"/>
      <c r="F264" s="21"/>
      <c r="H264" s="221"/>
      <c r="I264" s="221"/>
      <c r="J264" s="221"/>
      <c r="K264" s="21"/>
      <c r="L264" s="21"/>
      <c r="M264" s="21"/>
      <c r="W264" s="21"/>
      <c r="X264" s="21"/>
      <c r="Y264" s="21"/>
      <c r="Z264" s="21"/>
    </row>
    <row r="265" spans="1:26" ht="12.75" customHeight="1">
      <c r="A265" s="21"/>
      <c r="B265" s="21"/>
      <c r="E265" s="21"/>
      <c r="F265" s="21"/>
      <c r="H265" s="221"/>
      <c r="I265" s="221"/>
      <c r="J265" s="221"/>
      <c r="K265" s="21"/>
      <c r="L265" s="21"/>
      <c r="M265" s="21"/>
      <c r="W265" s="21"/>
      <c r="X265" s="21"/>
      <c r="Y265" s="21"/>
      <c r="Z265" s="21"/>
    </row>
    <row r="266" spans="1:26" ht="12.75" customHeight="1">
      <c r="A266" s="21"/>
      <c r="B266" s="21"/>
      <c r="E266" s="21"/>
      <c r="F266" s="21"/>
      <c r="H266" s="221"/>
      <c r="I266" s="221"/>
      <c r="J266" s="221"/>
      <c r="K266" s="21"/>
      <c r="L266" s="21"/>
      <c r="M266" s="21"/>
      <c r="W266" s="21"/>
      <c r="X266" s="21"/>
      <c r="Y266" s="21"/>
      <c r="Z266" s="21"/>
    </row>
    <row r="267" spans="1:26" ht="12.75" customHeight="1">
      <c r="A267" s="21"/>
      <c r="B267" s="21"/>
      <c r="E267" s="21"/>
      <c r="F267" s="21"/>
      <c r="H267" s="221"/>
      <c r="I267" s="221"/>
      <c r="J267" s="221"/>
      <c r="K267" s="21"/>
      <c r="L267" s="21"/>
      <c r="M267" s="21"/>
      <c r="W267" s="21"/>
      <c r="X267" s="21"/>
      <c r="Y267" s="21"/>
      <c r="Z267" s="21"/>
    </row>
    <row r="268" spans="1:26" ht="12.75" customHeight="1">
      <c r="A268" s="21"/>
      <c r="B268" s="21"/>
      <c r="E268" s="21"/>
      <c r="F268" s="21"/>
      <c r="H268" s="221"/>
      <c r="I268" s="221"/>
      <c r="J268" s="221"/>
      <c r="K268" s="21"/>
      <c r="L268" s="21"/>
      <c r="M268" s="21"/>
      <c r="W268" s="21"/>
      <c r="X268" s="21"/>
      <c r="Y268" s="21"/>
      <c r="Z268" s="21"/>
    </row>
    <row r="269" spans="1:26" ht="12.75" customHeight="1">
      <c r="A269" s="21"/>
      <c r="B269" s="21"/>
      <c r="E269" s="21"/>
      <c r="F269" s="21"/>
      <c r="H269" s="221"/>
      <c r="I269" s="221"/>
      <c r="J269" s="221"/>
      <c r="K269" s="21"/>
      <c r="L269" s="21"/>
      <c r="M269" s="21"/>
      <c r="W269" s="21"/>
      <c r="X269" s="21"/>
      <c r="Y269" s="21"/>
      <c r="Z269" s="21"/>
    </row>
    <row r="270" spans="1:26" ht="12.75" customHeight="1">
      <c r="A270" s="21"/>
      <c r="B270" s="21"/>
      <c r="E270" s="21"/>
      <c r="F270" s="21"/>
      <c r="H270" s="221"/>
      <c r="I270" s="221"/>
      <c r="J270" s="221"/>
      <c r="K270" s="21"/>
      <c r="L270" s="21"/>
      <c r="M270" s="21"/>
      <c r="W270" s="21"/>
      <c r="X270" s="21"/>
      <c r="Y270" s="21"/>
      <c r="Z270" s="21"/>
    </row>
    <row r="271" spans="1:26" ht="12.75" customHeight="1">
      <c r="A271" s="21"/>
      <c r="B271" s="21"/>
      <c r="E271" s="21"/>
      <c r="F271" s="21"/>
      <c r="H271" s="221"/>
      <c r="I271" s="221"/>
      <c r="J271" s="221"/>
      <c r="K271" s="21"/>
      <c r="L271" s="21"/>
      <c r="M271" s="21"/>
      <c r="W271" s="21"/>
      <c r="X271" s="21"/>
      <c r="Y271" s="21"/>
      <c r="Z271" s="21"/>
    </row>
    <row r="272" spans="1:13" ht="12.75" customHeight="1">
      <c r="A272" s="21"/>
      <c r="B272" s="21"/>
      <c r="E272" s="21"/>
      <c r="F272" s="21"/>
      <c r="H272" s="221"/>
      <c r="I272" s="221"/>
      <c r="J272" s="221"/>
      <c r="K272" s="21"/>
      <c r="L272" s="21"/>
      <c r="M272" s="21"/>
    </row>
    <row r="273" spans="1:13" ht="12.75" customHeight="1">
      <c r="A273" s="21"/>
      <c r="B273" s="21"/>
      <c r="E273" s="21"/>
      <c r="F273" s="21"/>
      <c r="H273" s="221"/>
      <c r="I273" s="221"/>
      <c r="J273" s="221"/>
      <c r="K273" s="21"/>
      <c r="L273" s="21"/>
      <c r="M273" s="21"/>
    </row>
    <row r="274" spans="1:13" ht="12.75" customHeight="1">
      <c r="A274" s="21"/>
      <c r="B274" s="21"/>
      <c r="E274" s="21"/>
      <c r="F274" s="21"/>
      <c r="H274" s="221"/>
      <c r="I274" s="221"/>
      <c r="J274" s="221"/>
      <c r="K274" s="21"/>
      <c r="L274" s="21"/>
      <c r="M274" s="21"/>
    </row>
    <row r="275" spans="1:13" ht="12.75" customHeight="1">
      <c r="A275" s="21"/>
      <c r="B275" s="21"/>
      <c r="E275" s="21"/>
      <c r="F275" s="21"/>
      <c r="H275" s="221"/>
      <c r="I275" s="221"/>
      <c r="J275" s="221"/>
      <c r="K275" s="21"/>
      <c r="L275" s="21"/>
      <c r="M275" s="21"/>
    </row>
    <row r="276" spans="1:13" ht="12.75" customHeight="1">
      <c r="A276" s="21"/>
      <c r="B276" s="21"/>
      <c r="E276" s="21"/>
      <c r="F276" s="21"/>
      <c r="H276" s="221"/>
      <c r="I276" s="221"/>
      <c r="J276" s="221"/>
      <c r="K276" s="21"/>
      <c r="L276" s="21"/>
      <c r="M276" s="21"/>
    </row>
    <row r="277" spans="1:13" ht="12.75" customHeight="1">
      <c r="A277" s="21"/>
      <c r="B277" s="21"/>
      <c r="E277" s="21"/>
      <c r="F277" s="21"/>
      <c r="H277" s="221"/>
      <c r="I277" s="221"/>
      <c r="J277" s="221"/>
      <c r="K277" s="21"/>
      <c r="L277" s="21"/>
      <c r="M277" s="21"/>
    </row>
    <row r="278" spans="1:13" ht="12.75" customHeight="1">
      <c r="A278" s="21"/>
      <c r="B278" s="21"/>
      <c r="E278" s="21"/>
      <c r="F278" s="21"/>
      <c r="H278" s="221"/>
      <c r="I278" s="221"/>
      <c r="J278" s="221"/>
      <c r="K278" s="21"/>
      <c r="L278" s="21"/>
      <c r="M278" s="21"/>
    </row>
    <row r="279" spans="1:13" ht="12.75" customHeight="1">
      <c r="A279" s="21"/>
      <c r="B279" s="21"/>
      <c r="E279" s="21"/>
      <c r="F279" s="21"/>
      <c r="H279" s="221"/>
      <c r="I279" s="221"/>
      <c r="J279" s="221"/>
      <c r="K279" s="21"/>
      <c r="L279" s="21"/>
      <c r="M279" s="21"/>
    </row>
    <row r="280" spans="1:13" ht="12.75" customHeight="1">
      <c r="A280" s="21"/>
      <c r="B280" s="21"/>
      <c r="E280" s="21"/>
      <c r="F280" s="21"/>
      <c r="H280" s="221"/>
      <c r="I280" s="221"/>
      <c r="J280" s="221"/>
      <c r="K280" s="21"/>
      <c r="L280" s="21"/>
      <c r="M280" s="21"/>
    </row>
    <row r="281" spans="1:13" ht="12.75" customHeight="1">
      <c r="A281" s="21"/>
      <c r="B281" s="21"/>
      <c r="E281" s="21"/>
      <c r="F281" s="21"/>
      <c r="H281" s="221"/>
      <c r="I281" s="221"/>
      <c r="J281" s="221"/>
      <c r="K281" s="21"/>
      <c r="L281" s="21"/>
      <c r="M281" s="21"/>
    </row>
    <row r="282" spans="1:13" ht="12.75" customHeight="1">
      <c r="A282" s="21"/>
      <c r="B282" s="21"/>
      <c r="E282" s="21"/>
      <c r="F282" s="21"/>
      <c r="H282" s="221"/>
      <c r="I282" s="221"/>
      <c r="J282" s="221"/>
      <c r="K282" s="21"/>
      <c r="L282" s="21"/>
      <c r="M282" s="21"/>
    </row>
    <row r="283" spans="1:13" ht="12.75" customHeight="1">
      <c r="A283" s="21"/>
      <c r="B283" s="21"/>
      <c r="E283" s="21"/>
      <c r="F283" s="21"/>
      <c r="H283" s="221"/>
      <c r="I283" s="221"/>
      <c r="J283" s="221"/>
      <c r="K283" s="21"/>
      <c r="L283" s="21"/>
      <c r="M283" s="21"/>
    </row>
    <row r="284" spans="1:13" ht="12.75" customHeight="1">
      <c r="A284" s="21"/>
      <c r="B284" s="21"/>
      <c r="E284" s="21"/>
      <c r="F284" s="21"/>
      <c r="H284" s="221"/>
      <c r="I284" s="221"/>
      <c r="J284" s="221"/>
      <c r="K284" s="21"/>
      <c r="L284" s="21"/>
      <c r="M284" s="21"/>
    </row>
    <row r="285" spans="1:13" ht="12.75" customHeight="1">
      <c r="A285" s="21"/>
      <c r="B285" s="21"/>
      <c r="E285" s="21"/>
      <c r="F285" s="21"/>
      <c r="H285" s="221"/>
      <c r="I285" s="221"/>
      <c r="J285" s="221"/>
      <c r="K285" s="21"/>
      <c r="L285" s="21"/>
      <c r="M285" s="21"/>
    </row>
    <row r="286" spans="1:13" ht="12.75" customHeight="1">
      <c r="A286" s="21"/>
      <c r="B286" s="21"/>
      <c r="E286" s="21"/>
      <c r="F286" s="21"/>
      <c r="H286" s="221"/>
      <c r="I286" s="221"/>
      <c r="J286" s="221"/>
      <c r="K286" s="21"/>
      <c r="L286" s="21"/>
      <c r="M286" s="21"/>
    </row>
    <row r="287" spans="1:13" ht="12.75" customHeight="1">
      <c r="A287" s="21"/>
      <c r="B287" s="21"/>
      <c r="E287" s="21"/>
      <c r="F287" s="21"/>
      <c r="H287" s="221"/>
      <c r="I287" s="221"/>
      <c r="J287" s="221"/>
      <c r="K287" s="21"/>
      <c r="L287" s="21"/>
      <c r="M287" s="21"/>
    </row>
    <row r="288" spans="1:13" ht="12.75" customHeight="1">
      <c r="A288" s="21"/>
      <c r="B288" s="21"/>
      <c r="E288" s="21"/>
      <c r="F288" s="21"/>
      <c r="H288" s="221"/>
      <c r="I288" s="221"/>
      <c r="J288" s="221"/>
      <c r="K288" s="21"/>
      <c r="L288" s="21"/>
      <c r="M288" s="21"/>
    </row>
    <row r="289" spans="1:13" ht="12.75" customHeight="1">
      <c r="A289" s="21"/>
      <c r="B289" s="21"/>
      <c r="E289" s="21"/>
      <c r="F289" s="21"/>
      <c r="H289" s="221"/>
      <c r="I289" s="221"/>
      <c r="J289" s="221"/>
      <c r="K289" s="21"/>
      <c r="L289" s="21"/>
      <c r="M289" s="21"/>
    </row>
    <row r="290" spans="1:13" ht="12.75" customHeight="1">
      <c r="A290" s="21"/>
      <c r="B290" s="21"/>
      <c r="E290" s="21"/>
      <c r="F290" s="21"/>
      <c r="H290" s="221"/>
      <c r="I290" s="221"/>
      <c r="J290" s="221"/>
      <c r="K290" s="21"/>
      <c r="L290" s="21"/>
      <c r="M290" s="21"/>
    </row>
    <row r="291" spans="1:13" ht="12.75" customHeight="1">
      <c r="A291" s="21"/>
      <c r="B291" s="21"/>
      <c r="E291" s="21"/>
      <c r="F291" s="21"/>
      <c r="H291" s="221"/>
      <c r="I291" s="221"/>
      <c r="J291" s="221"/>
      <c r="K291" s="21"/>
      <c r="L291" s="21"/>
      <c r="M291" s="21"/>
    </row>
    <row r="292" spans="1:13" ht="12.75" customHeight="1">
      <c r="A292" s="21"/>
      <c r="B292" s="21"/>
      <c r="E292" s="21"/>
      <c r="F292" s="21"/>
      <c r="H292" s="221"/>
      <c r="I292" s="221"/>
      <c r="J292" s="221"/>
      <c r="K292" s="21"/>
      <c r="L292" s="21"/>
      <c r="M292" s="21"/>
    </row>
    <row r="293" spans="1:13" ht="12.75" customHeight="1">
      <c r="A293" s="21"/>
      <c r="B293" s="21"/>
      <c r="E293" s="21"/>
      <c r="F293" s="21"/>
      <c r="H293" s="221"/>
      <c r="I293" s="221"/>
      <c r="J293" s="221"/>
      <c r="K293" s="21"/>
      <c r="L293" s="21"/>
      <c r="M293" s="21"/>
    </row>
    <row r="294" spans="1:13" ht="12.75" customHeight="1">
      <c r="A294" s="21"/>
      <c r="B294" s="21"/>
      <c r="E294" s="21"/>
      <c r="F294" s="21"/>
      <c r="H294" s="221"/>
      <c r="I294" s="221"/>
      <c r="J294" s="221"/>
      <c r="K294" s="21"/>
      <c r="L294" s="21"/>
      <c r="M294" s="21"/>
    </row>
    <row r="295" spans="1:13" ht="12.75" customHeight="1">
      <c r="A295" s="21"/>
      <c r="B295" s="21"/>
      <c r="E295" s="21"/>
      <c r="F295" s="21"/>
      <c r="H295" s="221"/>
      <c r="I295" s="221"/>
      <c r="J295" s="221"/>
      <c r="K295" s="21"/>
      <c r="L295" s="21"/>
      <c r="M295" s="21"/>
    </row>
    <row r="296" spans="1:13" ht="12.75" customHeight="1">
      <c r="A296" s="21"/>
      <c r="B296" s="21"/>
      <c r="E296" s="21"/>
      <c r="F296" s="21"/>
      <c r="H296" s="221"/>
      <c r="I296" s="221"/>
      <c r="J296" s="221"/>
      <c r="K296" s="21"/>
      <c r="L296" s="21"/>
      <c r="M296" s="21"/>
    </row>
    <row r="297" spans="1:13" ht="12.75" customHeight="1">
      <c r="A297" s="21"/>
      <c r="B297" s="21"/>
      <c r="E297" s="21"/>
      <c r="F297" s="21"/>
      <c r="H297" s="221"/>
      <c r="I297" s="221"/>
      <c r="J297" s="221"/>
      <c r="K297" s="21"/>
      <c r="L297" s="21"/>
      <c r="M297" s="21"/>
    </row>
    <row r="298" spans="1:13" ht="12.75" customHeight="1">
      <c r="A298" s="21"/>
      <c r="B298" s="21"/>
      <c r="E298" s="21"/>
      <c r="F298" s="21"/>
      <c r="H298" s="221"/>
      <c r="I298" s="221"/>
      <c r="J298" s="221"/>
      <c r="K298" s="21"/>
      <c r="L298" s="21"/>
      <c r="M298" s="21"/>
    </row>
    <row r="299" spans="1:13" ht="12.75" customHeight="1">
      <c r="A299" s="21"/>
      <c r="B299" s="21"/>
      <c r="E299" s="21"/>
      <c r="F299" s="21"/>
      <c r="H299" s="221"/>
      <c r="I299" s="221"/>
      <c r="J299" s="221"/>
      <c r="K299" s="21"/>
      <c r="L299" s="21"/>
      <c r="M299" s="21"/>
    </row>
    <row r="300" spans="1:13" ht="12.75" customHeight="1">
      <c r="A300" s="21"/>
      <c r="B300" s="21"/>
      <c r="E300" s="21"/>
      <c r="F300" s="21"/>
      <c r="H300" s="221"/>
      <c r="I300" s="221"/>
      <c r="J300" s="221"/>
      <c r="K300" s="21"/>
      <c r="L300" s="21"/>
      <c r="M300" s="21"/>
    </row>
    <row r="301" spans="1:13" ht="12.75" customHeight="1">
      <c r="A301" s="21"/>
      <c r="B301" s="21"/>
      <c r="E301" s="21"/>
      <c r="F301" s="21"/>
      <c r="H301" s="221"/>
      <c r="I301" s="221"/>
      <c r="J301" s="221"/>
      <c r="K301" s="21"/>
      <c r="L301" s="21"/>
      <c r="M301" s="21"/>
    </row>
    <row r="302" spans="1:13" ht="12.75" customHeight="1">
      <c r="A302" s="21"/>
      <c r="B302" s="21"/>
      <c r="E302" s="21"/>
      <c r="F302" s="21"/>
      <c r="H302" s="221"/>
      <c r="I302" s="221"/>
      <c r="J302" s="221"/>
      <c r="K302" s="21"/>
      <c r="L302" s="21"/>
      <c r="M302" s="21"/>
    </row>
    <row r="303" spans="1:13" ht="12.75" customHeight="1">
      <c r="A303" s="21"/>
      <c r="B303" s="21"/>
      <c r="E303" s="21"/>
      <c r="F303" s="21"/>
      <c r="H303" s="221"/>
      <c r="I303" s="221"/>
      <c r="J303" s="221"/>
      <c r="K303" s="21"/>
      <c r="L303" s="21"/>
      <c r="M303" s="21"/>
    </row>
    <row r="304" spans="1:13" ht="12.75" customHeight="1">
      <c r="A304" s="21"/>
      <c r="B304" s="21"/>
      <c r="E304" s="21"/>
      <c r="F304" s="21"/>
      <c r="H304" s="221"/>
      <c r="I304" s="221"/>
      <c r="J304" s="221"/>
      <c r="K304" s="21"/>
      <c r="L304" s="21"/>
      <c r="M304" s="21"/>
    </row>
    <row r="305" spans="1:13" ht="12.75" customHeight="1">
      <c r="A305" s="21"/>
      <c r="B305" s="21"/>
      <c r="E305" s="21"/>
      <c r="F305" s="21"/>
      <c r="H305" s="221"/>
      <c r="I305" s="221"/>
      <c r="J305" s="221"/>
      <c r="K305" s="21"/>
      <c r="L305" s="21"/>
      <c r="M305" s="21"/>
    </row>
    <row r="306" spans="1:13" ht="12.75" customHeight="1">
      <c r="A306" s="21"/>
      <c r="B306" s="21"/>
      <c r="E306" s="21"/>
      <c r="F306" s="21"/>
      <c r="H306" s="221"/>
      <c r="I306" s="221"/>
      <c r="J306" s="221"/>
      <c r="K306" s="21"/>
      <c r="L306" s="21"/>
      <c r="M306" s="21"/>
    </row>
    <row r="307" spans="1:13" ht="12.75" customHeight="1">
      <c r="A307" s="21"/>
      <c r="B307" s="21"/>
      <c r="E307" s="21"/>
      <c r="F307" s="21"/>
      <c r="H307" s="221"/>
      <c r="I307" s="221"/>
      <c r="J307" s="221"/>
      <c r="K307" s="21"/>
      <c r="L307" s="21"/>
      <c r="M307" s="21"/>
    </row>
    <row r="308" spans="1:13" ht="12.75" customHeight="1">
      <c r="A308" s="21"/>
      <c r="B308" s="21"/>
      <c r="E308" s="21"/>
      <c r="F308" s="21"/>
      <c r="H308" s="221"/>
      <c r="I308" s="221"/>
      <c r="J308" s="221"/>
      <c r="K308" s="21"/>
      <c r="L308" s="21"/>
      <c r="M308" s="21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</sheetData>
  <sheetProtection/>
  <mergeCells count="27">
    <mergeCell ref="A4:H4"/>
    <mergeCell ref="A5:J5"/>
    <mergeCell ref="K6:K7"/>
    <mergeCell ref="U6:U7"/>
    <mergeCell ref="A1:J1"/>
    <mergeCell ref="A2:E2"/>
    <mergeCell ref="F2:J2"/>
    <mergeCell ref="A3:J3"/>
    <mergeCell ref="Y6:Y7"/>
    <mergeCell ref="A7:A161"/>
    <mergeCell ref="C7:D7"/>
    <mergeCell ref="C8:D8"/>
    <mergeCell ref="C9:D9"/>
    <mergeCell ref="C31:D31"/>
    <mergeCell ref="C104:D104"/>
    <mergeCell ref="C105:D105"/>
    <mergeCell ref="C114:D114"/>
    <mergeCell ref="C128:D128"/>
    <mergeCell ref="C171:F172"/>
    <mergeCell ref="C167:F167"/>
    <mergeCell ref="G167:N168"/>
    <mergeCell ref="C169:F169"/>
    <mergeCell ref="G169:N170"/>
    <mergeCell ref="C138:D138"/>
    <mergeCell ref="C155:D155"/>
    <mergeCell ref="C163:F163"/>
    <mergeCell ref="C165:F165"/>
  </mergeCells>
  <printOptions/>
  <pageMargins left="0.7" right="0.7" top="0.75" bottom="0.75" header="0.3" footer="0.3"/>
  <pageSetup horizontalDpi="600" verticalDpi="600" orientation="portrait" paperSize="9" scale="73" r:id="rId1"/>
  <rowBreaks count="2" manualBreakCount="2">
    <brk id="63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18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3.140625" style="2" customWidth="1"/>
    <col min="2" max="2" width="9.00390625" style="350" customWidth="1"/>
    <col min="3" max="3" width="5.140625" style="2" customWidth="1"/>
    <col min="4" max="4" width="5.28125" style="2" customWidth="1"/>
    <col min="5" max="5" width="5.421875" style="2" customWidth="1"/>
    <col min="6" max="6" width="38.8515625" style="2" customWidth="1"/>
    <col min="7" max="7" width="9.28125" style="232" customWidth="1"/>
    <col min="8" max="8" width="8.7109375" style="232" hidden="1" customWidth="1"/>
    <col min="9" max="9" width="9.28125" style="6" hidden="1" customWidth="1"/>
    <col min="10" max="10" width="8.8515625" style="2" customWidth="1"/>
    <col min="11" max="11" width="9.140625" style="2" customWidth="1"/>
    <col min="12" max="12" width="10.421875" style="2" customWidth="1"/>
    <col min="13" max="13" width="9.140625" style="245" customWidth="1"/>
    <col min="14" max="14" width="10.140625" style="6" bestFit="1" customWidth="1"/>
    <col min="15" max="16384" width="9.140625" style="2" customWidth="1"/>
  </cols>
  <sheetData>
    <row r="1" spans="2:14" s="233" customFormat="1" ht="12.75">
      <c r="B1" s="234"/>
      <c r="F1" s="235"/>
      <c r="H1" s="236"/>
      <c r="I1" s="237"/>
      <c r="J1" s="238"/>
      <c r="M1" s="239"/>
      <c r="N1" s="241"/>
    </row>
    <row r="2" spans="2:14" s="233" customFormat="1" ht="12.75">
      <c r="B2" s="234"/>
      <c r="F2" s="240"/>
      <c r="I2" s="241"/>
      <c r="M2" s="239"/>
      <c r="N2" s="241"/>
    </row>
    <row r="3" spans="1:14" s="233" customFormat="1" ht="18">
      <c r="A3" s="439" t="s">
        <v>459</v>
      </c>
      <c r="B3" s="439"/>
      <c r="C3" s="439"/>
      <c r="D3" s="439"/>
      <c r="E3" s="439"/>
      <c r="F3" s="439"/>
      <c r="G3" s="439"/>
      <c r="H3" s="439"/>
      <c r="I3" s="439"/>
      <c r="J3" s="439"/>
      <c r="L3" s="355" t="s">
        <v>807</v>
      </c>
      <c r="M3" s="239"/>
      <c r="N3" s="241"/>
    </row>
    <row r="4" spans="1:10" ht="12.75">
      <c r="A4" s="3"/>
      <c r="B4" s="242"/>
      <c r="C4" s="3"/>
      <c r="D4" s="3"/>
      <c r="E4" s="3"/>
      <c r="F4" s="3"/>
      <c r="G4" s="3"/>
      <c r="H4" s="3"/>
      <c r="I4" s="243"/>
      <c r="J4" s="244"/>
    </row>
    <row r="5" spans="1:10" ht="15.75">
      <c r="A5" s="440" t="s">
        <v>460</v>
      </c>
      <c r="B5" s="440"/>
      <c r="C5" s="440"/>
      <c r="D5" s="440"/>
      <c r="E5" s="440"/>
      <c r="F5" s="440"/>
      <c r="G5" s="440"/>
      <c r="H5" s="440"/>
      <c r="I5" s="440"/>
      <c r="J5" s="440"/>
    </row>
    <row r="6" spans="1:10" ht="12.75">
      <c r="A6" s="3"/>
      <c r="B6" s="242"/>
      <c r="C6" s="3"/>
      <c r="D6" s="3"/>
      <c r="E6" s="3"/>
      <c r="F6" s="3"/>
      <c r="G6" s="3"/>
      <c r="H6" s="3"/>
      <c r="I6" s="243"/>
      <c r="J6" s="244"/>
    </row>
    <row r="7" spans="1:10" ht="15.75">
      <c r="A7" s="441" t="s">
        <v>461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2" ht="12.75" customHeight="1">
      <c r="A8" s="3"/>
      <c r="B8" s="242"/>
      <c r="C8" s="3"/>
      <c r="D8" s="3"/>
      <c r="G8" s="244"/>
      <c r="H8" s="244"/>
      <c r="I8" s="243"/>
      <c r="J8" s="246"/>
      <c r="L8" s="247"/>
    </row>
    <row r="9" spans="1:13" s="6" customFormat="1" ht="13.5" thickBot="1">
      <c r="A9" s="248"/>
      <c r="B9" s="249"/>
      <c r="C9" s="248"/>
      <c r="D9" s="248"/>
      <c r="E9" s="248"/>
      <c r="F9" s="248"/>
      <c r="G9" s="250"/>
      <c r="H9" s="250"/>
      <c r="I9" s="251"/>
      <c r="J9" s="251"/>
      <c r="L9" s="251" t="s">
        <v>262</v>
      </c>
      <c r="M9" s="73"/>
    </row>
    <row r="10" spans="1:13" s="258" customFormat="1" ht="23.25" thickBot="1">
      <c r="A10" s="252" t="s">
        <v>263</v>
      </c>
      <c r="B10" s="442" t="s">
        <v>304</v>
      </c>
      <c r="C10" s="443"/>
      <c r="D10" s="253" t="s">
        <v>264</v>
      </c>
      <c r="E10" s="254" t="s">
        <v>265</v>
      </c>
      <c r="F10" s="253" t="s">
        <v>462</v>
      </c>
      <c r="G10" s="255" t="s">
        <v>266</v>
      </c>
      <c r="H10" s="255" t="s">
        <v>463</v>
      </c>
      <c r="I10" s="256" t="s">
        <v>464</v>
      </c>
      <c r="J10" s="257" t="s">
        <v>465</v>
      </c>
      <c r="K10" s="256" t="s">
        <v>735</v>
      </c>
      <c r="L10" s="257" t="s">
        <v>737</v>
      </c>
      <c r="M10" s="259"/>
    </row>
    <row r="11" spans="1:14" s="6" customFormat="1" ht="13.5" thickBot="1">
      <c r="A11" s="260" t="s">
        <v>268</v>
      </c>
      <c r="B11" s="437" t="s">
        <v>269</v>
      </c>
      <c r="C11" s="438"/>
      <c r="D11" s="262" t="s">
        <v>269</v>
      </c>
      <c r="E11" s="261" t="s">
        <v>269</v>
      </c>
      <c r="F11" s="263" t="s">
        <v>466</v>
      </c>
      <c r="G11" s="264">
        <v>0</v>
      </c>
      <c r="H11" s="264">
        <v>0</v>
      </c>
      <c r="I11" s="264">
        <f>+I12+I486</f>
        <v>10600</v>
      </c>
      <c r="J11" s="265">
        <f>+H11+I11</f>
        <v>10600</v>
      </c>
      <c r="K11" s="264">
        <f>+K12+K486</f>
        <v>3888</v>
      </c>
      <c r="L11" s="265">
        <f>+J11+K11</f>
        <v>14488</v>
      </c>
      <c r="M11" s="8" t="s">
        <v>736</v>
      </c>
      <c r="N11" s="272"/>
    </row>
    <row r="12" spans="1:14" s="6" customFormat="1" ht="24.75" thickBot="1">
      <c r="A12" s="266" t="s">
        <v>268</v>
      </c>
      <c r="B12" s="435" t="s">
        <v>467</v>
      </c>
      <c r="C12" s="436"/>
      <c r="D12" s="267" t="s">
        <v>269</v>
      </c>
      <c r="E12" s="268" t="s">
        <v>269</v>
      </c>
      <c r="F12" s="269" t="s">
        <v>468</v>
      </c>
      <c r="G12" s="270">
        <v>0</v>
      </c>
      <c r="H12" s="270">
        <v>0</v>
      </c>
      <c r="I12" s="270">
        <f>+I13+I132+I221+I238+I267+I412+I483</f>
        <v>5000</v>
      </c>
      <c r="J12" s="271">
        <f>+H12+I12</f>
        <v>5000</v>
      </c>
      <c r="K12" s="270">
        <f>+K13+K132+K221+K238+K267+K412+K483</f>
        <v>3888</v>
      </c>
      <c r="L12" s="271">
        <f>+J12+K12</f>
        <v>8888</v>
      </c>
      <c r="M12" s="8" t="s">
        <v>736</v>
      </c>
      <c r="N12" s="272"/>
    </row>
    <row r="13" spans="1:14" s="6" customFormat="1" ht="24" customHeight="1" thickBot="1">
      <c r="A13" s="273" t="s">
        <v>268</v>
      </c>
      <c r="B13" s="431" t="s">
        <v>469</v>
      </c>
      <c r="C13" s="432"/>
      <c r="D13" s="274" t="s">
        <v>269</v>
      </c>
      <c r="E13" s="275" t="s">
        <v>269</v>
      </c>
      <c r="F13" s="276" t="s">
        <v>470</v>
      </c>
      <c r="G13" s="277">
        <v>0</v>
      </c>
      <c r="H13" s="277">
        <v>0</v>
      </c>
      <c r="I13" s="277">
        <f>SUM(I14:I131)/2</f>
        <v>2000</v>
      </c>
      <c r="J13" s="278">
        <f>H13+I13</f>
        <v>2000</v>
      </c>
      <c r="K13" s="277">
        <f>SUM(K14:K131)/2</f>
        <v>0</v>
      </c>
      <c r="L13" s="278">
        <f>J13+K13</f>
        <v>2000</v>
      </c>
      <c r="M13" s="279"/>
      <c r="N13" s="272"/>
    </row>
    <row r="14" spans="1:14" s="6" customFormat="1" ht="24" customHeight="1">
      <c r="A14" s="280" t="s">
        <v>268</v>
      </c>
      <c r="B14" s="281">
        <v>3040000</v>
      </c>
      <c r="C14" s="282" t="s">
        <v>316</v>
      </c>
      <c r="D14" s="283" t="s">
        <v>269</v>
      </c>
      <c r="E14" s="281" t="s">
        <v>269</v>
      </c>
      <c r="F14" s="284" t="s">
        <v>471</v>
      </c>
      <c r="G14" s="285">
        <v>0</v>
      </c>
      <c r="H14" s="286">
        <v>0</v>
      </c>
      <c r="I14" s="286">
        <f>+I15</f>
        <v>119</v>
      </c>
      <c r="J14" s="287">
        <f>H14+I14</f>
        <v>119</v>
      </c>
      <c r="K14" s="286">
        <f>+K15</f>
        <v>0</v>
      </c>
      <c r="L14" s="287">
        <f>J14+K14</f>
        <v>119</v>
      </c>
      <c r="M14" s="279"/>
      <c r="N14" s="351"/>
    </row>
    <row r="15" spans="1:13" s="6" customFormat="1" ht="24" customHeight="1" thickBot="1">
      <c r="A15" s="288"/>
      <c r="B15" s="289"/>
      <c r="C15" s="290"/>
      <c r="D15" s="291">
        <v>3419</v>
      </c>
      <c r="E15" s="292">
        <v>5901</v>
      </c>
      <c r="F15" s="293" t="s">
        <v>472</v>
      </c>
      <c r="G15" s="294">
        <v>0</v>
      </c>
      <c r="H15" s="294">
        <v>0</v>
      </c>
      <c r="I15" s="294">
        <v>119</v>
      </c>
      <c r="J15" s="295">
        <f>H15+I15</f>
        <v>119</v>
      </c>
      <c r="K15" s="294">
        <v>0</v>
      </c>
      <c r="L15" s="295">
        <f>J15+K15</f>
        <v>119</v>
      </c>
      <c r="M15" s="279"/>
    </row>
    <row r="16" spans="1:12" ht="30" customHeight="1">
      <c r="A16" s="296" t="s">
        <v>268</v>
      </c>
      <c r="B16" s="297" t="s">
        <v>473</v>
      </c>
      <c r="C16" s="282" t="s">
        <v>316</v>
      </c>
      <c r="D16" s="298" t="s">
        <v>269</v>
      </c>
      <c r="E16" s="299" t="s">
        <v>269</v>
      </c>
      <c r="F16" s="300" t="s">
        <v>474</v>
      </c>
      <c r="G16" s="301">
        <f>+G17</f>
        <v>0</v>
      </c>
      <c r="H16" s="301">
        <f>+H17</f>
        <v>0</v>
      </c>
      <c r="I16" s="302">
        <f>+I17</f>
        <v>20</v>
      </c>
      <c r="J16" s="303">
        <f>+H16+I16</f>
        <v>20</v>
      </c>
      <c r="K16" s="302">
        <f>+K17</f>
        <v>0</v>
      </c>
      <c r="L16" s="303">
        <f>+J16+K16</f>
        <v>20</v>
      </c>
    </row>
    <row r="17" spans="1:12" ht="13.5" thickBot="1">
      <c r="A17" s="304"/>
      <c r="B17" s="305"/>
      <c r="C17" s="306"/>
      <c r="D17" s="307">
        <v>3419</v>
      </c>
      <c r="E17" s="308">
        <v>5222</v>
      </c>
      <c r="F17" s="309" t="s">
        <v>345</v>
      </c>
      <c r="G17" s="310">
        <v>0</v>
      </c>
      <c r="H17" s="310">
        <v>0</v>
      </c>
      <c r="I17" s="311">
        <v>20</v>
      </c>
      <c r="J17" s="312">
        <f>+H17+I17</f>
        <v>20</v>
      </c>
      <c r="K17" s="294">
        <v>0</v>
      </c>
      <c r="L17" s="312">
        <f>+J17+K17</f>
        <v>20</v>
      </c>
    </row>
    <row r="18" spans="1:12" ht="36">
      <c r="A18" s="296" t="s">
        <v>268</v>
      </c>
      <c r="B18" s="297" t="s">
        <v>475</v>
      </c>
      <c r="C18" s="282" t="s">
        <v>316</v>
      </c>
      <c r="D18" s="298" t="s">
        <v>269</v>
      </c>
      <c r="E18" s="299" t="s">
        <v>269</v>
      </c>
      <c r="F18" s="300" t="s">
        <v>476</v>
      </c>
      <c r="G18" s="301">
        <f>+G19</f>
        <v>0</v>
      </c>
      <c r="H18" s="301">
        <f>+H19</f>
        <v>0</v>
      </c>
      <c r="I18" s="302">
        <f>+I19</f>
        <v>50</v>
      </c>
      <c r="J18" s="303">
        <f>+H18+I18</f>
        <v>50</v>
      </c>
      <c r="K18" s="302">
        <f>+K19</f>
        <v>0</v>
      </c>
      <c r="L18" s="303">
        <f>+J18+K18</f>
        <v>50</v>
      </c>
    </row>
    <row r="19" spans="1:12" ht="13.5" thickBot="1">
      <c r="A19" s="304"/>
      <c r="B19" s="305"/>
      <c r="C19" s="306"/>
      <c r="D19" s="307">
        <v>3419</v>
      </c>
      <c r="E19" s="308">
        <v>5222</v>
      </c>
      <c r="F19" s="309" t="s">
        <v>345</v>
      </c>
      <c r="G19" s="310">
        <v>0</v>
      </c>
      <c r="H19" s="310">
        <v>0</v>
      </c>
      <c r="I19" s="311">
        <v>50</v>
      </c>
      <c r="J19" s="312">
        <f>+H19+I19</f>
        <v>50</v>
      </c>
      <c r="K19" s="294">
        <v>0</v>
      </c>
      <c r="L19" s="312">
        <f>+J19+K19</f>
        <v>50</v>
      </c>
    </row>
    <row r="20" spans="1:12" ht="30" customHeight="1">
      <c r="A20" s="296" t="s">
        <v>268</v>
      </c>
      <c r="B20" s="297" t="s">
        <v>477</v>
      </c>
      <c r="C20" s="282" t="s">
        <v>478</v>
      </c>
      <c r="D20" s="298" t="s">
        <v>269</v>
      </c>
      <c r="E20" s="299" t="s">
        <v>269</v>
      </c>
      <c r="F20" s="300" t="s">
        <v>479</v>
      </c>
      <c r="G20" s="301">
        <f>+G21</f>
        <v>0</v>
      </c>
      <c r="H20" s="301">
        <f>+H21</f>
        <v>0</v>
      </c>
      <c r="I20" s="302">
        <f>+I21</f>
        <v>25</v>
      </c>
      <c r="J20" s="303">
        <f aca="true" t="shared" si="0" ref="J20:J83">+H20+I20</f>
        <v>25</v>
      </c>
      <c r="K20" s="302">
        <f>+K21</f>
        <v>0</v>
      </c>
      <c r="L20" s="303">
        <f aca="true" t="shared" si="1" ref="L20:L83">+J20+K20</f>
        <v>25</v>
      </c>
    </row>
    <row r="21" spans="1:12" ht="13.5" thickBot="1">
      <c r="A21" s="304"/>
      <c r="B21" s="305"/>
      <c r="C21" s="306"/>
      <c r="D21" s="307">
        <v>3419</v>
      </c>
      <c r="E21" s="308">
        <v>5321</v>
      </c>
      <c r="F21" s="309" t="s">
        <v>350</v>
      </c>
      <c r="G21" s="310">
        <v>0</v>
      </c>
      <c r="H21" s="310">
        <v>0</v>
      </c>
      <c r="I21" s="311">
        <v>25</v>
      </c>
      <c r="J21" s="312">
        <f t="shared" si="0"/>
        <v>25</v>
      </c>
      <c r="K21" s="294">
        <v>0</v>
      </c>
      <c r="L21" s="312">
        <f t="shared" si="1"/>
        <v>25</v>
      </c>
    </row>
    <row r="22" spans="1:12" ht="24">
      <c r="A22" s="296" t="s">
        <v>268</v>
      </c>
      <c r="B22" s="297" t="s">
        <v>480</v>
      </c>
      <c r="C22" s="282" t="s">
        <v>481</v>
      </c>
      <c r="D22" s="298" t="s">
        <v>269</v>
      </c>
      <c r="E22" s="299" t="s">
        <v>269</v>
      </c>
      <c r="F22" s="300" t="s">
        <v>482</v>
      </c>
      <c r="G22" s="301">
        <f>+G23</f>
        <v>0</v>
      </c>
      <c r="H22" s="301">
        <f>+H23</f>
        <v>0</v>
      </c>
      <c r="I22" s="302">
        <f>+I23</f>
        <v>37</v>
      </c>
      <c r="J22" s="303">
        <f t="shared" si="0"/>
        <v>37</v>
      </c>
      <c r="K22" s="302">
        <f>+K23</f>
        <v>0</v>
      </c>
      <c r="L22" s="303">
        <f t="shared" si="1"/>
        <v>37</v>
      </c>
    </row>
    <row r="23" spans="1:12" ht="13.5" thickBot="1">
      <c r="A23" s="304"/>
      <c r="B23" s="305"/>
      <c r="C23" s="306"/>
      <c r="D23" s="307">
        <v>3419</v>
      </c>
      <c r="E23" s="308">
        <v>5321</v>
      </c>
      <c r="F23" s="309" t="s">
        <v>350</v>
      </c>
      <c r="G23" s="310">
        <v>0</v>
      </c>
      <c r="H23" s="310">
        <v>0</v>
      </c>
      <c r="I23" s="311">
        <v>37</v>
      </c>
      <c r="J23" s="312">
        <f t="shared" si="0"/>
        <v>37</v>
      </c>
      <c r="K23" s="294">
        <v>0</v>
      </c>
      <c r="L23" s="312">
        <f t="shared" si="1"/>
        <v>37</v>
      </c>
    </row>
    <row r="24" spans="1:12" ht="24">
      <c r="A24" s="296" t="s">
        <v>268</v>
      </c>
      <c r="B24" s="297" t="s">
        <v>483</v>
      </c>
      <c r="C24" s="282" t="s">
        <v>316</v>
      </c>
      <c r="D24" s="298" t="s">
        <v>269</v>
      </c>
      <c r="E24" s="299" t="s">
        <v>269</v>
      </c>
      <c r="F24" s="300" t="s">
        <v>484</v>
      </c>
      <c r="G24" s="301">
        <f>+G25</f>
        <v>0</v>
      </c>
      <c r="H24" s="301">
        <f>+H25</f>
        <v>0</v>
      </c>
      <c r="I24" s="302">
        <f>+I25</f>
        <v>12</v>
      </c>
      <c r="J24" s="303">
        <f t="shared" si="0"/>
        <v>12</v>
      </c>
      <c r="K24" s="302">
        <f>+K25</f>
        <v>0</v>
      </c>
      <c r="L24" s="303">
        <f t="shared" si="1"/>
        <v>12</v>
      </c>
    </row>
    <row r="25" spans="1:12" ht="13.5" thickBot="1">
      <c r="A25" s="304"/>
      <c r="B25" s="305"/>
      <c r="C25" s="306"/>
      <c r="D25" s="307">
        <v>3419</v>
      </c>
      <c r="E25" s="308">
        <v>5222</v>
      </c>
      <c r="F25" s="309" t="s">
        <v>345</v>
      </c>
      <c r="G25" s="310">
        <v>0</v>
      </c>
      <c r="H25" s="310">
        <v>0</v>
      </c>
      <c r="I25" s="311">
        <v>12</v>
      </c>
      <c r="J25" s="312">
        <f t="shared" si="0"/>
        <v>12</v>
      </c>
      <c r="K25" s="294">
        <v>0</v>
      </c>
      <c r="L25" s="312">
        <f t="shared" si="1"/>
        <v>12</v>
      </c>
    </row>
    <row r="26" spans="1:12" ht="24">
      <c r="A26" s="296" t="s">
        <v>268</v>
      </c>
      <c r="B26" s="297" t="s">
        <v>485</v>
      </c>
      <c r="C26" s="282" t="s">
        <v>316</v>
      </c>
      <c r="D26" s="298" t="s">
        <v>269</v>
      </c>
      <c r="E26" s="299" t="s">
        <v>269</v>
      </c>
      <c r="F26" s="300" t="s">
        <v>486</v>
      </c>
      <c r="G26" s="301">
        <f>+G27</f>
        <v>0</v>
      </c>
      <c r="H26" s="301">
        <f>+H27</f>
        <v>0</v>
      </c>
      <c r="I26" s="302">
        <f>+I27</f>
        <v>50</v>
      </c>
      <c r="J26" s="303">
        <f t="shared" si="0"/>
        <v>50</v>
      </c>
      <c r="K26" s="302">
        <f>+K27</f>
        <v>0</v>
      </c>
      <c r="L26" s="303">
        <f t="shared" si="1"/>
        <v>50</v>
      </c>
    </row>
    <row r="27" spans="1:12" ht="13.5" thickBot="1">
      <c r="A27" s="304"/>
      <c r="B27" s="305"/>
      <c r="C27" s="306"/>
      <c r="D27" s="307">
        <v>3419</v>
      </c>
      <c r="E27" s="308">
        <v>5222</v>
      </c>
      <c r="F27" s="309" t="s">
        <v>345</v>
      </c>
      <c r="G27" s="310">
        <v>0</v>
      </c>
      <c r="H27" s="310">
        <v>0</v>
      </c>
      <c r="I27" s="311">
        <v>50</v>
      </c>
      <c r="J27" s="312">
        <f t="shared" si="0"/>
        <v>50</v>
      </c>
      <c r="K27" s="294">
        <v>0</v>
      </c>
      <c r="L27" s="312">
        <f t="shared" si="1"/>
        <v>50</v>
      </c>
    </row>
    <row r="28" spans="1:12" ht="24">
      <c r="A28" s="296" t="s">
        <v>268</v>
      </c>
      <c r="B28" s="297" t="s">
        <v>487</v>
      </c>
      <c r="C28" s="282" t="s">
        <v>316</v>
      </c>
      <c r="D28" s="298" t="s">
        <v>269</v>
      </c>
      <c r="E28" s="299" t="s">
        <v>269</v>
      </c>
      <c r="F28" s="300" t="s">
        <v>488</v>
      </c>
      <c r="G28" s="301">
        <f>+G29</f>
        <v>0</v>
      </c>
      <c r="H28" s="301">
        <f>+H29</f>
        <v>0</v>
      </c>
      <c r="I28" s="302">
        <f>+I29</f>
        <v>41</v>
      </c>
      <c r="J28" s="303">
        <f t="shared" si="0"/>
        <v>41</v>
      </c>
      <c r="K28" s="302">
        <f>+K29</f>
        <v>0</v>
      </c>
      <c r="L28" s="303">
        <f t="shared" si="1"/>
        <v>41</v>
      </c>
    </row>
    <row r="29" spans="1:12" ht="13.5" thickBot="1">
      <c r="A29" s="304"/>
      <c r="B29" s="305"/>
      <c r="C29" s="306"/>
      <c r="D29" s="307">
        <v>3419</v>
      </c>
      <c r="E29" s="308">
        <v>6322</v>
      </c>
      <c r="F29" s="309" t="s">
        <v>489</v>
      </c>
      <c r="G29" s="310">
        <v>0</v>
      </c>
      <c r="H29" s="310">
        <v>0</v>
      </c>
      <c r="I29" s="311">
        <v>41</v>
      </c>
      <c r="J29" s="312">
        <f t="shared" si="0"/>
        <v>41</v>
      </c>
      <c r="K29" s="294">
        <v>0</v>
      </c>
      <c r="L29" s="312">
        <f t="shared" si="1"/>
        <v>41</v>
      </c>
    </row>
    <row r="30" spans="1:12" ht="36">
      <c r="A30" s="296" t="s">
        <v>268</v>
      </c>
      <c r="B30" s="297" t="s">
        <v>490</v>
      </c>
      <c r="C30" s="282" t="s">
        <v>316</v>
      </c>
      <c r="D30" s="298" t="s">
        <v>269</v>
      </c>
      <c r="E30" s="299" t="s">
        <v>269</v>
      </c>
      <c r="F30" s="300" t="s">
        <v>491</v>
      </c>
      <c r="G30" s="301">
        <f>+G31</f>
        <v>0</v>
      </c>
      <c r="H30" s="301">
        <f>+H31</f>
        <v>0</v>
      </c>
      <c r="I30" s="302">
        <f>+I31</f>
        <v>50</v>
      </c>
      <c r="J30" s="303">
        <f t="shared" si="0"/>
        <v>50</v>
      </c>
      <c r="K30" s="302">
        <f>+K31</f>
        <v>0</v>
      </c>
      <c r="L30" s="303">
        <f t="shared" si="1"/>
        <v>50</v>
      </c>
    </row>
    <row r="31" spans="1:12" ht="13.5" thickBot="1">
      <c r="A31" s="304"/>
      <c r="B31" s="305"/>
      <c r="C31" s="306"/>
      <c r="D31" s="307">
        <v>3419</v>
      </c>
      <c r="E31" s="308">
        <v>5222</v>
      </c>
      <c r="F31" s="309" t="s">
        <v>345</v>
      </c>
      <c r="G31" s="310">
        <v>0</v>
      </c>
      <c r="H31" s="310">
        <v>0</v>
      </c>
      <c r="I31" s="311">
        <v>50</v>
      </c>
      <c r="J31" s="312">
        <f t="shared" si="0"/>
        <v>50</v>
      </c>
      <c r="K31" s="294">
        <v>0</v>
      </c>
      <c r="L31" s="312">
        <f t="shared" si="1"/>
        <v>50</v>
      </c>
    </row>
    <row r="32" spans="1:12" ht="30.75" customHeight="1">
      <c r="A32" s="296" t="s">
        <v>268</v>
      </c>
      <c r="B32" s="297" t="s">
        <v>492</v>
      </c>
      <c r="C32" s="282" t="s">
        <v>316</v>
      </c>
      <c r="D32" s="298" t="s">
        <v>269</v>
      </c>
      <c r="E32" s="299" t="s">
        <v>269</v>
      </c>
      <c r="F32" s="300" t="s">
        <v>493</v>
      </c>
      <c r="G32" s="301">
        <f>+G33</f>
        <v>0</v>
      </c>
      <c r="H32" s="301">
        <f>+H33</f>
        <v>0</v>
      </c>
      <c r="I32" s="302">
        <f>+I33</f>
        <v>50</v>
      </c>
      <c r="J32" s="303">
        <f t="shared" si="0"/>
        <v>50</v>
      </c>
      <c r="K32" s="302">
        <f>+K33</f>
        <v>0</v>
      </c>
      <c r="L32" s="303">
        <f t="shared" si="1"/>
        <v>50</v>
      </c>
    </row>
    <row r="33" spans="1:12" ht="13.5" thickBot="1">
      <c r="A33" s="304"/>
      <c r="B33" s="305"/>
      <c r="C33" s="306"/>
      <c r="D33" s="307">
        <v>3419</v>
      </c>
      <c r="E33" s="308">
        <v>5222</v>
      </c>
      <c r="F33" s="309" t="s">
        <v>345</v>
      </c>
      <c r="G33" s="310">
        <v>0</v>
      </c>
      <c r="H33" s="310">
        <v>0</v>
      </c>
      <c r="I33" s="311">
        <v>50</v>
      </c>
      <c r="J33" s="312">
        <f t="shared" si="0"/>
        <v>50</v>
      </c>
      <c r="K33" s="311">
        <v>0</v>
      </c>
      <c r="L33" s="312">
        <f t="shared" si="1"/>
        <v>50</v>
      </c>
    </row>
    <row r="34" spans="1:12" ht="24">
      <c r="A34" s="296" t="s">
        <v>268</v>
      </c>
      <c r="B34" s="297" t="s">
        <v>494</v>
      </c>
      <c r="C34" s="282" t="s">
        <v>316</v>
      </c>
      <c r="D34" s="298" t="s">
        <v>269</v>
      </c>
      <c r="E34" s="299" t="s">
        <v>269</v>
      </c>
      <c r="F34" s="300" t="s">
        <v>495</v>
      </c>
      <c r="G34" s="301">
        <f>+G35</f>
        <v>0</v>
      </c>
      <c r="H34" s="301">
        <f>+H35</f>
        <v>0</v>
      </c>
      <c r="I34" s="302">
        <f>+I35</f>
        <v>25</v>
      </c>
      <c r="J34" s="303">
        <f t="shared" si="0"/>
        <v>25</v>
      </c>
      <c r="K34" s="302">
        <f>+K35</f>
        <v>0</v>
      </c>
      <c r="L34" s="303">
        <f t="shared" si="1"/>
        <v>25</v>
      </c>
    </row>
    <row r="35" spans="1:12" ht="13.5" thickBot="1">
      <c r="A35" s="304"/>
      <c r="B35" s="305"/>
      <c r="C35" s="306"/>
      <c r="D35" s="307">
        <v>3419</v>
      </c>
      <c r="E35" s="308">
        <v>5222</v>
      </c>
      <c r="F35" s="309" t="s">
        <v>345</v>
      </c>
      <c r="G35" s="310">
        <v>0</v>
      </c>
      <c r="H35" s="310">
        <v>0</v>
      </c>
      <c r="I35" s="311">
        <v>25</v>
      </c>
      <c r="J35" s="312">
        <f t="shared" si="0"/>
        <v>25</v>
      </c>
      <c r="K35" s="311">
        <v>0</v>
      </c>
      <c r="L35" s="312">
        <f t="shared" si="1"/>
        <v>25</v>
      </c>
    </row>
    <row r="36" spans="1:12" ht="30" customHeight="1">
      <c r="A36" s="296" t="s">
        <v>268</v>
      </c>
      <c r="B36" s="297" t="s">
        <v>496</v>
      </c>
      <c r="C36" s="282" t="s">
        <v>316</v>
      </c>
      <c r="D36" s="298" t="s">
        <v>269</v>
      </c>
      <c r="E36" s="299" t="s">
        <v>269</v>
      </c>
      <c r="F36" s="300" t="s">
        <v>497</v>
      </c>
      <c r="G36" s="301">
        <f>+G37</f>
        <v>0</v>
      </c>
      <c r="H36" s="301">
        <f>+H37</f>
        <v>0</v>
      </c>
      <c r="I36" s="302">
        <f>+I37</f>
        <v>50</v>
      </c>
      <c r="J36" s="303">
        <f t="shared" si="0"/>
        <v>50</v>
      </c>
      <c r="K36" s="302">
        <f>+K37</f>
        <v>0</v>
      </c>
      <c r="L36" s="303">
        <f t="shared" si="1"/>
        <v>50</v>
      </c>
    </row>
    <row r="37" spans="1:12" ht="13.5" thickBot="1">
      <c r="A37" s="304"/>
      <c r="B37" s="305"/>
      <c r="C37" s="306"/>
      <c r="D37" s="307">
        <v>3419</v>
      </c>
      <c r="E37" s="308">
        <v>5222</v>
      </c>
      <c r="F37" s="309" t="s">
        <v>345</v>
      </c>
      <c r="G37" s="310">
        <v>0</v>
      </c>
      <c r="H37" s="310">
        <v>0</v>
      </c>
      <c r="I37" s="311">
        <v>50</v>
      </c>
      <c r="J37" s="312">
        <f t="shared" si="0"/>
        <v>50</v>
      </c>
      <c r="K37" s="311">
        <v>0</v>
      </c>
      <c r="L37" s="312">
        <f t="shared" si="1"/>
        <v>50</v>
      </c>
    </row>
    <row r="38" spans="1:12" ht="28.5" customHeight="1">
      <c r="A38" s="296" t="s">
        <v>268</v>
      </c>
      <c r="B38" s="297" t="s">
        <v>498</v>
      </c>
      <c r="C38" s="282" t="s">
        <v>316</v>
      </c>
      <c r="D38" s="298" t="s">
        <v>269</v>
      </c>
      <c r="E38" s="299" t="s">
        <v>269</v>
      </c>
      <c r="F38" s="300" t="s">
        <v>499</v>
      </c>
      <c r="G38" s="301">
        <f>+G39</f>
        <v>0</v>
      </c>
      <c r="H38" s="301">
        <f>+H39</f>
        <v>0</v>
      </c>
      <c r="I38" s="302">
        <f>+I39</f>
        <v>50</v>
      </c>
      <c r="J38" s="303">
        <f t="shared" si="0"/>
        <v>50</v>
      </c>
      <c r="K38" s="302">
        <f>+K39</f>
        <v>0</v>
      </c>
      <c r="L38" s="303">
        <f t="shared" si="1"/>
        <v>50</v>
      </c>
    </row>
    <row r="39" spans="1:12" ht="13.5" thickBot="1">
      <c r="A39" s="304"/>
      <c r="B39" s="305"/>
      <c r="C39" s="306"/>
      <c r="D39" s="307">
        <v>3419</v>
      </c>
      <c r="E39" s="308">
        <v>5222</v>
      </c>
      <c r="F39" s="309" t="s">
        <v>345</v>
      </c>
      <c r="G39" s="310">
        <v>0</v>
      </c>
      <c r="H39" s="310">
        <v>0</v>
      </c>
      <c r="I39" s="311">
        <v>50</v>
      </c>
      <c r="J39" s="312">
        <f t="shared" si="0"/>
        <v>50</v>
      </c>
      <c r="K39" s="311">
        <v>0</v>
      </c>
      <c r="L39" s="312">
        <f t="shared" si="1"/>
        <v>50</v>
      </c>
    </row>
    <row r="40" spans="1:12" ht="24">
      <c r="A40" s="296" t="s">
        <v>268</v>
      </c>
      <c r="B40" s="297" t="s">
        <v>500</v>
      </c>
      <c r="C40" s="282" t="s">
        <v>316</v>
      </c>
      <c r="D40" s="298" t="s">
        <v>269</v>
      </c>
      <c r="E40" s="299" t="s">
        <v>269</v>
      </c>
      <c r="F40" s="300" t="s">
        <v>501</v>
      </c>
      <c r="G40" s="301">
        <f>+G41</f>
        <v>0</v>
      </c>
      <c r="H40" s="301">
        <f>+H41</f>
        <v>0</v>
      </c>
      <c r="I40" s="302">
        <f>+I41</f>
        <v>50</v>
      </c>
      <c r="J40" s="303">
        <f t="shared" si="0"/>
        <v>50</v>
      </c>
      <c r="K40" s="302">
        <f>+K41</f>
        <v>0</v>
      </c>
      <c r="L40" s="303">
        <f t="shared" si="1"/>
        <v>50</v>
      </c>
    </row>
    <row r="41" spans="1:12" ht="13.5" thickBot="1">
      <c r="A41" s="304"/>
      <c r="B41" s="305"/>
      <c r="C41" s="306"/>
      <c r="D41" s="307">
        <v>3419</v>
      </c>
      <c r="E41" s="308">
        <v>5222</v>
      </c>
      <c r="F41" s="309" t="s">
        <v>345</v>
      </c>
      <c r="G41" s="310">
        <v>0</v>
      </c>
      <c r="H41" s="310">
        <v>0</v>
      </c>
      <c r="I41" s="311">
        <v>50</v>
      </c>
      <c r="J41" s="312">
        <f t="shared" si="0"/>
        <v>50</v>
      </c>
      <c r="K41" s="311">
        <v>0</v>
      </c>
      <c r="L41" s="312">
        <f t="shared" si="1"/>
        <v>50</v>
      </c>
    </row>
    <row r="42" spans="1:12" ht="24">
      <c r="A42" s="296" t="s">
        <v>268</v>
      </c>
      <c r="B42" s="297" t="s">
        <v>502</v>
      </c>
      <c r="C42" s="282" t="s">
        <v>316</v>
      </c>
      <c r="D42" s="298" t="s">
        <v>269</v>
      </c>
      <c r="E42" s="299" t="s">
        <v>269</v>
      </c>
      <c r="F42" s="300" t="s">
        <v>503</v>
      </c>
      <c r="G42" s="301">
        <f>+G43</f>
        <v>0</v>
      </c>
      <c r="H42" s="301">
        <f>+H43</f>
        <v>0</v>
      </c>
      <c r="I42" s="302">
        <f>+I43</f>
        <v>50</v>
      </c>
      <c r="J42" s="303">
        <f t="shared" si="0"/>
        <v>50</v>
      </c>
      <c r="K42" s="302">
        <f>+K43</f>
        <v>0</v>
      </c>
      <c r="L42" s="303">
        <f t="shared" si="1"/>
        <v>50</v>
      </c>
    </row>
    <row r="43" spans="1:12" ht="13.5" thickBot="1">
      <c r="A43" s="304"/>
      <c r="B43" s="305"/>
      <c r="C43" s="306"/>
      <c r="D43" s="307">
        <v>3419</v>
      </c>
      <c r="E43" s="308">
        <v>5222</v>
      </c>
      <c r="F43" s="309" t="s">
        <v>345</v>
      </c>
      <c r="G43" s="310">
        <v>0</v>
      </c>
      <c r="H43" s="310">
        <v>0</v>
      </c>
      <c r="I43" s="311">
        <v>50</v>
      </c>
      <c r="J43" s="312">
        <f t="shared" si="0"/>
        <v>50</v>
      </c>
      <c r="K43" s="311">
        <v>0</v>
      </c>
      <c r="L43" s="312">
        <f t="shared" si="1"/>
        <v>50</v>
      </c>
    </row>
    <row r="44" spans="1:12" ht="40.5" customHeight="1">
      <c r="A44" s="296" t="s">
        <v>268</v>
      </c>
      <c r="B44" s="297">
        <v>3040015</v>
      </c>
      <c r="C44" s="282" t="s">
        <v>316</v>
      </c>
      <c r="D44" s="298" t="s">
        <v>269</v>
      </c>
      <c r="E44" s="299" t="s">
        <v>269</v>
      </c>
      <c r="F44" s="300" t="s">
        <v>504</v>
      </c>
      <c r="G44" s="301">
        <f>+G45</f>
        <v>0</v>
      </c>
      <c r="H44" s="301">
        <f>+H45</f>
        <v>0</v>
      </c>
      <c r="I44" s="302">
        <f>+I45</f>
        <v>50</v>
      </c>
      <c r="J44" s="303">
        <f t="shared" si="0"/>
        <v>50</v>
      </c>
      <c r="K44" s="302">
        <f>+K45</f>
        <v>0</v>
      </c>
      <c r="L44" s="303">
        <f t="shared" si="1"/>
        <v>50</v>
      </c>
    </row>
    <row r="45" spans="1:12" ht="13.5" thickBot="1">
      <c r="A45" s="304"/>
      <c r="B45" s="305"/>
      <c r="C45" s="306"/>
      <c r="D45" s="307">
        <v>3419</v>
      </c>
      <c r="E45" s="308">
        <v>5222</v>
      </c>
      <c r="F45" s="309" t="s">
        <v>345</v>
      </c>
      <c r="G45" s="310">
        <v>0</v>
      </c>
      <c r="H45" s="310">
        <v>0</v>
      </c>
      <c r="I45" s="311">
        <v>50</v>
      </c>
      <c r="J45" s="312">
        <f t="shared" si="0"/>
        <v>50</v>
      </c>
      <c r="K45" s="311">
        <v>0</v>
      </c>
      <c r="L45" s="312">
        <f t="shared" si="1"/>
        <v>50</v>
      </c>
    </row>
    <row r="46" spans="1:12" ht="24">
      <c r="A46" s="296" t="s">
        <v>268</v>
      </c>
      <c r="B46" s="297">
        <v>3040016</v>
      </c>
      <c r="C46" s="282" t="s">
        <v>316</v>
      </c>
      <c r="D46" s="298" t="s">
        <v>269</v>
      </c>
      <c r="E46" s="299" t="s">
        <v>269</v>
      </c>
      <c r="F46" s="300" t="s">
        <v>505</v>
      </c>
      <c r="G46" s="301">
        <f>+G47</f>
        <v>0</v>
      </c>
      <c r="H46" s="301">
        <f>+H47</f>
        <v>0</v>
      </c>
      <c r="I46" s="302">
        <f>+I47</f>
        <v>50</v>
      </c>
      <c r="J46" s="303">
        <f t="shared" si="0"/>
        <v>50</v>
      </c>
      <c r="K46" s="302">
        <f>+K47</f>
        <v>0</v>
      </c>
      <c r="L46" s="303">
        <f t="shared" si="1"/>
        <v>50</v>
      </c>
    </row>
    <row r="47" spans="1:12" ht="13.5" thickBot="1">
      <c r="A47" s="304"/>
      <c r="B47" s="305"/>
      <c r="C47" s="306"/>
      <c r="D47" s="307">
        <v>3419</v>
      </c>
      <c r="E47" s="308">
        <v>5222</v>
      </c>
      <c r="F47" s="309" t="s">
        <v>345</v>
      </c>
      <c r="G47" s="310">
        <v>0</v>
      </c>
      <c r="H47" s="310">
        <v>0</v>
      </c>
      <c r="I47" s="311">
        <v>50</v>
      </c>
      <c r="J47" s="312">
        <f t="shared" si="0"/>
        <v>50</v>
      </c>
      <c r="K47" s="311">
        <v>0</v>
      </c>
      <c r="L47" s="312">
        <f t="shared" si="1"/>
        <v>50</v>
      </c>
    </row>
    <row r="48" spans="1:12" ht="56.25" customHeight="1">
      <c r="A48" s="296" t="s">
        <v>268</v>
      </c>
      <c r="B48" s="297">
        <v>3040017</v>
      </c>
      <c r="C48" s="282" t="s">
        <v>316</v>
      </c>
      <c r="D48" s="298" t="s">
        <v>269</v>
      </c>
      <c r="E48" s="299" t="s">
        <v>269</v>
      </c>
      <c r="F48" s="300" t="s">
        <v>506</v>
      </c>
      <c r="G48" s="301">
        <f>+G49</f>
        <v>0</v>
      </c>
      <c r="H48" s="301">
        <f>+H49</f>
        <v>0</v>
      </c>
      <c r="I48" s="302">
        <f>+I49</f>
        <v>10</v>
      </c>
      <c r="J48" s="303">
        <f t="shared" si="0"/>
        <v>10</v>
      </c>
      <c r="K48" s="302">
        <f>+K49</f>
        <v>0</v>
      </c>
      <c r="L48" s="303">
        <f t="shared" si="1"/>
        <v>10</v>
      </c>
    </row>
    <row r="49" spans="1:12" ht="13.5" thickBot="1">
      <c r="A49" s="304"/>
      <c r="B49" s="305"/>
      <c r="C49" s="306"/>
      <c r="D49" s="307">
        <v>3419</v>
      </c>
      <c r="E49" s="308">
        <v>5222</v>
      </c>
      <c r="F49" s="309" t="s">
        <v>345</v>
      </c>
      <c r="G49" s="310">
        <v>0</v>
      </c>
      <c r="H49" s="310">
        <v>0</v>
      </c>
      <c r="I49" s="311">
        <v>10</v>
      </c>
      <c r="J49" s="312">
        <f t="shared" si="0"/>
        <v>10</v>
      </c>
      <c r="K49" s="311">
        <v>0</v>
      </c>
      <c r="L49" s="312">
        <f t="shared" si="1"/>
        <v>10</v>
      </c>
    </row>
    <row r="50" spans="1:12" ht="24">
      <c r="A50" s="296" t="s">
        <v>268</v>
      </c>
      <c r="B50" s="297">
        <v>3040018</v>
      </c>
      <c r="C50" s="282" t="s">
        <v>316</v>
      </c>
      <c r="D50" s="298" t="s">
        <v>269</v>
      </c>
      <c r="E50" s="299" t="s">
        <v>269</v>
      </c>
      <c r="F50" s="300" t="s">
        <v>507</v>
      </c>
      <c r="G50" s="301">
        <f>+G51</f>
        <v>0</v>
      </c>
      <c r="H50" s="301">
        <f>+H51</f>
        <v>0</v>
      </c>
      <c r="I50" s="302">
        <f>+I51</f>
        <v>11</v>
      </c>
      <c r="J50" s="303">
        <f t="shared" si="0"/>
        <v>11</v>
      </c>
      <c r="K50" s="302">
        <f>+K51</f>
        <v>0</v>
      </c>
      <c r="L50" s="303">
        <f t="shared" si="1"/>
        <v>11</v>
      </c>
    </row>
    <row r="51" spans="1:12" ht="13.5" thickBot="1">
      <c r="A51" s="304"/>
      <c r="B51" s="305"/>
      <c r="C51" s="306"/>
      <c r="D51" s="307">
        <v>3419</v>
      </c>
      <c r="E51" s="308">
        <v>5222</v>
      </c>
      <c r="F51" s="309" t="s">
        <v>345</v>
      </c>
      <c r="G51" s="310">
        <v>0</v>
      </c>
      <c r="H51" s="310">
        <v>0</v>
      </c>
      <c r="I51" s="311">
        <v>11</v>
      </c>
      <c r="J51" s="312">
        <f t="shared" si="0"/>
        <v>11</v>
      </c>
      <c r="K51" s="311">
        <v>0</v>
      </c>
      <c r="L51" s="312">
        <f t="shared" si="1"/>
        <v>11</v>
      </c>
    </row>
    <row r="52" spans="1:12" ht="24">
      <c r="A52" s="296" t="s">
        <v>268</v>
      </c>
      <c r="B52" s="297">
        <v>3040019</v>
      </c>
      <c r="C52" s="282" t="s">
        <v>508</v>
      </c>
      <c r="D52" s="298" t="s">
        <v>269</v>
      </c>
      <c r="E52" s="299" t="s">
        <v>269</v>
      </c>
      <c r="F52" s="300" t="s">
        <v>509</v>
      </c>
      <c r="G52" s="301">
        <f>+G53</f>
        <v>0</v>
      </c>
      <c r="H52" s="301">
        <f>+H53</f>
        <v>0</v>
      </c>
      <c r="I52" s="302">
        <f>+I53</f>
        <v>43</v>
      </c>
      <c r="J52" s="303">
        <f t="shared" si="0"/>
        <v>43</v>
      </c>
      <c r="K52" s="302">
        <f>+K53</f>
        <v>0</v>
      </c>
      <c r="L52" s="303">
        <f t="shared" si="1"/>
        <v>43</v>
      </c>
    </row>
    <row r="53" spans="1:12" ht="13.5" thickBot="1">
      <c r="A53" s="304"/>
      <c r="B53" s="305"/>
      <c r="C53" s="306"/>
      <c r="D53" s="307">
        <v>3419</v>
      </c>
      <c r="E53" s="308">
        <v>5321</v>
      </c>
      <c r="F53" s="309" t="s">
        <v>350</v>
      </c>
      <c r="G53" s="310">
        <v>0</v>
      </c>
      <c r="H53" s="310">
        <v>0</v>
      </c>
      <c r="I53" s="311">
        <v>43</v>
      </c>
      <c r="J53" s="312">
        <f t="shared" si="0"/>
        <v>43</v>
      </c>
      <c r="K53" s="311">
        <v>0</v>
      </c>
      <c r="L53" s="312">
        <f t="shared" si="1"/>
        <v>43</v>
      </c>
    </row>
    <row r="54" spans="1:12" ht="36">
      <c r="A54" s="296" t="s">
        <v>268</v>
      </c>
      <c r="B54" s="297">
        <v>3040020</v>
      </c>
      <c r="C54" s="282" t="s">
        <v>316</v>
      </c>
      <c r="D54" s="298" t="s">
        <v>269</v>
      </c>
      <c r="E54" s="299" t="s">
        <v>269</v>
      </c>
      <c r="F54" s="300" t="s">
        <v>510</v>
      </c>
      <c r="G54" s="301">
        <f>+G55</f>
        <v>0</v>
      </c>
      <c r="H54" s="301">
        <f>+H55</f>
        <v>0</v>
      </c>
      <c r="I54" s="302">
        <f>+I55</f>
        <v>45</v>
      </c>
      <c r="J54" s="303">
        <f t="shared" si="0"/>
        <v>45</v>
      </c>
      <c r="K54" s="302">
        <f>+K55</f>
        <v>0</v>
      </c>
      <c r="L54" s="303">
        <f t="shared" si="1"/>
        <v>45</v>
      </c>
    </row>
    <row r="55" spans="1:12" ht="13.5" thickBot="1">
      <c r="A55" s="304"/>
      <c r="B55" s="305"/>
      <c r="C55" s="306"/>
      <c r="D55" s="307">
        <v>3419</v>
      </c>
      <c r="E55" s="308">
        <v>5222</v>
      </c>
      <c r="F55" s="309" t="s">
        <v>345</v>
      </c>
      <c r="G55" s="310">
        <v>0</v>
      </c>
      <c r="H55" s="310">
        <v>0</v>
      </c>
      <c r="I55" s="311">
        <v>45</v>
      </c>
      <c r="J55" s="312">
        <f t="shared" si="0"/>
        <v>45</v>
      </c>
      <c r="K55" s="311">
        <v>0</v>
      </c>
      <c r="L55" s="312">
        <f t="shared" si="1"/>
        <v>45</v>
      </c>
    </row>
    <row r="56" spans="1:12" ht="41.25" customHeight="1">
      <c r="A56" s="296" t="s">
        <v>268</v>
      </c>
      <c r="B56" s="297">
        <v>3040021</v>
      </c>
      <c r="C56" s="282" t="s">
        <v>316</v>
      </c>
      <c r="D56" s="298" t="s">
        <v>269</v>
      </c>
      <c r="E56" s="299" t="s">
        <v>269</v>
      </c>
      <c r="F56" s="300" t="s">
        <v>511</v>
      </c>
      <c r="G56" s="301">
        <f>+G57</f>
        <v>0</v>
      </c>
      <c r="H56" s="301">
        <f>+H57</f>
        <v>0</v>
      </c>
      <c r="I56" s="302">
        <f>+I57</f>
        <v>20</v>
      </c>
      <c r="J56" s="303">
        <f t="shared" si="0"/>
        <v>20</v>
      </c>
      <c r="K56" s="302">
        <f>+K57</f>
        <v>0</v>
      </c>
      <c r="L56" s="303">
        <f t="shared" si="1"/>
        <v>20</v>
      </c>
    </row>
    <row r="57" spans="1:14" ht="13.5" thickBot="1">
      <c r="A57" s="304"/>
      <c r="B57" s="305"/>
      <c r="C57" s="306"/>
      <c r="D57" s="307">
        <v>3419</v>
      </c>
      <c r="E57" s="308">
        <v>5222</v>
      </c>
      <c r="F57" s="309" t="s">
        <v>345</v>
      </c>
      <c r="G57" s="310">
        <v>0</v>
      </c>
      <c r="H57" s="310">
        <v>0</v>
      </c>
      <c r="I57" s="311">
        <v>20</v>
      </c>
      <c r="J57" s="312">
        <f t="shared" si="0"/>
        <v>20</v>
      </c>
      <c r="K57" s="311">
        <v>0</v>
      </c>
      <c r="L57" s="312">
        <f t="shared" si="1"/>
        <v>20</v>
      </c>
      <c r="N57" s="10"/>
    </row>
    <row r="58" spans="1:12" ht="24">
      <c r="A58" s="296" t="s">
        <v>268</v>
      </c>
      <c r="B58" s="297">
        <v>3040022</v>
      </c>
      <c r="C58" s="282" t="s">
        <v>316</v>
      </c>
      <c r="D58" s="298" t="s">
        <v>269</v>
      </c>
      <c r="E58" s="299" t="s">
        <v>269</v>
      </c>
      <c r="F58" s="300" t="s">
        <v>512</v>
      </c>
      <c r="G58" s="301">
        <f>+G59</f>
        <v>0</v>
      </c>
      <c r="H58" s="301">
        <f>+H59</f>
        <v>0</v>
      </c>
      <c r="I58" s="302">
        <f>+I59</f>
        <v>27</v>
      </c>
      <c r="J58" s="303">
        <f t="shared" si="0"/>
        <v>27</v>
      </c>
      <c r="K58" s="302">
        <f>+K59</f>
        <v>0</v>
      </c>
      <c r="L58" s="303">
        <f t="shared" si="1"/>
        <v>27</v>
      </c>
    </row>
    <row r="59" spans="1:12" ht="13.5" thickBot="1">
      <c r="A59" s="304"/>
      <c r="B59" s="305"/>
      <c r="C59" s="306"/>
      <c r="D59" s="307">
        <v>3419</v>
      </c>
      <c r="E59" s="308">
        <v>5222</v>
      </c>
      <c r="F59" s="309" t="s">
        <v>345</v>
      </c>
      <c r="G59" s="310">
        <v>0</v>
      </c>
      <c r="H59" s="310">
        <v>0</v>
      </c>
      <c r="I59" s="311">
        <v>27</v>
      </c>
      <c r="J59" s="312">
        <f t="shared" si="0"/>
        <v>27</v>
      </c>
      <c r="K59" s="311">
        <v>0</v>
      </c>
      <c r="L59" s="312">
        <f t="shared" si="1"/>
        <v>27</v>
      </c>
    </row>
    <row r="60" spans="1:12" ht="36">
      <c r="A60" s="296" t="s">
        <v>268</v>
      </c>
      <c r="B60" s="297">
        <v>3040023</v>
      </c>
      <c r="C60" s="282" t="s">
        <v>316</v>
      </c>
      <c r="D60" s="298" t="s">
        <v>269</v>
      </c>
      <c r="E60" s="299" t="s">
        <v>269</v>
      </c>
      <c r="F60" s="300" t="s">
        <v>513</v>
      </c>
      <c r="G60" s="301">
        <f>+G61</f>
        <v>0</v>
      </c>
      <c r="H60" s="301">
        <f>+H61</f>
        <v>0</v>
      </c>
      <c r="I60" s="302">
        <f>+I61</f>
        <v>10</v>
      </c>
      <c r="J60" s="303">
        <f t="shared" si="0"/>
        <v>10</v>
      </c>
      <c r="K60" s="302">
        <f>+K61</f>
        <v>0</v>
      </c>
      <c r="L60" s="303">
        <f t="shared" si="1"/>
        <v>10</v>
      </c>
    </row>
    <row r="61" spans="1:12" ht="13.5" thickBot="1">
      <c r="A61" s="304"/>
      <c r="B61" s="305"/>
      <c r="C61" s="306"/>
      <c r="D61" s="307">
        <v>3419</v>
      </c>
      <c r="E61" s="308">
        <v>5222</v>
      </c>
      <c r="F61" s="309" t="s">
        <v>345</v>
      </c>
      <c r="G61" s="310">
        <v>0</v>
      </c>
      <c r="H61" s="310">
        <v>0</v>
      </c>
      <c r="I61" s="311">
        <v>10</v>
      </c>
      <c r="J61" s="312">
        <f t="shared" si="0"/>
        <v>10</v>
      </c>
      <c r="K61" s="311">
        <v>0</v>
      </c>
      <c r="L61" s="312">
        <f t="shared" si="1"/>
        <v>10</v>
      </c>
    </row>
    <row r="62" spans="1:12" ht="24">
      <c r="A62" s="296" t="s">
        <v>268</v>
      </c>
      <c r="B62" s="297">
        <v>3040024</v>
      </c>
      <c r="C62" s="282" t="s">
        <v>316</v>
      </c>
      <c r="D62" s="298" t="s">
        <v>269</v>
      </c>
      <c r="E62" s="299" t="s">
        <v>269</v>
      </c>
      <c r="F62" s="300" t="s">
        <v>514</v>
      </c>
      <c r="G62" s="301">
        <f>+G63</f>
        <v>0</v>
      </c>
      <c r="H62" s="301">
        <f>+H63</f>
        <v>0</v>
      </c>
      <c r="I62" s="302">
        <f>+I63</f>
        <v>20</v>
      </c>
      <c r="J62" s="303">
        <f t="shared" si="0"/>
        <v>20</v>
      </c>
      <c r="K62" s="302">
        <f>+K63</f>
        <v>0</v>
      </c>
      <c r="L62" s="303">
        <f t="shared" si="1"/>
        <v>20</v>
      </c>
    </row>
    <row r="63" spans="1:12" ht="13.5" thickBot="1">
      <c r="A63" s="304"/>
      <c r="B63" s="305"/>
      <c r="C63" s="306"/>
      <c r="D63" s="307">
        <v>3419</v>
      </c>
      <c r="E63" s="308">
        <v>5222</v>
      </c>
      <c r="F63" s="309" t="s">
        <v>345</v>
      </c>
      <c r="G63" s="310">
        <v>0</v>
      </c>
      <c r="H63" s="310">
        <v>0</v>
      </c>
      <c r="I63" s="311">
        <v>20</v>
      </c>
      <c r="J63" s="312">
        <f t="shared" si="0"/>
        <v>20</v>
      </c>
      <c r="K63" s="311">
        <v>0</v>
      </c>
      <c r="L63" s="312">
        <f t="shared" si="1"/>
        <v>20</v>
      </c>
    </row>
    <row r="64" spans="1:12" ht="27.75" customHeight="1">
      <c r="A64" s="296" t="s">
        <v>268</v>
      </c>
      <c r="B64" s="297">
        <v>3040025</v>
      </c>
      <c r="C64" s="282" t="s">
        <v>316</v>
      </c>
      <c r="D64" s="298" t="s">
        <v>269</v>
      </c>
      <c r="E64" s="299" t="s">
        <v>269</v>
      </c>
      <c r="F64" s="300" t="s">
        <v>515</v>
      </c>
      <c r="G64" s="301">
        <f>+G65</f>
        <v>0</v>
      </c>
      <c r="H64" s="301">
        <f>+H65</f>
        <v>0</v>
      </c>
      <c r="I64" s="302">
        <f>+I65</f>
        <v>50</v>
      </c>
      <c r="J64" s="303">
        <f t="shared" si="0"/>
        <v>50</v>
      </c>
      <c r="K64" s="302">
        <f>+K65</f>
        <v>0</v>
      </c>
      <c r="L64" s="303">
        <f t="shared" si="1"/>
        <v>50</v>
      </c>
    </row>
    <row r="65" spans="1:12" ht="13.5" thickBot="1">
      <c r="A65" s="304"/>
      <c r="B65" s="305"/>
      <c r="C65" s="306"/>
      <c r="D65" s="307">
        <v>3419</v>
      </c>
      <c r="E65" s="308">
        <v>5222</v>
      </c>
      <c r="F65" s="309" t="s">
        <v>345</v>
      </c>
      <c r="G65" s="310">
        <v>0</v>
      </c>
      <c r="H65" s="310">
        <v>0</v>
      </c>
      <c r="I65" s="311">
        <v>50</v>
      </c>
      <c r="J65" s="312">
        <f t="shared" si="0"/>
        <v>50</v>
      </c>
      <c r="K65" s="311">
        <v>0</v>
      </c>
      <c r="L65" s="312">
        <f t="shared" si="1"/>
        <v>50</v>
      </c>
    </row>
    <row r="66" spans="1:12" ht="24">
      <c r="A66" s="296" t="s">
        <v>268</v>
      </c>
      <c r="B66" s="297">
        <v>3040026</v>
      </c>
      <c r="C66" s="282" t="s">
        <v>316</v>
      </c>
      <c r="D66" s="298" t="s">
        <v>269</v>
      </c>
      <c r="E66" s="299" t="s">
        <v>269</v>
      </c>
      <c r="F66" s="300" t="s">
        <v>516</v>
      </c>
      <c r="G66" s="301">
        <f>+G67</f>
        <v>0</v>
      </c>
      <c r="H66" s="301">
        <f>+H67</f>
        <v>0</v>
      </c>
      <c r="I66" s="302">
        <f>+I67</f>
        <v>43</v>
      </c>
      <c r="J66" s="303">
        <f t="shared" si="0"/>
        <v>43</v>
      </c>
      <c r="K66" s="302">
        <f>+K67</f>
        <v>0</v>
      </c>
      <c r="L66" s="303">
        <f t="shared" si="1"/>
        <v>43</v>
      </c>
    </row>
    <row r="67" spans="1:12" ht="13.5" thickBot="1">
      <c r="A67" s="304"/>
      <c r="B67" s="305"/>
      <c r="C67" s="306"/>
      <c r="D67" s="307">
        <v>3419</v>
      </c>
      <c r="E67" s="308">
        <v>5222</v>
      </c>
      <c r="F67" s="309" t="s">
        <v>345</v>
      </c>
      <c r="G67" s="310">
        <v>0</v>
      </c>
      <c r="H67" s="310">
        <v>0</v>
      </c>
      <c r="I67" s="311">
        <v>43</v>
      </c>
      <c r="J67" s="312">
        <f t="shared" si="0"/>
        <v>43</v>
      </c>
      <c r="K67" s="311">
        <v>0</v>
      </c>
      <c r="L67" s="312">
        <f t="shared" si="1"/>
        <v>43</v>
      </c>
    </row>
    <row r="68" spans="1:12" ht="24">
      <c r="A68" s="296" t="s">
        <v>268</v>
      </c>
      <c r="B68" s="297">
        <v>3040027</v>
      </c>
      <c r="C68" s="282" t="s">
        <v>316</v>
      </c>
      <c r="D68" s="298" t="s">
        <v>269</v>
      </c>
      <c r="E68" s="299" t="s">
        <v>269</v>
      </c>
      <c r="F68" s="300" t="s">
        <v>517</v>
      </c>
      <c r="G68" s="301">
        <f>+G69</f>
        <v>0</v>
      </c>
      <c r="H68" s="301">
        <f>+H69</f>
        <v>0</v>
      </c>
      <c r="I68" s="302">
        <f>+I69</f>
        <v>50</v>
      </c>
      <c r="J68" s="303">
        <f t="shared" si="0"/>
        <v>50</v>
      </c>
      <c r="K68" s="302">
        <f>+K69</f>
        <v>0</v>
      </c>
      <c r="L68" s="303">
        <f t="shared" si="1"/>
        <v>50</v>
      </c>
    </row>
    <row r="69" spans="1:12" ht="13.5" thickBot="1">
      <c r="A69" s="304"/>
      <c r="B69" s="305"/>
      <c r="C69" s="306"/>
      <c r="D69" s="307">
        <v>3419</v>
      </c>
      <c r="E69" s="308">
        <v>5222</v>
      </c>
      <c r="F69" s="309" t="s">
        <v>345</v>
      </c>
      <c r="G69" s="310">
        <v>0</v>
      </c>
      <c r="H69" s="310">
        <v>0</v>
      </c>
      <c r="I69" s="311">
        <v>50</v>
      </c>
      <c r="J69" s="312">
        <f t="shared" si="0"/>
        <v>50</v>
      </c>
      <c r="K69" s="311">
        <v>0</v>
      </c>
      <c r="L69" s="312">
        <f t="shared" si="1"/>
        <v>50</v>
      </c>
    </row>
    <row r="70" spans="1:12" ht="39" customHeight="1">
      <c r="A70" s="296" t="s">
        <v>268</v>
      </c>
      <c r="B70" s="297">
        <v>3040028</v>
      </c>
      <c r="C70" s="282" t="s">
        <v>316</v>
      </c>
      <c r="D70" s="298" t="s">
        <v>269</v>
      </c>
      <c r="E70" s="299" t="s">
        <v>269</v>
      </c>
      <c r="F70" s="300" t="s">
        <v>518</v>
      </c>
      <c r="G70" s="301">
        <f>+G71</f>
        <v>0</v>
      </c>
      <c r="H70" s="301">
        <f>+H71</f>
        <v>0</v>
      </c>
      <c r="I70" s="302">
        <f>+I71</f>
        <v>36</v>
      </c>
      <c r="J70" s="303">
        <f t="shared" si="0"/>
        <v>36</v>
      </c>
      <c r="K70" s="302">
        <f>+K71</f>
        <v>0</v>
      </c>
      <c r="L70" s="303">
        <f t="shared" si="1"/>
        <v>36</v>
      </c>
    </row>
    <row r="71" spans="1:12" ht="13.5" thickBot="1">
      <c r="A71" s="304"/>
      <c r="B71" s="305"/>
      <c r="C71" s="306"/>
      <c r="D71" s="307">
        <v>3419</v>
      </c>
      <c r="E71" s="308">
        <v>5222</v>
      </c>
      <c r="F71" s="309" t="s">
        <v>345</v>
      </c>
      <c r="G71" s="310">
        <v>0</v>
      </c>
      <c r="H71" s="310">
        <v>0</v>
      </c>
      <c r="I71" s="311">
        <v>36</v>
      </c>
      <c r="J71" s="312">
        <f t="shared" si="0"/>
        <v>36</v>
      </c>
      <c r="K71" s="311">
        <v>0</v>
      </c>
      <c r="L71" s="312">
        <f t="shared" si="1"/>
        <v>36</v>
      </c>
    </row>
    <row r="72" spans="1:12" ht="24">
      <c r="A72" s="296" t="s">
        <v>268</v>
      </c>
      <c r="B72" s="297">
        <v>3040029</v>
      </c>
      <c r="C72" s="282" t="s">
        <v>316</v>
      </c>
      <c r="D72" s="298" t="s">
        <v>269</v>
      </c>
      <c r="E72" s="299" t="s">
        <v>269</v>
      </c>
      <c r="F72" s="300" t="s">
        <v>519</v>
      </c>
      <c r="G72" s="301">
        <f>+G73</f>
        <v>0</v>
      </c>
      <c r="H72" s="301">
        <f>+H73</f>
        <v>0</v>
      </c>
      <c r="I72" s="302">
        <f>+I73</f>
        <v>10</v>
      </c>
      <c r="J72" s="303">
        <f t="shared" si="0"/>
        <v>10</v>
      </c>
      <c r="K72" s="302">
        <f>+K73</f>
        <v>0</v>
      </c>
      <c r="L72" s="303">
        <f t="shared" si="1"/>
        <v>10</v>
      </c>
    </row>
    <row r="73" spans="1:12" ht="13.5" thickBot="1">
      <c r="A73" s="304"/>
      <c r="B73" s="305"/>
      <c r="C73" s="306"/>
      <c r="D73" s="307">
        <v>3419</v>
      </c>
      <c r="E73" s="308">
        <v>5222</v>
      </c>
      <c r="F73" s="309" t="s">
        <v>345</v>
      </c>
      <c r="G73" s="310">
        <v>0</v>
      </c>
      <c r="H73" s="310">
        <v>0</v>
      </c>
      <c r="I73" s="311">
        <v>10</v>
      </c>
      <c r="J73" s="312">
        <f t="shared" si="0"/>
        <v>10</v>
      </c>
      <c r="K73" s="311">
        <v>0</v>
      </c>
      <c r="L73" s="312">
        <f t="shared" si="1"/>
        <v>10</v>
      </c>
    </row>
    <row r="74" spans="1:12" ht="36">
      <c r="A74" s="296" t="s">
        <v>268</v>
      </c>
      <c r="B74" s="297">
        <v>3040030</v>
      </c>
      <c r="C74" s="282" t="s">
        <v>316</v>
      </c>
      <c r="D74" s="298" t="s">
        <v>269</v>
      </c>
      <c r="E74" s="299" t="s">
        <v>269</v>
      </c>
      <c r="F74" s="300" t="s">
        <v>520</v>
      </c>
      <c r="G74" s="301">
        <f>+G75</f>
        <v>0</v>
      </c>
      <c r="H74" s="301">
        <f>+H75</f>
        <v>0</v>
      </c>
      <c r="I74" s="302">
        <f>+I75</f>
        <v>37</v>
      </c>
      <c r="J74" s="303">
        <f t="shared" si="0"/>
        <v>37</v>
      </c>
      <c r="K74" s="302">
        <f>+K75</f>
        <v>0</v>
      </c>
      <c r="L74" s="303">
        <f t="shared" si="1"/>
        <v>37</v>
      </c>
    </row>
    <row r="75" spans="1:12" ht="13.5" thickBot="1">
      <c r="A75" s="304"/>
      <c r="B75" s="305"/>
      <c r="C75" s="306"/>
      <c r="D75" s="307">
        <v>3419</v>
      </c>
      <c r="E75" s="308">
        <v>5222</v>
      </c>
      <c r="F75" s="309" t="s">
        <v>345</v>
      </c>
      <c r="G75" s="310">
        <v>0</v>
      </c>
      <c r="H75" s="310">
        <v>0</v>
      </c>
      <c r="I75" s="311">
        <v>37</v>
      </c>
      <c r="J75" s="312">
        <f t="shared" si="0"/>
        <v>37</v>
      </c>
      <c r="K75" s="311">
        <v>0</v>
      </c>
      <c r="L75" s="312">
        <f t="shared" si="1"/>
        <v>37</v>
      </c>
    </row>
    <row r="76" spans="1:12" ht="24">
      <c r="A76" s="296" t="s">
        <v>268</v>
      </c>
      <c r="B76" s="297">
        <v>3040031</v>
      </c>
      <c r="C76" s="282" t="s">
        <v>521</v>
      </c>
      <c r="D76" s="298" t="s">
        <v>269</v>
      </c>
      <c r="E76" s="299" t="s">
        <v>269</v>
      </c>
      <c r="F76" s="300" t="s">
        <v>522</v>
      </c>
      <c r="G76" s="301">
        <f>+G77</f>
        <v>0</v>
      </c>
      <c r="H76" s="301">
        <f>+H77</f>
        <v>0</v>
      </c>
      <c r="I76" s="302">
        <f>+I77</f>
        <v>24</v>
      </c>
      <c r="J76" s="303">
        <f t="shared" si="0"/>
        <v>24</v>
      </c>
      <c r="K76" s="302">
        <f>+K77</f>
        <v>0</v>
      </c>
      <c r="L76" s="303">
        <f t="shared" si="1"/>
        <v>24</v>
      </c>
    </row>
    <row r="77" spans="1:12" ht="13.5" thickBot="1">
      <c r="A77" s="304"/>
      <c r="B77" s="305"/>
      <c r="C77" s="306"/>
      <c r="D77" s="307">
        <v>3419</v>
      </c>
      <c r="E77" s="308">
        <v>5321</v>
      </c>
      <c r="F77" s="309" t="s">
        <v>350</v>
      </c>
      <c r="G77" s="310">
        <v>0</v>
      </c>
      <c r="H77" s="310">
        <v>0</v>
      </c>
      <c r="I77" s="311">
        <v>24</v>
      </c>
      <c r="J77" s="312">
        <f t="shared" si="0"/>
        <v>24</v>
      </c>
      <c r="K77" s="311">
        <v>0</v>
      </c>
      <c r="L77" s="312">
        <f t="shared" si="1"/>
        <v>24</v>
      </c>
    </row>
    <row r="78" spans="1:12" ht="24">
      <c r="A78" s="296" t="s">
        <v>268</v>
      </c>
      <c r="B78" s="297">
        <v>3040032</v>
      </c>
      <c r="C78" s="282" t="s">
        <v>316</v>
      </c>
      <c r="D78" s="298" t="s">
        <v>269</v>
      </c>
      <c r="E78" s="299" t="s">
        <v>269</v>
      </c>
      <c r="F78" s="300" t="s">
        <v>523</v>
      </c>
      <c r="G78" s="301">
        <f>+G79</f>
        <v>0</v>
      </c>
      <c r="H78" s="301">
        <f>+H79</f>
        <v>0</v>
      </c>
      <c r="I78" s="302">
        <f>+I79</f>
        <v>50</v>
      </c>
      <c r="J78" s="303">
        <f t="shared" si="0"/>
        <v>50</v>
      </c>
      <c r="K78" s="302">
        <f>+K79</f>
        <v>0</v>
      </c>
      <c r="L78" s="303">
        <f t="shared" si="1"/>
        <v>50</v>
      </c>
    </row>
    <row r="79" spans="1:12" ht="13.5" thickBot="1">
      <c r="A79" s="304"/>
      <c r="B79" s="305"/>
      <c r="C79" s="306"/>
      <c r="D79" s="307">
        <v>3419</v>
      </c>
      <c r="E79" s="308">
        <v>5222</v>
      </c>
      <c r="F79" s="309" t="s">
        <v>345</v>
      </c>
      <c r="G79" s="310">
        <v>0</v>
      </c>
      <c r="H79" s="310">
        <v>0</v>
      </c>
      <c r="I79" s="311">
        <v>50</v>
      </c>
      <c r="J79" s="312">
        <f t="shared" si="0"/>
        <v>50</v>
      </c>
      <c r="K79" s="311">
        <v>0</v>
      </c>
      <c r="L79" s="312">
        <f t="shared" si="1"/>
        <v>50</v>
      </c>
    </row>
    <row r="80" spans="1:12" ht="30" customHeight="1">
      <c r="A80" s="296" t="s">
        <v>268</v>
      </c>
      <c r="B80" s="297">
        <v>3040033</v>
      </c>
      <c r="C80" s="282" t="s">
        <v>316</v>
      </c>
      <c r="D80" s="298" t="s">
        <v>269</v>
      </c>
      <c r="E80" s="299" t="s">
        <v>269</v>
      </c>
      <c r="F80" s="300" t="s">
        <v>524</v>
      </c>
      <c r="G80" s="301">
        <f>+G81</f>
        <v>0</v>
      </c>
      <c r="H80" s="301">
        <f>+H81</f>
        <v>0</v>
      </c>
      <c r="I80" s="302">
        <f>+I81</f>
        <v>35</v>
      </c>
      <c r="J80" s="303">
        <f t="shared" si="0"/>
        <v>35</v>
      </c>
      <c r="K80" s="302">
        <f>+K81</f>
        <v>0</v>
      </c>
      <c r="L80" s="303">
        <f t="shared" si="1"/>
        <v>35</v>
      </c>
    </row>
    <row r="81" spans="1:12" ht="13.5" thickBot="1">
      <c r="A81" s="304"/>
      <c r="B81" s="305"/>
      <c r="C81" s="306"/>
      <c r="D81" s="307">
        <v>3419</v>
      </c>
      <c r="E81" s="308">
        <v>5222</v>
      </c>
      <c r="F81" s="309" t="s">
        <v>345</v>
      </c>
      <c r="G81" s="310">
        <v>0</v>
      </c>
      <c r="H81" s="310">
        <v>0</v>
      </c>
      <c r="I81" s="311">
        <v>35</v>
      </c>
      <c r="J81" s="312">
        <f t="shared" si="0"/>
        <v>35</v>
      </c>
      <c r="K81" s="311">
        <v>0</v>
      </c>
      <c r="L81" s="312">
        <f t="shared" si="1"/>
        <v>35</v>
      </c>
    </row>
    <row r="82" spans="1:12" ht="39.75" customHeight="1">
      <c r="A82" s="296" t="s">
        <v>268</v>
      </c>
      <c r="B82" s="297">
        <v>3040034</v>
      </c>
      <c r="C82" s="282" t="s">
        <v>316</v>
      </c>
      <c r="D82" s="298" t="s">
        <v>269</v>
      </c>
      <c r="E82" s="299" t="s">
        <v>269</v>
      </c>
      <c r="F82" s="300" t="s">
        <v>525</v>
      </c>
      <c r="G82" s="301">
        <f>+G83</f>
        <v>0</v>
      </c>
      <c r="H82" s="301">
        <f>+H83</f>
        <v>0</v>
      </c>
      <c r="I82" s="302">
        <f>+I83</f>
        <v>13</v>
      </c>
      <c r="J82" s="303">
        <f t="shared" si="0"/>
        <v>13</v>
      </c>
      <c r="K82" s="302">
        <f>+K83</f>
        <v>0</v>
      </c>
      <c r="L82" s="303">
        <f t="shared" si="1"/>
        <v>13</v>
      </c>
    </row>
    <row r="83" spans="1:12" ht="13.5" thickBot="1">
      <c r="A83" s="304"/>
      <c r="B83" s="305"/>
      <c r="C83" s="306"/>
      <c r="D83" s="307">
        <v>3419</v>
      </c>
      <c r="E83" s="308">
        <v>5222</v>
      </c>
      <c r="F83" s="309" t="s">
        <v>345</v>
      </c>
      <c r="G83" s="310">
        <v>0</v>
      </c>
      <c r="H83" s="310">
        <v>0</v>
      </c>
      <c r="I83" s="311">
        <v>13</v>
      </c>
      <c r="J83" s="312">
        <f t="shared" si="0"/>
        <v>13</v>
      </c>
      <c r="K83" s="311">
        <v>0</v>
      </c>
      <c r="L83" s="312">
        <f t="shared" si="1"/>
        <v>13</v>
      </c>
    </row>
    <row r="84" spans="1:12" ht="40.5" customHeight="1">
      <c r="A84" s="296" t="s">
        <v>268</v>
      </c>
      <c r="B84" s="297">
        <v>3040035</v>
      </c>
      <c r="C84" s="282" t="s">
        <v>316</v>
      </c>
      <c r="D84" s="298" t="s">
        <v>269</v>
      </c>
      <c r="E84" s="299" t="s">
        <v>269</v>
      </c>
      <c r="F84" s="300" t="s">
        <v>526</v>
      </c>
      <c r="G84" s="301">
        <f>+G85</f>
        <v>0</v>
      </c>
      <c r="H84" s="301">
        <f>+H85</f>
        <v>0</v>
      </c>
      <c r="I84" s="302">
        <f>+I85</f>
        <v>24</v>
      </c>
      <c r="J84" s="303">
        <f aca="true" t="shared" si="2" ref="J84:J131">+H84+I84</f>
        <v>24</v>
      </c>
      <c r="K84" s="302">
        <f>+K85</f>
        <v>0</v>
      </c>
      <c r="L84" s="303">
        <f aca="true" t="shared" si="3" ref="L84:L131">+J84+K84</f>
        <v>24</v>
      </c>
    </row>
    <row r="85" spans="1:12" ht="13.5" thickBot="1">
      <c r="A85" s="304"/>
      <c r="B85" s="305"/>
      <c r="C85" s="306"/>
      <c r="D85" s="307">
        <v>3419</v>
      </c>
      <c r="E85" s="308">
        <v>5222</v>
      </c>
      <c r="F85" s="309" t="s">
        <v>345</v>
      </c>
      <c r="G85" s="310">
        <v>0</v>
      </c>
      <c r="H85" s="310">
        <v>0</v>
      </c>
      <c r="I85" s="311">
        <v>24</v>
      </c>
      <c r="J85" s="312">
        <f t="shared" si="2"/>
        <v>24</v>
      </c>
      <c r="K85" s="311">
        <v>0</v>
      </c>
      <c r="L85" s="312">
        <f t="shared" si="3"/>
        <v>24</v>
      </c>
    </row>
    <row r="86" spans="1:12" ht="36">
      <c r="A86" s="296" t="s">
        <v>268</v>
      </c>
      <c r="B86" s="297">
        <v>3040036</v>
      </c>
      <c r="C86" s="282" t="s">
        <v>316</v>
      </c>
      <c r="D86" s="298" t="s">
        <v>269</v>
      </c>
      <c r="E86" s="299" t="s">
        <v>269</v>
      </c>
      <c r="F86" s="300" t="s">
        <v>527</v>
      </c>
      <c r="G86" s="301">
        <f>+G87</f>
        <v>0</v>
      </c>
      <c r="H86" s="301">
        <f>+H87</f>
        <v>0</v>
      </c>
      <c r="I86" s="302">
        <f>+I87</f>
        <v>20</v>
      </c>
      <c r="J86" s="303">
        <f t="shared" si="2"/>
        <v>20</v>
      </c>
      <c r="K86" s="302">
        <f>+K87</f>
        <v>0</v>
      </c>
      <c r="L86" s="303">
        <f t="shared" si="3"/>
        <v>20</v>
      </c>
    </row>
    <row r="87" spans="1:12" ht="13.5" thickBot="1">
      <c r="A87" s="304"/>
      <c r="B87" s="305"/>
      <c r="C87" s="306"/>
      <c r="D87" s="307">
        <v>3419</v>
      </c>
      <c r="E87" s="308">
        <v>5222</v>
      </c>
      <c r="F87" s="309" t="s">
        <v>345</v>
      </c>
      <c r="G87" s="310">
        <v>0</v>
      </c>
      <c r="H87" s="310">
        <v>0</v>
      </c>
      <c r="I87" s="311">
        <v>20</v>
      </c>
      <c r="J87" s="312">
        <f t="shared" si="2"/>
        <v>20</v>
      </c>
      <c r="K87" s="311">
        <v>0</v>
      </c>
      <c r="L87" s="312">
        <f t="shared" si="3"/>
        <v>20</v>
      </c>
    </row>
    <row r="88" spans="1:12" ht="36">
      <c r="A88" s="296" t="s">
        <v>268</v>
      </c>
      <c r="B88" s="297">
        <v>3040037</v>
      </c>
      <c r="C88" s="282" t="s">
        <v>316</v>
      </c>
      <c r="D88" s="298" t="s">
        <v>269</v>
      </c>
      <c r="E88" s="299" t="s">
        <v>269</v>
      </c>
      <c r="F88" s="300" t="s">
        <v>528</v>
      </c>
      <c r="G88" s="301">
        <f>+G89</f>
        <v>0</v>
      </c>
      <c r="H88" s="301">
        <f>+H89</f>
        <v>0</v>
      </c>
      <c r="I88" s="302">
        <f>+I89</f>
        <v>35</v>
      </c>
      <c r="J88" s="303">
        <f t="shared" si="2"/>
        <v>35</v>
      </c>
      <c r="K88" s="302">
        <f>+K89</f>
        <v>0</v>
      </c>
      <c r="L88" s="303">
        <f t="shared" si="3"/>
        <v>35</v>
      </c>
    </row>
    <row r="89" spans="1:12" ht="13.5" thickBot="1">
      <c r="A89" s="304"/>
      <c r="B89" s="305"/>
      <c r="C89" s="306"/>
      <c r="D89" s="307">
        <v>3419</v>
      </c>
      <c r="E89" s="308">
        <v>5222</v>
      </c>
      <c r="F89" s="309" t="s">
        <v>345</v>
      </c>
      <c r="G89" s="310">
        <v>0</v>
      </c>
      <c r="H89" s="310">
        <v>0</v>
      </c>
      <c r="I89" s="311">
        <v>35</v>
      </c>
      <c r="J89" s="312">
        <f t="shared" si="2"/>
        <v>35</v>
      </c>
      <c r="K89" s="311">
        <v>0</v>
      </c>
      <c r="L89" s="312">
        <f t="shared" si="3"/>
        <v>35</v>
      </c>
    </row>
    <row r="90" spans="1:12" ht="28.5" customHeight="1">
      <c r="A90" s="296" t="s">
        <v>268</v>
      </c>
      <c r="B90" s="297">
        <v>3040038</v>
      </c>
      <c r="C90" s="282" t="s">
        <v>316</v>
      </c>
      <c r="D90" s="298" t="s">
        <v>269</v>
      </c>
      <c r="E90" s="299" t="s">
        <v>269</v>
      </c>
      <c r="F90" s="300" t="s">
        <v>529</v>
      </c>
      <c r="G90" s="301">
        <f>+G91</f>
        <v>0</v>
      </c>
      <c r="H90" s="301">
        <f>+H91</f>
        <v>0</v>
      </c>
      <c r="I90" s="302">
        <f>+I91</f>
        <v>40</v>
      </c>
      <c r="J90" s="303">
        <f t="shared" si="2"/>
        <v>40</v>
      </c>
      <c r="K90" s="302">
        <f>+K91</f>
        <v>0</v>
      </c>
      <c r="L90" s="303">
        <f t="shared" si="3"/>
        <v>40</v>
      </c>
    </row>
    <row r="91" spans="1:12" ht="13.5" thickBot="1">
      <c r="A91" s="304"/>
      <c r="B91" s="305"/>
      <c r="C91" s="306"/>
      <c r="D91" s="307">
        <v>3419</v>
      </c>
      <c r="E91" s="308">
        <v>5222</v>
      </c>
      <c r="F91" s="309" t="s">
        <v>345</v>
      </c>
      <c r="G91" s="310">
        <v>0</v>
      </c>
      <c r="H91" s="310">
        <v>0</v>
      </c>
      <c r="I91" s="311">
        <v>40</v>
      </c>
      <c r="J91" s="312">
        <f t="shared" si="2"/>
        <v>40</v>
      </c>
      <c r="K91" s="311">
        <v>0</v>
      </c>
      <c r="L91" s="312">
        <f t="shared" si="3"/>
        <v>40</v>
      </c>
    </row>
    <row r="92" spans="1:12" ht="24">
      <c r="A92" s="296" t="s">
        <v>268</v>
      </c>
      <c r="B92" s="297">
        <v>3040039</v>
      </c>
      <c r="C92" s="282" t="s">
        <v>316</v>
      </c>
      <c r="D92" s="298" t="s">
        <v>269</v>
      </c>
      <c r="E92" s="299" t="s">
        <v>269</v>
      </c>
      <c r="F92" s="300" t="s">
        <v>530</v>
      </c>
      <c r="G92" s="301">
        <f>+G93</f>
        <v>0</v>
      </c>
      <c r="H92" s="301">
        <f>+H93</f>
        <v>0</v>
      </c>
      <c r="I92" s="302">
        <f>+I93</f>
        <v>19</v>
      </c>
      <c r="J92" s="303">
        <f t="shared" si="2"/>
        <v>19</v>
      </c>
      <c r="K92" s="302">
        <f>+K93</f>
        <v>0</v>
      </c>
      <c r="L92" s="303">
        <f t="shared" si="3"/>
        <v>19</v>
      </c>
    </row>
    <row r="93" spans="1:12" ht="13.5" thickBot="1">
      <c r="A93" s="304"/>
      <c r="B93" s="305"/>
      <c r="C93" s="306"/>
      <c r="D93" s="307">
        <v>3419</v>
      </c>
      <c r="E93" s="308">
        <v>5222</v>
      </c>
      <c r="F93" s="309" t="s">
        <v>345</v>
      </c>
      <c r="G93" s="310">
        <v>0</v>
      </c>
      <c r="H93" s="310">
        <v>0</v>
      </c>
      <c r="I93" s="311">
        <v>19</v>
      </c>
      <c r="J93" s="312">
        <f t="shared" si="2"/>
        <v>19</v>
      </c>
      <c r="K93" s="311">
        <v>0</v>
      </c>
      <c r="L93" s="312">
        <f t="shared" si="3"/>
        <v>19</v>
      </c>
    </row>
    <row r="94" spans="1:12" ht="24">
      <c r="A94" s="296" t="s">
        <v>268</v>
      </c>
      <c r="B94" s="297">
        <v>3040040</v>
      </c>
      <c r="C94" s="282" t="s">
        <v>316</v>
      </c>
      <c r="D94" s="298" t="s">
        <v>269</v>
      </c>
      <c r="E94" s="299" t="s">
        <v>269</v>
      </c>
      <c r="F94" s="300" t="s">
        <v>531</v>
      </c>
      <c r="G94" s="301">
        <f>+G95</f>
        <v>0</v>
      </c>
      <c r="H94" s="301">
        <f>+H95</f>
        <v>0</v>
      </c>
      <c r="I94" s="302">
        <f>+I95</f>
        <v>32</v>
      </c>
      <c r="J94" s="303">
        <f t="shared" si="2"/>
        <v>32</v>
      </c>
      <c r="K94" s="302">
        <f>+K95</f>
        <v>0</v>
      </c>
      <c r="L94" s="303">
        <f t="shared" si="3"/>
        <v>32</v>
      </c>
    </row>
    <row r="95" spans="1:12" ht="13.5" thickBot="1">
      <c r="A95" s="304"/>
      <c r="B95" s="305"/>
      <c r="C95" s="306"/>
      <c r="D95" s="307">
        <v>3419</v>
      </c>
      <c r="E95" s="308">
        <v>5222</v>
      </c>
      <c r="F95" s="309" t="s">
        <v>345</v>
      </c>
      <c r="G95" s="310">
        <v>0</v>
      </c>
      <c r="H95" s="310">
        <v>0</v>
      </c>
      <c r="I95" s="311">
        <v>32</v>
      </c>
      <c r="J95" s="312">
        <f t="shared" si="2"/>
        <v>32</v>
      </c>
      <c r="K95" s="311">
        <v>0</v>
      </c>
      <c r="L95" s="312">
        <f t="shared" si="3"/>
        <v>32</v>
      </c>
    </row>
    <row r="96" spans="1:12" ht="24">
      <c r="A96" s="296" t="s">
        <v>268</v>
      </c>
      <c r="B96" s="297">
        <v>3040041</v>
      </c>
      <c r="C96" s="282" t="s">
        <v>316</v>
      </c>
      <c r="D96" s="298" t="s">
        <v>269</v>
      </c>
      <c r="E96" s="299" t="s">
        <v>269</v>
      </c>
      <c r="F96" s="300" t="s">
        <v>532</v>
      </c>
      <c r="G96" s="301">
        <f>+G97</f>
        <v>0</v>
      </c>
      <c r="H96" s="301">
        <f>+H97</f>
        <v>0</v>
      </c>
      <c r="I96" s="302">
        <f>+I97</f>
        <v>50</v>
      </c>
      <c r="J96" s="303">
        <f t="shared" si="2"/>
        <v>50</v>
      </c>
      <c r="K96" s="302">
        <f>+K97</f>
        <v>0</v>
      </c>
      <c r="L96" s="303">
        <f t="shared" si="3"/>
        <v>50</v>
      </c>
    </row>
    <row r="97" spans="1:12" ht="13.5" thickBot="1">
      <c r="A97" s="304"/>
      <c r="B97" s="305"/>
      <c r="C97" s="306"/>
      <c r="D97" s="307">
        <v>3419</v>
      </c>
      <c r="E97" s="308">
        <v>5222</v>
      </c>
      <c r="F97" s="309" t="s">
        <v>345</v>
      </c>
      <c r="G97" s="310">
        <v>0</v>
      </c>
      <c r="H97" s="310">
        <v>0</v>
      </c>
      <c r="I97" s="311">
        <v>50</v>
      </c>
      <c r="J97" s="312">
        <f t="shared" si="2"/>
        <v>50</v>
      </c>
      <c r="K97" s="311">
        <v>0</v>
      </c>
      <c r="L97" s="312">
        <f t="shared" si="3"/>
        <v>50</v>
      </c>
    </row>
    <row r="98" spans="1:12" ht="24">
      <c r="A98" s="296" t="s">
        <v>268</v>
      </c>
      <c r="B98" s="297">
        <v>3040042</v>
      </c>
      <c r="C98" s="282" t="s">
        <v>316</v>
      </c>
      <c r="D98" s="298" t="s">
        <v>269</v>
      </c>
      <c r="E98" s="299" t="s">
        <v>269</v>
      </c>
      <c r="F98" s="300" t="s">
        <v>533</v>
      </c>
      <c r="G98" s="301">
        <f>+G99</f>
        <v>0</v>
      </c>
      <c r="H98" s="301">
        <f>+H99</f>
        <v>0</v>
      </c>
      <c r="I98" s="302">
        <f>+I99</f>
        <v>24</v>
      </c>
      <c r="J98" s="303">
        <f t="shared" si="2"/>
        <v>24</v>
      </c>
      <c r="K98" s="302">
        <f>+K99</f>
        <v>0</v>
      </c>
      <c r="L98" s="303">
        <f t="shared" si="3"/>
        <v>24</v>
      </c>
    </row>
    <row r="99" spans="1:12" ht="13.5" thickBot="1">
      <c r="A99" s="304"/>
      <c r="B99" s="305"/>
      <c r="C99" s="306"/>
      <c r="D99" s="307">
        <v>3419</v>
      </c>
      <c r="E99" s="308">
        <v>5222</v>
      </c>
      <c r="F99" s="309" t="s">
        <v>345</v>
      </c>
      <c r="G99" s="310">
        <v>0</v>
      </c>
      <c r="H99" s="310">
        <v>0</v>
      </c>
      <c r="I99" s="311">
        <v>24</v>
      </c>
      <c r="J99" s="312">
        <f t="shared" si="2"/>
        <v>24</v>
      </c>
      <c r="K99" s="311">
        <v>0</v>
      </c>
      <c r="L99" s="312">
        <f t="shared" si="3"/>
        <v>24</v>
      </c>
    </row>
    <row r="100" spans="1:12" ht="24">
      <c r="A100" s="296" t="s">
        <v>268</v>
      </c>
      <c r="B100" s="297">
        <v>3040043</v>
      </c>
      <c r="C100" s="282" t="s">
        <v>534</v>
      </c>
      <c r="D100" s="298" t="s">
        <v>269</v>
      </c>
      <c r="E100" s="299" t="s">
        <v>269</v>
      </c>
      <c r="F100" s="300" t="s">
        <v>535</v>
      </c>
      <c r="G100" s="301">
        <f>+G101</f>
        <v>0</v>
      </c>
      <c r="H100" s="301">
        <f>+H101</f>
        <v>0</v>
      </c>
      <c r="I100" s="302">
        <f>+I101</f>
        <v>50</v>
      </c>
      <c r="J100" s="303">
        <f t="shared" si="2"/>
        <v>50</v>
      </c>
      <c r="K100" s="302">
        <f>+K101</f>
        <v>0</v>
      </c>
      <c r="L100" s="303">
        <f t="shared" si="3"/>
        <v>50</v>
      </c>
    </row>
    <row r="101" spans="1:12" ht="13.5" thickBot="1">
      <c r="A101" s="304"/>
      <c r="B101" s="305"/>
      <c r="C101" s="306"/>
      <c r="D101" s="307">
        <v>3419</v>
      </c>
      <c r="E101" s="308">
        <v>5321</v>
      </c>
      <c r="F101" s="309" t="s">
        <v>350</v>
      </c>
      <c r="G101" s="310">
        <v>0</v>
      </c>
      <c r="H101" s="310">
        <v>0</v>
      </c>
      <c r="I101" s="311">
        <v>50</v>
      </c>
      <c r="J101" s="312">
        <f t="shared" si="2"/>
        <v>50</v>
      </c>
      <c r="K101" s="311">
        <v>0</v>
      </c>
      <c r="L101" s="312">
        <f t="shared" si="3"/>
        <v>50</v>
      </c>
    </row>
    <row r="102" spans="1:12" ht="36">
      <c r="A102" s="296" t="s">
        <v>268</v>
      </c>
      <c r="B102" s="297">
        <v>3040044</v>
      </c>
      <c r="C102" s="282" t="s">
        <v>316</v>
      </c>
      <c r="D102" s="298" t="s">
        <v>269</v>
      </c>
      <c r="E102" s="299" t="s">
        <v>269</v>
      </c>
      <c r="F102" s="300" t="s">
        <v>536</v>
      </c>
      <c r="G102" s="301">
        <f>+G103</f>
        <v>0</v>
      </c>
      <c r="H102" s="301">
        <f>+H103</f>
        <v>0</v>
      </c>
      <c r="I102" s="302">
        <f>+I103</f>
        <v>50</v>
      </c>
      <c r="J102" s="303">
        <f t="shared" si="2"/>
        <v>50</v>
      </c>
      <c r="K102" s="302">
        <f>+K103</f>
        <v>0</v>
      </c>
      <c r="L102" s="303">
        <f t="shared" si="3"/>
        <v>50</v>
      </c>
    </row>
    <row r="103" spans="1:12" ht="13.5" thickBot="1">
      <c r="A103" s="304"/>
      <c r="B103" s="305"/>
      <c r="C103" s="306"/>
      <c r="D103" s="307">
        <v>3419</v>
      </c>
      <c r="E103" s="308">
        <v>5222</v>
      </c>
      <c r="F103" s="309" t="s">
        <v>345</v>
      </c>
      <c r="G103" s="310">
        <v>0</v>
      </c>
      <c r="H103" s="310">
        <v>0</v>
      </c>
      <c r="I103" s="311">
        <v>50</v>
      </c>
      <c r="J103" s="312">
        <f t="shared" si="2"/>
        <v>50</v>
      </c>
      <c r="K103" s="311">
        <v>0</v>
      </c>
      <c r="L103" s="312">
        <f t="shared" si="3"/>
        <v>50</v>
      </c>
    </row>
    <row r="104" spans="1:12" ht="24">
      <c r="A104" s="296" t="s">
        <v>268</v>
      </c>
      <c r="B104" s="297">
        <v>3040045</v>
      </c>
      <c r="C104" s="282" t="s">
        <v>316</v>
      </c>
      <c r="D104" s="298" t="s">
        <v>269</v>
      </c>
      <c r="E104" s="299" t="s">
        <v>269</v>
      </c>
      <c r="F104" s="300" t="s">
        <v>537</v>
      </c>
      <c r="G104" s="301">
        <f>+G105</f>
        <v>0</v>
      </c>
      <c r="H104" s="301">
        <f>+H105</f>
        <v>0</v>
      </c>
      <c r="I104" s="302">
        <f>+I105</f>
        <v>30</v>
      </c>
      <c r="J104" s="303">
        <f t="shared" si="2"/>
        <v>30</v>
      </c>
      <c r="K104" s="302">
        <f>+K105</f>
        <v>0</v>
      </c>
      <c r="L104" s="303">
        <f t="shared" si="3"/>
        <v>30</v>
      </c>
    </row>
    <row r="105" spans="1:12" ht="13.5" thickBot="1">
      <c r="A105" s="304"/>
      <c r="B105" s="305"/>
      <c r="C105" s="306"/>
      <c r="D105" s="307">
        <v>3419</v>
      </c>
      <c r="E105" s="308">
        <v>5222</v>
      </c>
      <c r="F105" s="309" t="s">
        <v>345</v>
      </c>
      <c r="G105" s="310">
        <v>0</v>
      </c>
      <c r="H105" s="310">
        <v>0</v>
      </c>
      <c r="I105" s="311">
        <v>30</v>
      </c>
      <c r="J105" s="312">
        <f t="shared" si="2"/>
        <v>30</v>
      </c>
      <c r="K105" s="311">
        <v>0</v>
      </c>
      <c r="L105" s="312">
        <f t="shared" si="3"/>
        <v>30</v>
      </c>
    </row>
    <row r="106" spans="1:12" ht="24">
      <c r="A106" s="296" t="s">
        <v>268</v>
      </c>
      <c r="B106" s="297">
        <v>3040046</v>
      </c>
      <c r="C106" s="282" t="s">
        <v>316</v>
      </c>
      <c r="D106" s="298" t="s">
        <v>269</v>
      </c>
      <c r="E106" s="299" t="s">
        <v>269</v>
      </c>
      <c r="F106" s="300" t="s">
        <v>538</v>
      </c>
      <c r="G106" s="301">
        <f>+G107</f>
        <v>0</v>
      </c>
      <c r="H106" s="301">
        <f>+H107</f>
        <v>0</v>
      </c>
      <c r="I106" s="302">
        <f>+I107</f>
        <v>25</v>
      </c>
      <c r="J106" s="303">
        <f t="shared" si="2"/>
        <v>25</v>
      </c>
      <c r="K106" s="302">
        <f>+K107</f>
        <v>0</v>
      </c>
      <c r="L106" s="303">
        <f t="shared" si="3"/>
        <v>25</v>
      </c>
    </row>
    <row r="107" spans="1:12" ht="13.5" thickBot="1">
      <c r="A107" s="304"/>
      <c r="B107" s="305"/>
      <c r="C107" s="306"/>
      <c r="D107" s="307">
        <v>3419</v>
      </c>
      <c r="E107" s="308">
        <v>5222</v>
      </c>
      <c r="F107" s="309" t="s">
        <v>345</v>
      </c>
      <c r="G107" s="310">
        <v>0</v>
      </c>
      <c r="H107" s="310">
        <v>0</v>
      </c>
      <c r="I107" s="311">
        <v>25</v>
      </c>
      <c r="J107" s="312">
        <f t="shared" si="2"/>
        <v>25</v>
      </c>
      <c r="K107" s="311">
        <v>0</v>
      </c>
      <c r="L107" s="312">
        <f t="shared" si="3"/>
        <v>25</v>
      </c>
    </row>
    <row r="108" spans="1:12" ht="36">
      <c r="A108" s="296" t="s">
        <v>268</v>
      </c>
      <c r="B108" s="297">
        <v>3040047</v>
      </c>
      <c r="C108" s="282" t="s">
        <v>539</v>
      </c>
      <c r="D108" s="298" t="s">
        <v>269</v>
      </c>
      <c r="E108" s="299" t="s">
        <v>269</v>
      </c>
      <c r="F108" s="300" t="s">
        <v>540</v>
      </c>
      <c r="G108" s="301">
        <f>+G109</f>
        <v>0</v>
      </c>
      <c r="H108" s="301">
        <f>+H109</f>
        <v>0</v>
      </c>
      <c r="I108" s="302">
        <f>+I109</f>
        <v>50</v>
      </c>
      <c r="J108" s="303">
        <f t="shared" si="2"/>
        <v>50</v>
      </c>
      <c r="K108" s="302">
        <v>0</v>
      </c>
      <c r="L108" s="303">
        <f t="shared" si="3"/>
        <v>50</v>
      </c>
    </row>
    <row r="109" spans="1:12" ht="13.5" thickBot="1">
      <c r="A109" s="304"/>
      <c r="B109" s="305"/>
      <c r="C109" s="306"/>
      <c r="D109" s="307">
        <v>3419</v>
      </c>
      <c r="E109" s="308">
        <v>5321</v>
      </c>
      <c r="F109" s="309" t="s">
        <v>350</v>
      </c>
      <c r="G109" s="310">
        <v>0</v>
      </c>
      <c r="H109" s="310">
        <v>0</v>
      </c>
      <c r="I109" s="311">
        <v>50</v>
      </c>
      <c r="J109" s="312">
        <f t="shared" si="2"/>
        <v>50</v>
      </c>
      <c r="K109" s="311">
        <v>0</v>
      </c>
      <c r="L109" s="312">
        <f t="shared" si="3"/>
        <v>50</v>
      </c>
    </row>
    <row r="110" spans="1:12" ht="24">
      <c r="A110" s="296" t="s">
        <v>268</v>
      </c>
      <c r="B110" s="297">
        <v>3040048</v>
      </c>
      <c r="C110" s="282" t="s">
        <v>541</v>
      </c>
      <c r="D110" s="298" t="s">
        <v>269</v>
      </c>
      <c r="E110" s="299" t="s">
        <v>269</v>
      </c>
      <c r="F110" s="300" t="s">
        <v>542</v>
      </c>
      <c r="G110" s="301">
        <f>+G111</f>
        <v>0</v>
      </c>
      <c r="H110" s="301">
        <f>+H111</f>
        <v>0</v>
      </c>
      <c r="I110" s="302">
        <f>+I111</f>
        <v>25</v>
      </c>
      <c r="J110" s="303">
        <f t="shared" si="2"/>
        <v>25</v>
      </c>
      <c r="K110" s="302">
        <v>0</v>
      </c>
      <c r="L110" s="303">
        <f t="shared" si="3"/>
        <v>25</v>
      </c>
    </row>
    <row r="111" spans="1:12" ht="13.5" thickBot="1">
      <c r="A111" s="304"/>
      <c r="B111" s="305"/>
      <c r="C111" s="306"/>
      <c r="D111" s="307">
        <v>3419</v>
      </c>
      <c r="E111" s="308">
        <v>6341</v>
      </c>
      <c r="F111" s="309" t="s">
        <v>543</v>
      </c>
      <c r="G111" s="310">
        <v>0</v>
      </c>
      <c r="H111" s="310">
        <v>0</v>
      </c>
      <c r="I111" s="311">
        <v>25</v>
      </c>
      <c r="J111" s="312">
        <f t="shared" si="2"/>
        <v>25</v>
      </c>
      <c r="K111" s="311">
        <v>0</v>
      </c>
      <c r="L111" s="312">
        <f t="shared" si="3"/>
        <v>25</v>
      </c>
    </row>
    <row r="112" spans="1:12" ht="24">
      <c r="A112" s="296" t="s">
        <v>268</v>
      </c>
      <c r="B112" s="297">
        <v>3040049</v>
      </c>
      <c r="C112" s="282" t="s">
        <v>316</v>
      </c>
      <c r="D112" s="298" t="s">
        <v>269</v>
      </c>
      <c r="E112" s="299" t="s">
        <v>269</v>
      </c>
      <c r="F112" s="300" t="s">
        <v>544</v>
      </c>
      <c r="G112" s="301">
        <f>+G113</f>
        <v>0</v>
      </c>
      <c r="H112" s="301">
        <f>+H113</f>
        <v>0</v>
      </c>
      <c r="I112" s="302">
        <f>+I113</f>
        <v>14</v>
      </c>
      <c r="J112" s="303">
        <f t="shared" si="2"/>
        <v>14</v>
      </c>
      <c r="K112" s="302">
        <v>0</v>
      </c>
      <c r="L112" s="303">
        <f t="shared" si="3"/>
        <v>14</v>
      </c>
    </row>
    <row r="113" spans="1:12" ht="13.5" thickBot="1">
      <c r="A113" s="304"/>
      <c r="B113" s="305"/>
      <c r="C113" s="306"/>
      <c r="D113" s="307">
        <v>3419</v>
      </c>
      <c r="E113" s="308">
        <v>5222</v>
      </c>
      <c r="F113" s="309" t="s">
        <v>345</v>
      </c>
      <c r="G113" s="310">
        <v>0</v>
      </c>
      <c r="H113" s="310">
        <v>0</v>
      </c>
      <c r="I113" s="311">
        <v>14</v>
      </c>
      <c r="J113" s="312">
        <f t="shared" si="2"/>
        <v>14</v>
      </c>
      <c r="K113" s="311">
        <v>0</v>
      </c>
      <c r="L113" s="312">
        <f t="shared" si="3"/>
        <v>14</v>
      </c>
    </row>
    <row r="114" spans="1:12" ht="24">
      <c r="A114" s="296" t="s">
        <v>268</v>
      </c>
      <c r="B114" s="297">
        <v>3040050</v>
      </c>
      <c r="C114" s="282" t="s">
        <v>316</v>
      </c>
      <c r="D114" s="298" t="s">
        <v>269</v>
      </c>
      <c r="E114" s="299" t="s">
        <v>269</v>
      </c>
      <c r="F114" s="300" t="s">
        <v>545</v>
      </c>
      <c r="G114" s="301">
        <f>+G115</f>
        <v>0</v>
      </c>
      <c r="H114" s="301">
        <f>+H115</f>
        <v>0</v>
      </c>
      <c r="I114" s="302">
        <f>+I115</f>
        <v>50</v>
      </c>
      <c r="J114" s="303">
        <f t="shared" si="2"/>
        <v>50</v>
      </c>
      <c r="K114" s="302">
        <v>0</v>
      </c>
      <c r="L114" s="303">
        <f t="shared" si="3"/>
        <v>50</v>
      </c>
    </row>
    <row r="115" spans="1:12" ht="13.5" thickBot="1">
      <c r="A115" s="304"/>
      <c r="B115" s="305"/>
      <c r="C115" s="306"/>
      <c r="D115" s="307">
        <v>3419</v>
      </c>
      <c r="E115" s="308">
        <v>5222</v>
      </c>
      <c r="F115" s="309" t="s">
        <v>345</v>
      </c>
      <c r="G115" s="310">
        <v>0</v>
      </c>
      <c r="H115" s="310">
        <v>0</v>
      </c>
      <c r="I115" s="311">
        <v>50</v>
      </c>
      <c r="J115" s="312">
        <f t="shared" si="2"/>
        <v>50</v>
      </c>
      <c r="K115" s="311">
        <v>0</v>
      </c>
      <c r="L115" s="312">
        <f t="shared" si="3"/>
        <v>50</v>
      </c>
    </row>
    <row r="116" spans="1:12" ht="48">
      <c r="A116" s="296" t="s">
        <v>268</v>
      </c>
      <c r="B116" s="297">
        <v>3040051</v>
      </c>
      <c r="C116" s="282" t="s">
        <v>316</v>
      </c>
      <c r="D116" s="298" t="s">
        <v>269</v>
      </c>
      <c r="E116" s="299" t="s">
        <v>269</v>
      </c>
      <c r="F116" s="300" t="s">
        <v>546</v>
      </c>
      <c r="G116" s="301">
        <f>+G117</f>
        <v>0</v>
      </c>
      <c r="H116" s="301">
        <f>+H117</f>
        <v>0</v>
      </c>
      <c r="I116" s="302">
        <f>+I117</f>
        <v>31</v>
      </c>
      <c r="J116" s="303">
        <f t="shared" si="2"/>
        <v>31</v>
      </c>
      <c r="K116" s="302">
        <v>0</v>
      </c>
      <c r="L116" s="303">
        <f t="shared" si="3"/>
        <v>31</v>
      </c>
    </row>
    <row r="117" spans="1:12" ht="13.5" thickBot="1">
      <c r="A117" s="304"/>
      <c r="B117" s="305"/>
      <c r="C117" s="306"/>
      <c r="D117" s="307">
        <v>3419</v>
      </c>
      <c r="E117" s="308">
        <v>5222</v>
      </c>
      <c r="F117" s="309" t="s">
        <v>345</v>
      </c>
      <c r="G117" s="310">
        <v>0</v>
      </c>
      <c r="H117" s="310">
        <v>0</v>
      </c>
      <c r="I117" s="311">
        <v>31</v>
      </c>
      <c r="J117" s="312">
        <f t="shared" si="2"/>
        <v>31</v>
      </c>
      <c r="K117" s="311">
        <v>0</v>
      </c>
      <c r="L117" s="312">
        <f t="shared" si="3"/>
        <v>31</v>
      </c>
    </row>
    <row r="118" spans="1:12" ht="36">
      <c r="A118" s="296" t="s">
        <v>268</v>
      </c>
      <c r="B118" s="297">
        <v>3040052</v>
      </c>
      <c r="C118" s="282" t="s">
        <v>316</v>
      </c>
      <c r="D118" s="298" t="s">
        <v>269</v>
      </c>
      <c r="E118" s="299" t="s">
        <v>269</v>
      </c>
      <c r="F118" s="300" t="s">
        <v>547</v>
      </c>
      <c r="G118" s="301">
        <f>+G119</f>
        <v>0</v>
      </c>
      <c r="H118" s="301">
        <f>+H119</f>
        <v>0</v>
      </c>
      <c r="I118" s="302">
        <f>+I119</f>
        <v>10</v>
      </c>
      <c r="J118" s="303">
        <f t="shared" si="2"/>
        <v>10</v>
      </c>
      <c r="K118" s="302">
        <v>0</v>
      </c>
      <c r="L118" s="303">
        <f t="shared" si="3"/>
        <v>10</v>
      </c>
    </row>
    <row r="119" spans="1:12" ht="13.5" thickBot="1">
      <c r="A119" s="304"/>
      <c r="B119" s="305"/>
      <c r="C119" s="306"/>
      <c r="D119" s="307">
        <v>3419</v>
      </c>
      <c r="E119" s="308">
        <v>5222</v>
      </c>
      <c r="F119" s="309" t="s">
        <v>345</v>
      </c>
      <c r="G119" s="310">
        <v>0</v>
      </c>
      <c r="H119" s="310">
        <v>0</v>
      </c>
      <c r="I119" s="311">
        <v>10</v>
      </c>
      <c r="J119" s="312">
        <f t="shared" si="2"/>
        <v>10</v>
      </c>
      <c r="K119" s="311">
        <v>0</v>
      </c>
      <c r="L119" s="312">
        <f t="shared" si="3"/>
        <v>10</v>
      </c>
    </row>
    <row r="120" spans="1:12" ht="32.25" customHeight="1">
      <c r="A120" s="296" t="s">
        <v>268</v>
      </c>
      <c r="B120" s="297">
        <v>3040053</v>
      </c>
      <c r="C120" s="282" t="s">
        <v>316</v>
      </c>
      <c r="D120" s="298" t="s">
        <v>269</v>
      </c>
      <c r="E120" s="299" t="s">
        <v>269</v>
      </c>
      <c r="F120" s="300" t="s">
        <v>548</v>
      </c>
      <c r="G120" s="301">
        <f>+G121</f>
        <v>0</v>
      </c>
      <c r="H120" s="301">
        <f>+H121</f>
        <v>0</v>
      </c>
      <c r="I120" s="302">
        <f>+I121</f>
        <v>15</v>
      </c>
      <c r="J120" s="303">
        <f t="shared" si="2"/>
        <v>15</v>
      </c>
      <c r="K120" s="302">
        <v>0</v>
      </c>
      <c r="L120" s="303">
        <f t="shared" si="3"/>
        <v>15</v>
      </c>
    </row>
    <row r="121" spans="1:12" ht="13.5" thickBot="1">
      <c r="A121" s="304"/>
      <c r="B121" s="305"/>
      <c r="C121" s="306"/>
      <c r="D121" s="307">
        <v>3419</v>
      </c>
      <c r="E121" s="308">
        <v>5222</v>
      </c>
      <c r="F121" s="309" t="s">
        <v>345</v>
      </c>
      <c r="G121" s="310">
        <v>0</v>
      </c>
      <c r="H121" s="310">
        <v>0</v>
      </c>
      <c r="I121" s="311">
        <v>15</v>
      </c>
      <c r="J121" s="312">
        <f t="shared" si="2"/>
        <v>15</v>
      </c>
      <c r="K121" s="311">
        <v>0</v>
      </c>
      <c r="L121" s="312">
        <f t="shared" si="3"/>
        <v>15</v>
      </c>
    </row>
    <row r="122" spans="1:12" ht="27.75" customHeight="1">
      <c r="A122" s="296" t="s">
        <v>268</v>
      </c>
      <c r="B122" s="297">
        <v>3040054</v>
      </c>
      <c r="C122" s="282" t="s">
        <v>316</v>
      </c>
      <c r="D122" s="298" t="s">
        <v>269</v>
      </c>
      <c r="E122" s="299" t="s">
        <v>269</v>
      </c>
      <c r="F122" s="300" t="s">
        <v>549</v>
      </c>
      <c r="G122" s="301">
        <f>+G123</f>
        <v>0</v>
      </c>
      <c r="H122" s="301">
        <f>+H123</f>
        <v>0</v>
      </c>
      <c r="I122" s="302">
        <f>+I123</f>
        <v>10</v>
      </c>
      <c r="J122" s="303">
        <f t="shared" si="2"/>
        <v>10</v>
      </c>
      <c r="K122" s="302">
        <v>0</v>
      </c>
      <c r="L122" s="303">
        <f t="shared" si="3"/>
        <v>10</v>
      </c>
    </row>
    <row r="123" spans="1:12" ht="13.5" thickBot="1">
      <c r="A123" s="304"/>
      <c r="B123" s="305"/>
      <c r="C123" s="306"/>
      <c r="D123" s="307">
        <v>3419</v>
      </c>
      <c r="E123" s="308">
        <v>5222</v>
      </c>
      <c r="F123" s="309" t="s">
        <v>345</v>
      </c>
      <c r="G123" s="310">
        <v>0</v>
      </c>
      <c r="H123" s="310">
        <v>0</v>
      </c>
      <c r="I123" s="311">
        <v>10</v>
      </c>
      <c r="J123" s="312">
        <f t="shared" si="2"/>
        <v>10</v>
      </c>
      <c r="K123" s="311">
        <v>0</v>
      </c>
      <c r="L123" s="312">
        <f t="shared" si="3"/>
        <v>10</v>
      </c>
    </row>
    <row r="124" spans="1:12" ht="24">
      <c r="A124" s="296" t="s">
        <v>268</v>
      </c>
      <c r="B124" s="297">
        <v>3040055</v>
      </c>
      <c r="C124" s="282" t="s">
        <v>550</v>
      </c>
      <c r="D124" s="298" t="s">
        <v>269</v>
      </c>
      <c r="E124" s="299" t="s">
        <v>269</v>
      </c>
      <c r="F124" s="300" t="s">
        <v>551</v>
      </c>
      <c r="G124" s="301">
        <f>+G125</f>
        <v>0</v>
      </c>
      <c r="H124" s="301">
        <f>+H125</f>
        <v>0</v>
      </c>
      <c r="I124" s="302">
        <f>+I125</f>
        <v>16</v>
      </c>
      <c r="J124" s="303">
        <f t="shared" si="2"/>
        <v>16</v>
      </c>
      <c r="K124" s="302">
        <v>0</v>
      </c>
      <c r="L124" s="303">
        <f t="shared" si="3"/>
        <v>16</v>
      </c>
    </row>
    <row r="125" spans="1:12" ht="13.5" thickBot="1">
      <c r="A125" s="304"/>
      <c r="B125" s="305"/>
      <c r="C125" s="306"/>
      <c r="D125" s="307">
        <v>3419</v>
      </c>
      <c r="E125" s="308">
        <v>6341</v>
      </c>
      <c r="F125" s="309" t="s">
        <v>543</v>
      </c>
      <c r="G125" s="310">
        <v>0</v>
      </c>
      <c r="H125" s="310">
        <v>0</v>
      </c>
      <c r="I125" s="311">
        <v>16</v>
      </c>
      <c r="J125" s="312">
        <f t="shared" si="2"/>
        <v>16</v>
      </c>
      <c r="K125" s="311">
        <v>0</v>
      </c>
      <c r="L125" s="312">
        <f t="shared" si="3"/>
        <v>16</v>
      </c>
    </row>
    <row r="126" spans="1:12" ht="35.25" customHeight="1">
      <c r="A126" s="296" t="s">
        <v>268</v>
      </c>
      <c r="B126" s="297">
        <v>3040056</v>
      </c>
      <c r="C126" s="282" t="s">
        <v>316</v>
      </c>
      <c r="D126" s="298" t="s">
        <v>269</v>
      </c>
      <c r="E126" s="299" t="s">
        <v>269</v>
      </c>
      <c r="F126" s="300" t="s">
        <v>552</v>
      </c>
      <c r="G126" s="301">
        <f>+G127</f>
        <v>0</v>
      </c>
      <c r="H126" s="301">
        <f>+H127</f>
        <v>0</v>
      </c>
      <c r="I126" s="302">
        <f>+I127</f>
        <v>10</v>
      </c>
      <c r="J126" s="303">
        <f t="shared" si="2"/>
        <v>10</v>
      </c>
      <c r="K126" s="302">
        <v>0</v>
      </c>
      <c r="L126" s="303">
        <f t="shared" si="3"/>
        <v>10</v>
      </c>
    </row>
    <row r="127" spans="1:12" ht="13.5" thickBot="1">
      <c r="A127" s="304"/>
      <c r="B127" s="305"/>
      <c r="C127" s="306"/>
      <c r="D127" s="307">
        <v>3419</v>
      </c>
      <c r="E127" s="308">
        <v>5222</v>
      </c>
      <c r="F127" s="309" t="s">
        <v>345</v>
      </c>
      <c r="G127" s="310">
        <v>0</v>
      </c>
      <c r="H127" s="310">
        <v>0</v>
      </c>
      <c r="I127" s="311">
        <v>10</v>
      </c>
      <c r="J127" s="312">
        <f t="shared" si="2"/>
        <v>10</v>
      </c>
      <c r="K127" s="311">
        <v>0</v>
      </c>
      <c r="L127" s="312">
        <f t="shared" si="3"/>
        <v>10</v>
      </c>
    </row>
    <row r="128" spans="1:12" ht="27.75" customHeight="1">
      <c r="A128" s="296" t="s">
        <v>268</v>
      </c>
      <c r="B128" s="297">
        <v>3040057</v>
      </c>
      <c r="C128" s="282" t="s">
        <v>316</v>
      </c>
      <c r="D128" s="298" t="s">
        <v>269</v>
      </c>
      <c r="E128" s="299" t="s">
        <v>269</v>
      </c>
      <c r="F128" s="300" t="s">
        <v>553</v>
      </c>
      <c r="G128" s="301">
        <f>+G129</f>
        <v>0</v>
      </c>
      <c r="H128" s="301">
        <f>+H129</f>
        <v>0</v>
      </c>
      <c r="I128" s="302">
        <f>+I129</f>
        <v>17</v>
      </c>
      <c r="J128" s="303">
        <f t="shared" si="2"/>
        <v>17</v>
      </c>
      <c r="K128" s="302">
        <v>0</v>
      </c>
      <c r="L128" s="303">
        <f t="shared" si="3"/>
        <v>17</v>
      </c>
    </row>
    <row r="129" spans="1:12" ht="24.75" thickBot="1">
      <c r="A129" s="304"/>
      <c r="B129" s="305"/>
      <c r="C129" s="306"/>
      <c r="D129" s="307">
        <v>3419</v>
      </c>
      <c r="E129" s="308">
        <v>5221</v>
      </c>
      <c r="F129" s="309" t="s">
        <v>432</v>
      </c>
      <c r="G129" s="310">
        <v>0</v>
      </c>
      <c r="H129" s="310">
        <v>0</v>
      </c>
      <c r="I129" s="311">
        <v>17</v>
      </c>
      <c r="J129" s="312">
        <f t="shared" si="2"/>
        <v>17</v>
      </c>
      <c r="K129" s="311">
        <v>0</v>
      </c>
      <c r="L129" s="312">
        <f t="shared" si="3"/>
        <v>17</v>
      </c>
    </row>
    <row r="130" spans="1:12" ht="36">
      <c r="A130" s="296" t="s">
        <v>268</v>
      </c>
      <c r="B130" s="297">
        <v>3040058</v>
      </c>
      <c r="C130" s="282" t="s">
        <v>316</v>
      </c>
      <c r="D130" s="298" t="s">
        <v>269</v>
      </c>
      <c r="E130" s="299" t="s">
        <v>269</v>
      </c>
      <c r="F130" s="300" t="s">
        <v>554</v>
      </c>
      <c r="G130" s="301">
        <f>+G131</f>
        <v>0</v>
      </c>
      <c r="H130" s="301">
        <f>+H131</f>
        <v>0</v>
      </c>
      <c r="I130" s="302">
        <f>+I131</f>
        <v>40</v>
      </c>
      <c r="J130" s="303">
        <f t="shared" si="2"/>
        <v>40</v>
      </c>
      <c r="K130" s="302">
        <v>0</v>
      </c>
      <c r="L130" s="303">
        <f t="shared" si="3"/>
        <v>40</v>
      </c>
    </row>
    <row r="131" spans="1:12" ht="13.5" thickBot="1">
      <c r="A131" s="304"/>
      <c r="B131" s="305"/>
      <c r="C131" s="306"/>
      <c r="D131" s="307">
        <v>3419</v>
      </c>
      <c r="E131" s="308">
        <v>5222</v>
      </c>
      <c r="F131" s="309" t="s">
        <v>345</v>
      </c>
      <c r="G131" s="310">
        <v>0</v>
      </c>
      <c r="H131" s="310">
        <v>0</v>
      </c>
      <c r="I131" s="311">
        <v>40</v>
      </c>
      <c r="J131" s="312">
        <f t="shared" si="2"/>
        <v>40</v>
      </c>
      <c r="K131" s="311">
        <v>0</v>
      </c>
      <c r="L131" s="312">
        <f t="shared" si="3"/>
        <v>40</v>
      </c>
    </row>
    <row r="132" spans="1:14" ht="24.75" thickBot="1">
      <c r="A132" s="273" t="s">
        <v>268</v>
      </c>
      <c r="B132" s="431" t="s">
        <v>555</v>
      </c>
      <c r="C132" s="432"/>
      <c r="D132" s="274" t="s">
        <v>269</v>
      </c>
      <c r="E132" s="275" t="s">
        <v>269</v>
      </c>
      <c r="F132" s="276" t="s">
        <v>556</v>
      </c>
      <c r="G132" s="277">
        <v>0</v>
      </c>
      <c r="H132" s="277">
        <v>0</v>
      </c>
      <c r="I132" s="277">
        <f>SUM(I133:I220)/2</f>
        <v>1300</v>
      </c>
      <c r="J132" s="278">
        <f>H132+I132</f>
        <v>1300</v>
      </c>
      <c r="K132" s="277">
        <f>SUM(K133:K220)/2</f>
        <v>3888</v>
      </c>
      <c r="L132" s="278">
        <f>J132+K132</f>
        <v>5188</v>
      </c>
      <c r="M132" s="8" t="s">
        <v>736</v>
      </c>
      <c r="N132" s="272"/>
    </row>
    <row r="133" spans="1:14" ht="12.75">
      <c r="A133" s="280" t="s">
        <v>268</v>
      </c>
      <c r="B133" s="281">
        <v>3050000</v>
      </c>
      <c r="C133" s="282" t="s">
        <v>316</v>
      </c>
      <c r="D133" s="283" t="s">
        <v>269</v>
      </c>
      <c r="E133" s="281" t="s">
        <v>269</v>
      </c>
      <c r="F133" s="284" t="s">
        <v>557</v>
      </c>
      <c r="G133" s="285">
        <v>0</v>
      </c>
      <c r="H133" s="286">
        <v>0</v>
      </c>
      <c r="I133" s="286">
        <f>+I134</f>
        <v>25</v>
      </c>
      <c r="J133" s="287">
        <f>H133+I133</f>
        <v>25</v>
      </c>
      <c r="K133" s="302">
        <f>K134</f>
        <v>3888</v>
      </c>
      <c r="L133" s="287">
        <f>J133+K133</f>
        <v>3913</v>
      </c>
      <c r="M133" s="8" t="s">
        <v>736</v>
      </c>
      <c r="N133" s="272"/>
    </row>
    <row r="134" spans="1:13" ht="13.5" thickBot="1">
      <c r="A134" s="288"/>
      <c r="B134" s="289"/>
      <c r="C134" s="290"/>
      <c r="D134" s="291">
        <v>3419</v>
      </c>
      <c r="E134" s="292">
        <v>5901</v>
      </c>
      <c r="F134" s="293" t="s">
        <v>472</v>
      </c>
      <c r="G134" s="294">
        <v>0</v>
      </c>
      <c r="H134" s="294">
        <v>0</v>
      </c>
      <c r="I134" s="294">
        <v>25</v>
      </c>
      <c r="J134" s="295">
        <f>H134+I134</f>
        <v>25</v>
      </c>
      <c r="K134" s="311">
        <v>3888</v>
      </c>
      <c r="L134" s="295">
        <f>J134+K134</f>
        <v>3913</v>
      </c>
      <c r="M134" s="313"/>
    </row>
    <row r="135" spans="1:12" ht="27" customHeight="1">
      <c r="A135" s="296" t="s">
        <v>268</v>
      </c>
      <c r="B135" s="297">
        <v>3050001</v>
      </c>
      <c r="C135" s="282" t="s">
        <v>316</v>
      </c>
      <c r="D135" s="298" t="s">
        <v>269</v>
      </c>
      <c r="E135" s="299" t="s">
        <v>269</v>
      </c>
      <c r="F135" s="300" t="s">
        <v>558</v>
      </c>
      <c r="G135" s="301">
        <f>+G136</f>
        <v>0</v>
      </c>
      <c r="H135" s="301">
        <f>+H136</f>
        <v>0</v>
      </c>
      <c r="I135" s="302">
        <f>+I136</f>
        <v>27</v>
      </c>
      <c r="J135" s="303">
        <f>+H135+I135</f>
        <v>27</v>
      </c>
      <c r="K135" s="302">
        <v>0</v>
      </c>
      <c r="L135" s="303">
        <f>+J135+K135</f>
        <v>27</v>
      </c>
    </row>
    <row r="136" spans="1:12" ht="13.5" thickBot="1">
      <c r="A136" s="304"/>
      <c r="B136" s="305"/>
      <c r="C136" s="306"/>
      <c r="D136" s="307">
        <v>3419</v>
      </c>
      <c r="E136" s="308">
        <v>5222</v>
      </c>
      <c r="F136" s="309" t="s">
        <v>345</v>
      </c>
      <c r="G136" s="310">
        <v>0</v>
      </c>
      <c r="H136" s="310">
        <v>0</v>
      </c>
      <c r="I136" s="311">
        <v>27</v>
      </c>
      <c r="J136" s="312">
        <f>+H136+I136</f>
        <v>27</v>
      </c>
      <c r="K136" s="311">
        <v>0</v>
      </c>
      <c r="L136" s="312">
        <f>+J136+K136</f>
        <v>27</v>
      </c>
    </row>
    <row r="137" spans="1:12" ht="24">
      <c r="A137" s="296" t="s">
        <v>268</v>
      </c>
      <c r="B137" s="297">
        <v>3050002</v>
      </c>
      <c r="C137" s="282" t="s">
        <v>316</v>
      </c>
      <c r="D137" s="298" t="s">
        <v>269</v>
      </c>
      <c r="E137" s="299" t="s">
        <v>269</v>
      </c>
      <c r="F137" s="300" t="s">
        <v>559</v>
      </c>
      <c r="G137" s="301">
        <f>+G138</f>
        <v>0</v>
      </c>
      <c r="H137" s="301">
        <f>+H138</f>
        <v>0</v>
      </c>
      <c r="I137" s="302">
        <f>+I138</f>
        <v>55</v>
      </c>
      <c r="J137" s="303">
        <f>+H137+I137</f>
        <v>55</v>
      </c>
      <c r="K137" s="302">
        <v>0</v>
      </c>
      <c r="L137" s="303">
        <f>+J137+K137</f>
        <v>55</v>
      </c>
    </row>
    <row r="138" spans="1:12" ht="13.5" thickBot="1">
      <c r="A138" s="304"/>
      <c r="B138" s="305"/>
      <c r="C138" s="306"/>
      <c r="D138" s="307">
        <v>3419</v>
      </c>
      <c r="E138" s="308">
        <v>5222</v>
      </c>
      <c r="F138" s="309" t="s">
        <v>345</v>
      </c>
      <c r="G138" s="310">
        <v>0</v>
      </c>
      <c r="H138" s="310">
        <v>0</v>
      </c>
      <c r="I138" s="311">
        <v>55</v>
      </c>
      <c r="J138" s="312">
        <f>+H138+I138</f>
        <v>55</v>
      </c>
      <c r="K138" s="311">
        <v>0</v>
      </c>
      <c r="L138" s="312">
        <f>+J138+K138</f>
        <v>55</v>
      </c>
    </row>
    <row r="139" spans="1:12" ht="27.75" customHeight="1">
      <c r="A139" s="296" t="s">
        <v>268</v>
      </c>
      <c r="B139" s="297">
        <v>3050003</v>
      </c>
      <c r="C139" s="282" t="s">
        <v>316</v>
      </c>
      <c r="D139" s="298" t="s">
        <v>269</v>
      </c>
      <c r="E139" s="299" t="s">
        <v>269</v>
      </c>
      <c r="F139" s="300" t="s">
        <v>560</v>
      </c>
      <c r="G139" s="301">
        <f>+G140</f>
        <v>0</v>
      </c>
      <c r="H139" s="301">
        <f>+H140</f>
        <v>0</v>
      </c>
      <c r="I139" s="302">
        <f>+I140</f>
        <v>26</v>
      </c>
      <c r="J139" s="303">
        <f aca="true" t="shared" si="4" ref="J139:J202">+H139+I139</f>
        <v>26</v>
      </c>
      <c r="K139" s="302">
        <v>0</v>
      </c>
      <c r="L139" s="303">
        <f aca="true" t="shared" si="5" ref="L139:L202">+J139+K139</f>
        <v>26</v>
      </c>
    </row>
    <row r="140" spans="1:12" ht="13.5" thickBot="1">
      <c r="A140" s="304"/>
      <c r="B140" s="305"/>
      <c r="C140" s="306"/>
      <c r="D140" s="307">
        <v>3419</v>
      </c>
      <c r="E140" s="308">
        <v>5222</v>
      </c>
      <c r="F140" s="309" t="s">
        <v>345</v>
      </c>
      <c r="G140" s="310">
        <v>0</v>
      </c>
      <c r="H140" s="310">
        <v>0</v>
      </c>
      <c r="I140" s="311">
        <v>26</v>
      </c>
      <c r="J140" s="312">
        <f t="shared" si="4"/>
        <v>26</v>
      </c>
      <c r="K140" s="311">
        <v>0</v>
      </c>
      <c r="L140" s="312">
        <f t="shared" si="5"/>
        <v>26</v>
      </c>
    </row>
    <row r="141" spans="1:12" ht="39.75" customHeight="1">
      <c r="A141" s="296" t="s">
        <v>268</v>
      </c>
      <c r="B141" s="297">
        <v>3050004</v>
      </c>
      <c r="C141" s="282" t="s">
        <v>316</v>
      </c>
      <c r="D141" s="298" t="s">
        <v>269</v>
      </c>
      <c r="E141" s="299" t="s">
        <v>269</v>
      </c>
      <c r="F141" s="300" t="s">
        <v>561</v>
      </c>
      <c r="G141" s="301">
        <f>+G142</f>
        <v>0</v>
      </c>
      <c r="H141" s="301">
        <f>+H142</f>
        <v>0</v>
      </c>
      <c r="I141" s="302">
        <f>+I142</f>
        <v>55</v>
      </c>
      <c r="J141" s="303">
        <f t="shared" si="4"/>
        <v>55</v>
      </c>
      <c r="K141" s="302">
        <v>0</v>
      </c>
      <c r="L141" s="303">
        <f t="shared" si="5"/>
        <v>55</v>
      </c>
    </row>
    <row r="142" spans="1:12" ht="13.5" thickBot="1">
      <c r="A142" s="304"/>
      <c r="B142" s="305"/>
      <c r="C142" s="306"/>
      <c r="D142" s="307">
        <v>3419</v>
      </c>
      <c r="E142" s="308">
        <v>5222</v>
      </c>
      <c r="F142" s="309" t="s">
        <v>345</v>
      </c>
      <c r="G142" s="310">
        <v>0</v>
      </c>
      <c r="H142" s="310">
        <v>0</v>
      </c>
      <c r="I142" s="311">
        <v>55</v>
      </c>
      <c r="J142" s="312">
        <f t="shared" si="4"/>
        <v>55</v>
      </c>
      <c r="K142" s="311">
        <v>0</v>
      </c>
      <c r="L142" s="312">
        <f t="shared" si="5"/>
        <v>55</v>
      </c>
    </row>
    <row r="143" spans="1:12" ht="36">
      <c r="A143" s="296" t="s">
        <v>268</v>
      </c>
      <c r="B143" s="297">
        <v>3050005</v>
      </c>
      <c r="C143" s="282" t="s">
        <v>316</v>
      </c>
      <c r="D143" s="298" t="s">
        <v>269</v>
      </c>
      <c r="E143" s="299" t="s">
        <v>269</v>
      </c>
      <c r="F143" s="300" t="s">
        <v>562</v>
      </c>
      <c r="G143" s="301">
        <f>+G144</f>
        <v>0</v>
      </c>
      <c r="H143" s="301">
        <f>+H144</f>
        <v>0</v>
      </c>
      <c r="I143" s="302">
        <f>+I144</f>
        <v>33</v>
      </c>
      <c r="J143" s="303">
        <f t="shared" si="4"/>
        <v>33</v>
      </c>
      <c r="K143" s="302">
        <v>0</v>
      </c>
      <c r="L143" s="303">
        <f t="shared" si="5"/>
        <v>33</v>
      </c>
    </row>
    <row r="144" spans="1:12" ht="13.5" thickBot="1">
      <c r="A144" s="304"/>
      <c r="B144" s="305"/>
      <c r="C144" s="306"/>
      <c r="D144" s="307">
        <v>3419</v>
      </c>
      <c r="E144" s="308">
        <v>5222</v>
      </c>
      <c r="F144" s="309" t="s">
        <v>345</v>
      </c>
      <c r="G144" s="310">
        <v>0</v>
      </c>
      <c r="H144" s="310">
        <v>0</v>
      </c>
      <c r="I144" s="311">
        <v>33</v>
      </c>
      <c r="J144" s="312">
        <f t="shared" si="4"/>
        <v>33</v>
      </c>
      <c r="K144" s="311">
        <v>0</v>
      </c>
      <c r="L144" s="312">
        <f t="shared" si="5"/>
        <v>33</v>
      </c>
    </row>
    <row r="145" spans="1:12" ht="36">
      <c r="A145" s="296" t="s">
        <v>268</v>
      </c>
      <c r="B145" s="297">
        <v>3050006</v>
      </c>
      <c r="C145" s="282" t="s">
        <v>316</v>
      </c>
      <c r="D145" s="298" t="s">
        <v>269</v>
      </c>
      <c r="E145" s="299" t="s">
        <v>269</v>
      </c>
      <c r="F145" s="300" t="s">
        <v>563</v>
      </c>
      <c r="G145" s="301">
        <f>+G146</f>
        <v>0</v>
      </c>
      <c r="H145" s="301">
        <f>+H146</f>
        <v>0</v>
      </c>
      <c r="I145" s="302">
        <f>+I146</f>
        <v>19</v>
      </c>
      <c r="J145" s="303">
        <f t="shared" si="4"/>
        <v>19</v>
      </c>
      <c r="K145" s="302">
        <v>0</v>
      </c>
      <c r="L145" s="303">
        <f t="shared" si="5"/>
        <v>19</v>
      </c>
    </row>
    <row r="146" spans="1:12" ht="13.5" thickBot="1">
      <c r="A146" s="304"/>
      <c r="B146" s="305"/>
      <c r="C146" s="306"/>
      <c r="D146" s="307">
        <v>3419</v>
      </c>
      <c r="E146" s="308">
        <v>5222</v>
      </c>
      <c r="F146" s="309" t="s">
        <v>345</v>
      </c>
      <c r="G146" s="310">
        <v>0</v>
      </c>
      <c r="H146" s="310">
        <v>0</v>
      </c>
      <c r="I146" s="311">
        <v>19</v>
      </c>
      <c r="J146" s="312">
        <f t="shared" si="4"/>
        <v>19</v>
      </c>
      <c r="K146" s="311">
        <v>0</v>
      </c>
      <c r="L146" s="312">
        <f t="shared" si="5"/>
        <v>19</v>
      </c>
    </row>
    <row r="147" spans="1:12" ht="24">
      <c r="A147" s="296" t="s">
        <v>268</v>
      </c>
      <c r="B147" s="297">
        <v>3050007</v>
      </c>
      <c r="C147" s="282" t="s">
        <v>316</v>
      </c>
      <c r="D147" s="298" t="s">
        <v>269</v>
      </c>
      <c r="E147" s="299" t="s">
        <v>269</v>
      </c>
      <c r="F147" s="300" t="s">
        <v>564</v>
      </c>
      <c r="G147" s="301">
        <f>+G148</f>
        <v>0</v>
      </c>
      <c r="H147" s="301">
        <f>+H148</f>
        <v>0</v>
      </c>
      <c r="I147" s="302">
        <f>+I148</f>
        <v>27</v>
      </c>
      <c r="J147" s="303">
        <f t="shared" si="4"/>
        <v>27</v>
      </c>
      <c r="K147" s="302">
        <v>0</v>
      </c>
      <c r="L147" s="303">
        <f t="shared" si="5"/>
        <v>27</v>
      </c>
    </row>
    <row r="148" spans="1:12" ht="13.5" thickBot="1">
      <c r="A148" s="304"/>
      <c r="B148" s="305"/>
      <c r="C148" s="306"/>
      <c r="D148" s="307">
        <v>3419</v>
      </c>
      <c r="E148" s="308">
        <v>5222</v>
      </c>
      <c r="F148" s="309" t="s">
        <v>345</v>
      </c>
      <c r="G148" s="310">
        <v>0</v>
      </c>
      <c r="H148" s="310">
        <v>0</v>
      </c>
      <c r="I148" s="311">
        <v>27</v>
      </c>
      <c r="J148" s="312">
        <f t="shared" si="4"/>
        <v>27</v>
      </c>
      <c r="K148" s="311">
        <v>0</v>
      </c>
      <c r="L148" s="312">
        <f t="shared" si="5"/>
        <v>27</v>
      </c>
    </row>
    <row r="149" spans="1:12" ht="36">
      <c r="A149" s="296" t="s">
        <v>268</v>
      </c>
      <c r="B149" s="297">
        <v>3050008</v>
      </c>
      <c r="C149" s="282" t="s">
        <v>316</v>
      </c>
      <c r="D149" s="298" t="s">
        <v>269</v>
      </c>
      <c r="E149" s="299" t="s">
        <v>269</v>
      </c>
      <c r="F149" s="300" t="s">
        <v>565</v>
      </c>
      <c r="G149" s="301">
        <f>+G150</f>
        <v>0</v>
      </c>
      <c r="H149" s="301">
        <f>+H150</f>
        <v>0</v>
      </c>
      <c r="I149" s="302">
        <f>+I150</f>
        <v>55</v>
      </c>
      <c r="J149" s="303">
        <f t="shared" si="4"/>
        <v>55</v>
      </c>
      <c r="K149" s="302">
        <v>0</v>
      </c>
      <c r="L149" s="303">
        <f t="shared" si="5"/>
        <v>55</v>
      </c>
    </row>
    <row r="150" spans="1:12" ht="13.5" thickBot="1">
      <c r="A150" s="304"/>
      <c r="B150" s="305"/>
      <c r="C150" s="306"/>
      <c r="D150" s="307">
        <v>3419</v>
      </c>
      <c r="E150" s="308">
        <v>5222</v>
      </c>
      <c r="F150" s="309" t="s">
        <v>345</v>
      </c>
      <c r="G150" s="310">
        <v>0</v>
      </c>
      <c r="H150" s="310">
        <v>0</v>
      </c>
      <c r="I150" s="311">
        <v>55</v>
      </c>
      <c r="J150" s="312">
        <f t="shared" si="4"/>
        <v>55</v>
      </c>
      <c r="K150" s="311">
        <v>0</v>
      </c>
      <c r="L150" s="312">
        <f t="shared" si="5"/>
        <v>55</v>
      </c>
    </row>
    <row r="151" spans="1:12" ht="24">
      <c r="A151" s="296" t="s">
        <v>268</v>
      </c>
      <c r="B151" s="297">
        <v>3050009</v>
      </c>
      <c r="C151" s="282" t="s">
        <v>316</v>
      </c>
      <c r="D151" s="298" t="s">
        <v>269</v>
      </c>
      <c r="E151" s="299" t="s">
        <v>269</v>
      </c>
      <c r="F151" s="300" t="s">
        <v>566</v>
      </c>
      <c r="G151" s="301">
        <f>+G152</f>
        <v>0</v>
      </c>
      <c r="H151" s="301">
        <f>+H152</f>
        <v>0</v>
      </c>
      <c r="I151" s="302">
        <f>+I152</f>
        <v>33</v>
      </c>
      <c r="J151" s="303">
        <f t="shared" si="4"/>
        <v>33</v>
      </c>
      <c r="K151" s="302">
        <v>0</v>
      </c>
      <c r="L151" s="303">
        <f t="shared" si="5"/>
        <v>33</v>
      </c>
    </row>
    <row r="152" spans="1:12" ht="13.5" thickBot="1">
      <c r="A152" s="304"/>
      <c r="B152" s="305"/>
      <c r="C152" s="306"/>
      <c r="D152" s="307">
        <v>3419</v>
      </c>
      <c r="E152" s="308">
        <v>5222</v>
      </c>
      <c r="F152" s="309" t="s">
        <v>345</v>
      </c>
      <c r="G152" s="310">
        <v>0</v>
      </c>
      <c r="H152" s="310">
        <v>0</v>
      </c>
      <c r="I152" s="311">
        <v>33</v>
      </c>
      <c r="J152" s="312">
        <f t="shared" si="4"/>
        <v>33</v>
      </c>
      <c r="K152" s="311">
        <v>0</v>
      </c>
      <c r="L152" s="312">
        <f t="shared" si="5"/>
        <v>33</v>
      </c>
    </row>
    <row r="153" spans="1:12" ht="24">
      <c r="A153" s="296" t="s">
        <v>268</v>
      </c>
      <c r="B153" s="297">
        <v>3050010</v>
      </c>
      <c r="C153" s="282" t="s">
        <v>316</v>
      </c>
      <c r="D153" s="298" t="s">
        <v>269</v>
      </c>
      <c r="E153" s="299" t="s">
        <v>269</v>
      </c>
      <c r="F153" s="300" t="s">
        <v>567</v>
      </c>
      <c r="G153" s="301">
        <f>+G154</f>
        <v>0</v>
      </c>
      <c r="H153" s="301">
        <f>+H154</f>
        <v>0</v>
      </c>
      <c r="I153" s="302">
        <f>+I154</f>
        <v>11</v>
      </c>
      <c r="J153" s="303">
        <f t="shared" si="4"/>
        <v>11</v>
      </c>
      <c r="K153" s="302">
        <v>0</v>
      </c>
      <c r="L153" s="303">
        <f t="shared" si="5"/>
        <v>11</v>
      </c>
    </row>
    <row r="154" spans="1:12" ht="13.5" thickBot="1">
      <c r="A154" s="304"/>
      <c r="B154" s="305"/>
      <c r="C154" s="306"/>
      <c r="D154" s="307">
        <v>3419</v>
      </c>
      <c r="E154" s="308">
        <v>5222</v>
      </c>
      <c r="F154" s="309" t="s">
        <v>345</v>
      </c>
      <c r="G154" s="310">
        <v>0</v>
      </c>
      <c r="H154" s="310">
        <v>0</v>
      </c>
      <c r="I154" s="311">
        <v>11</v>
      </c>
      <c r="J154" s="312">
        <f t="shared" si="4"/>
        <v>11</v>
      </c>
      <c r="K154" s="311">
        <v>0</v>
      </c>
      <c r="L154" s="312">
        <f t="shared" si="5"/>
        <v>11</v>
      </c>
    </row>
    <row r="155" spans="1:12" ht="48">
      <c r="A155" s="296" t="s">
        <v>268</v>
      </c>
      <c r="B155" s="297">
        <v>3050011</v>
      </c>
      <c r="C155" s="282" t="s">
        <v>316</v>
      </c>
      <c r="D155" s="298" t="s">
        <v>269</v>
      </c>
      <c r="E155" s="299" t="s">
        <v>269</v>
      </c>
      <c r="F155" s="300" t="s">
        <v>568</v>
      </c>
      <c r="G155" s="301">
        <f>+G156</f>
        <v>0</v>
      </c>
      <c r="H155" s="301">
        <f>+H156</f>
        <v>0</v>
      </c>
      <c r="I155" s="302">
        <f>+I156</f>
        <v>22</v>
      </c>
      <c r="J155" s="303">
        <f t="shared" si="4"/>
        <v>22</v>
      </c>
      <c r="K155" s="302">
        <v>0</v>
      </c>
      <c r="L155" s="303">
        <f t="shared" si="5"/>
        <v>22</v>
      </c>
    </row>
    <row r="156" spans="1:12" ht="13.5" thickBot="1">
      <c r="A156" s="304"/>
      <c r="B156" s="305"/>
      <c r="C156" s="306"/>
      <c r="D156" s="307">
        <v>3419</v>
      </c>
      <c r="E156" s="308">
        <v>5222</v>
      </c>
      <c r="F156" s="309" t="s">
        <v>345</v>
      </c>
      <c r="G156" s="310">
        <v>0</v>
      </c>
      <c r="H156" s="310">
        <v>0</v>
      </c>
      <c r="I156" s="311">
        <v>22</v>
      </c>
      <c r="J156" s="312">
        <f t="shared" si="4"/>
        <v>22</v>
      </c>
      <c r="K156" s="311">
        <v>0</v>
      </c>
      <c r="L156" s="312">
        <f t="shared" si="5"/>
        <v>22</v>
      </c>
    </row>
    <row r="157" spans="1:12" ht="24">
      <c r="A157" s="296" t="s">
        <v>268</v>
      </c>
      <c r="B157" s="297">
        <v>3050012</v>
      </c>
      <c r="C157" s="282" t="s">
        <v>316</v>
      </c>
      <c r="D157" s="298" t="s">
        <v>269</v>
      </c>
      <c r="E157" s="299" t="s">
        <v>269</v>
      </c>
      <c r="F157" s="300" t="s">
        <v>569</v>
      </c>
      <c r="G157" s="301">
        <f>+G158</f>
        <v>0</v>
      </c>
      <c r="H157" s="301">
        <f>+H158</f>
        <v>0</v>
      </c>
      <c r="I157" s="302">
        <f>+I158</f>
        <v>49</v>
      </c>
      <c r="J157" s="303">
        <f t="shared" si="4"/>
        <v>49</v>
      </c>
      <c r="K157" s="302">
        <v>0</v>
      </c>
      <c r="L157" s="303">
        <f t="shared" si="5"/>
        <v>49</v>
      </c>
    </row>
    <row r="158" spans="1:12" ht="13.5" thickBot="1">
      <c r="A158" s="304"/>
      <c r="B158" s="305"/>
      <c r="C158" s="306"/>
      <c r="D158" s="307">
        <v>3419</v>
      </c>
      <c r="E158" s="308">
        <v>5222</v>
      </c>
      <c r="F158" s="309" t="s">
        <v>345</v>
      </c>
      <c r="G158" s="310">
        <v>0</v>
      </c>
      <c r="H158" s="310">
        <v>0</v>
      </c>
      <c r="I158" s="311">
        <v>49</v>
      </c>
      <c r="J158" s="312">
        <f t="shared" si="4"/>
        <v>49</v>
      </c>
      <c r="K158" s="311">
        <v>0</v>
      </c>
      <c r="L158" s="312">
        <f t="shared" si="5"/>
        <v>49</v>
      </c>
    </row>
    <row r="159" spans="1:12" ht="24">
      <c r="A159" s="296" t="s">
        <v>268</v>
      </c>
      <c r="B159" s="297">
        <v>3050013</v>
      </c>
      <c r="C159" s="282" t="s">
        <v>316</v>
      </c>
      <c r="D159" s="298" t="s">
        <v>269</v>
      </c>
      <c r="E159" s="299" t="s">
        <v>269</v>
      </c>
      <c r="F159" s="300" t="s">
        <v>570</v>
      </c>
      <c r="G159" s="301">
        <f>+G160</f>
        <v>0</v>
      </c>
      <c r="H159" s="301">
        <f>+H160</f>
        <v>0</v>
      </c>
      <c r="I159" s="302">
        <f>+I160</f>
        <v>26</v>
      </c>
      <c r="J159" s="303">
        <f t="shared" si="4"/>
        <v>26</v>
      </c>
      <c r="K159" s="302">
        <v>0</v>
      </c>
      <c r="L159" s="303">
        <f t="shared" si="5"/>
        <v>26</v>
      </c>
    </row>
    <row r="160" spans="1:12" ht="13.5" thickBot="1">
      <c r="A160" s="304"/>
      <c r="B160" s="305"/>
      <c r="C160" s="306"/>
      <c r="D160" s="307">
        <v>3419</v>
      </c>
      <c r="E160" s="308">
        <v>5222</v>
      </c>
      <c r="F160" s="309" t="s">
        <v>345</v>
      </c>
      <c r="G160" s="310">
        <v>0</v>
      </c>
      <c r="H160" s="310">
        <v>0</v>
      </c>
      <c r="I160" s="311">
        <v>26</v>
      </c>
      <c r="J160" s="312">
        <f t="shared" si="4"/>
        <v>26</v>
      </c>
      <c r="K160" s="311">
        <v>0</v>
      </c>
      <c r="L160" s="312">
        <f t="shared" si="5"/>
        <v>26</v>
      </c>
    </row>
    <row r="161" spans="1:12" ht="36">
      <c r="A161" s="296" t="s">
        <v>268</v>
      </c>
      <c r="B161" s="297">
        <v>3050014</v>
      </c>
      <c r="C161" s="282" t="s">
        <v>316</v>
      </c>
      <c r="D161" s="298" t="s">
        <v>269</v>
      </c>
      <c r="E161" s="299" t="s">
        <v>269</v>
      </c>
      <c r="F161" s="300" t="s">
        <v>571</v>
      </c>
      <c r="G161" s="301">
        <f>+G162</f>
        <v>0</v>
      </c>
      <c r="H161" s="301">
        <f>+H162</f>
        <v>0</v>
      </c>
      <c r="I161" s="302">
        <f>+I162</f>
        <v>27</v>
      </c>
      <c r="J161" s="303">
        <f t="shared" si="4"/>
        <v>27</v>
      </c>
      <c r="K161" s="302">
        <v>0</v>
      </c>
      <c r="L161" s="303">
        <f t="shared" si="5"/>
        <v>27</v>
      </c>
    </row>
    <row r="162" spans="1:12" ht="13.5" thickBot="1">
      <c r="A162" s="304"/>
      <c r="B162" s="305"/>
      <c r="C162" s="306"/>
      <c r="D162" s="307">
        <v>3419</v>
      </c>
      <c r="E162" s="308">
        <v>5222</v>
      </c>
      <c r="F162" s="309" t="s">
        <v>345</v>
      </c>
      <c r="G162" s="310">
        <v>0</v>
      </c>
      <c r="H162" s="310">
        <v>0</v>
      </c>
      <c r="I162" s="311">
        <v>27</v>
      </c>
      <c r="J162" s="312">
        <f t="shared" si="4"/>
        <v>27</v>
      </c>
      <c r="K162" s="311">
        <v>0</v>
      </c>
      <c r="L162" s="312">
        <f t="shared" si="5"/>
        <v>27</v>
      </c>
    </row>
    <row r="163" spans="1:12" ht="12.75">
      <c r="A163" s="296" t="s">
        <v>268</v>
      </c>
      <c r="B163" s="297">
        <v>3050015</v>
      </c>
      <c r="C163" s="282" t="s">
        <v>316</v>
      </c>
      <c r="D163" s="298" t="s">
        <v>269</v>
      </c>
      <c r="E163" s="299" t="s">
        <v>269</v>
      </c>
      <c r="F163" s="300" t="s">
        <v>572</v>
      </c>
      <c r="G163" s="301">
        <f>+G164</f>
        <v>0</v>
      </c>
      <c r="H163" s="301">
        <f>+H164</f>
        <v>0</v>
      </c>
      <c r="I163" s="302">
        <f>+I164</f>
        <v>19</v>
      </c>
      <c r="J163" s="303">
        <f t="shared" si="4"/>
        <v>19</v>
      </c>
      <c r="K163" s="302">
        <v>0</v>
      </c>
      <c r="L163" s="303">
        <f t="shared" si="5"/>
        <v>19</v>
      </c>
    </row>
    <row r="164" spans="1:12" ht="13.5" thickBot="1">
      <c r="A164" s="304"/>
      <c r="B164" s="305"/>
      <c r="C164" s="306"/>
      <c r="D164" s="307">
        <v>3419</v>
      </c>
      <c r="E164" s="308">
        <v>5222</v>
      </c>
      <c r="F164" s="309" t="s">
        <v>345</v>
      </c>
      <c r="G164" s="310">
        <v>0</v>
      </c>
      <c r="H164" s="310">
        <v>0</v>
      </c>
      <c r="I164" s="311">
        <v>19</v>
      </c>
      <c r="J164" s="312">
        <f t="shared" si="4"/>
        <v>19</v>
      </c>
      <c r="K164" s="311">
        <v>0</v>
      </c>
      <c r="L164" s="312">
        <f t="shared" si="5"/>
        <v>19</v>
      </c>
    </row>
    <row r="165" spans="1:12" ht="12.75">
      <c r="A165" s="296" t="s">
        <v>268</v>
      </c>
      <c r="B165" s="297">
        <v>3050016</v>
      </c>
      <c r="C165" s="282" t="s">
        <v>316</v>
      </c>
      <c r="D165" s="298" t="s">
        <v>269</v>
      </c>
      <c r="E165" s="299" t="s">
        <v>269</v>
      </c>
      <c r="F165" s="300" t="s">
        <v>573</v>
      </c>
      <c r="G165" s="301">
        <f>+G166</f>
        <v>0</v>
      </c>
      <c r="H165" s="301">
        <f>+H166</f>
        <v>0</v>
      </c>
      <c r="I165" s="302">
        <f>+I166</f>
        <v>41</v>
      </c>
      <c r="J165" s="303">
        <f t="shared" si="4"/>
        <v>41</v>
      </c>
      <c r="K165" s="302">
        <v>0</v>
      </c>
      <c r="L165" s="303">
        <f t="shared" si="5"/>
        <v>41</v>
      </c>
    </row>
    <row r="166" spans="1:12" ht="13.5" thickBot="1">
      <c r="A166" s="304"/>
      <c r="B166" s="305"/>
      <c r="C166" s="306"/>
      <c r="D166" s="307">
        <v>3419</v>
      </c>
      <c r="E166" s="308">
        <v>5222</v>
      </c>
      <c r="F166" s="309" t="s">
        <v>345</v>
      </c>
      <c r="G166" s="310">
        <v>0</v>
      </c>
      <c r="H166" s="310">
        <v>0</v>
      </c>
      <c r="I166" s="311">
        <v>41</v>
      </c>
      <c r="J166" s="312">
        <f t="shared" si="4"/>
        <v>41</v>
      </c>
      <c r="K166" s="311">
        <v>0</v>
      </c>
      <c r="L166" s="312">
        <f t="shared" si="5"/>
        <v>41</v>
      </c>
    </row>
    <row r="167" spans="1:12" ht="12.75">
      <c r="A167" s="296" t="s">
        <v>268</v>
      </c>
      <c r="B167" s="297">
        <v>3050017</v>
      </c>
      <c r="C167" s="282" t="s">
        <v>316</v>
      </c>
      <c r="D167" s="298" t="s">
        <v>269</v>
      </c>
      <c r="E167" s="299" t="s">
        <v>269</v>
      </c>
      <c r="F167" s="300" t="s">
        <v>574</v>
      </c>
      <c r="G167" s="301">
        <f>+G168</f>
        <v>0</v>
      </c>
      <c r="H167" s="301">
        <f>+H168</f>
        <v>0</v>
      </c>
      <c r="I167" s="302">
        <f>+I168</f>
        <v>37</v>
      </c>
      <c r="J167" s="303">
        <f t="shared" si="4"/>
        <v>37</v>
      </c>
      <c r="K167" s="302">
        <v>0</v>
      </c>
      <c r="L167" s="303">
        <f t="shared" si="5"/>
        <v>37</v>
      </c>
    </row>
    <row r="168" spans="1:12" ht="13.5" thickBot="1">
      <c r="A168" s="304"/>
      <c r="B168" s="305"/>
      <c r="C168" s="306"/>
      <c r="D168" s="307">
        <v>3419</v>
      </c>
      <c r="E168" s="308">
        <v>5222</v>
      </c>
      <c r="F168" s="309" t="s">
        <v>345</v>
      </c>
      <c r="G168" s="310">
        <v>0</v>
      </c>
      <c r="H168" s="310">
        <v>0</v>
      </c>
      <c r="I168" s="311">
        <v>37</v>
      </c>
      <c r="J168" s="312">
        <f t="shared" si="4"/>
        <v>37</v>
      </c>
      <c r="K168" s="311">
        <v>0</v>
      </c>
      <c r="L168" s="312">
        <f t="shared" si="5"/>
        <v>37</v>
      </c>
    </row>
    <row r="169" spans="1:12" ht="40.5" customHeight="1">
      <c r="A169" s="296" t="s">
        <v>268</v>
      </c>
      <c r="B169" s="297">
        <v>3050018</v>
      </c>
      <c r="C169" s="282" t="s">
        <v>316</v>
      </c>
      <c r="D169" s="298" t="s">
        <v>269</v>
      </c>
      <c r="E169" s="299" t="s">
        <v>269</v>
      </c>
      <c r="F169" s="300" t="s">
        <v>575</v>
      </c>
      <c r="G169" s="301">
        <f>+G170</f>
        <v>0</v>
      </c>
      <c r="H169" s="301">
        <f>+H170</f>
        <v>0</v>
      </c>
      <c r="I169" s="302">
        <f>+I170</f>
        <v>16</v>
      </c>
      <c r="J169" s="303">
        <f t="shared" si="4"/>
        <v>16</v>
      </c>
      <c r="K169" s="302">
        <v>0</v>
      </c>
      <c r="L169" s="303">
        <f t="shared" si="5"/>
        <v>16</v>
      </c>
    </row>
    <row r="170" spans="1:12" ht="13.5" thickBot="1">
      <c r="A170" s="304"/>
      <c r="B170" s="305"/>
      <c r="C170" s="306"/>
      <c r="D170" s="307">
        <v>3419</v>
      </c>
      <c r="E170" s="308">
        <v>5222</v>
      </c>
      <c r="F170" s="309" t="s">
        <v>345</v>
      </c>
      <c r="G170" s="310">
        <v>0</v>
      </c>
      <c r="H170" s="310">
        <v>0</v>
      </c>
      <c r="I170" s="311">
        <v>16</v>
      </c>
      <c r="J170" s="312">
        <f t="shared" si="4"/>
        <v>16</v>
      </c>
      <c r="K170" s="311">
        <v>0</v>
      </c>
      <c r="L170" s="312">
        <f t="shared" si="5"/>
        <v>16</v>
      </c>
    </row>
    <row r="171" spans="1:12" ht="24">
      <c r="A171" s="296" t="s">
        <v>268</v>
      </c>
      <c r="B171" s="297">
        <v>3050019</v>
      </c>
      <c r="C171" s="282" t="s">
        <v>316</v>
      </c>
      <c r="D171" s="298" t="s">
        <v>269</v>
      </c>
      <c r="E171" s="299" t="s">
        <v>269</v>
      </c>
      <c r="F171" s="300" t="s">
        <v>576</v>
      </c>
      <c r="G171" s="301">
        <f>+G172</f>
        <v>0</v>
      </c>
      <c r="H171" s="301">
        <f>+H172</f>
        <v>0</v>
      </c>
      <c r="I171" s="302">
        <f>+I172</f>
        <v>55</v>
      </c>
      <c r="J171" s="303">
        <f t="shared" si="4"/>
        <v>55</v>
      </c>
      <c r="K171" s="302">
        <v>0</v>
      </c>
      <c r="L171" s="303">
        <f t="shared" si="5"/>
        <v>55</v>
      </c>
    </row>
    <row r="172" spans="1:12" ht="13.5" thickBot="1">
      <c r="A172" s="304"/>
      <c r="B172" s="305"/>
      <c r="C172" s="306"/>
      <c r="D172" s="307">
        <v>3419</v>
      </c>
      <c r="E172" s="308">
        <v>5222</v>
      </c>
      <c r="F172" s="309" t="s">
        <v>345</v>
      </c>
      <c r="G172" s="310">
        <v>0</v>
      </c>
      <c r="H172" s="310">
        <v>0</v>
      </c>
      <c r="I172" s="311">
        <v>55</v>
      </c>
      <c r="J172" s="312">
        <f t="shared" si="4"/>
        <v>55</v>
      </c>
      <c r="K172" s="311">
        <v>0</v>
      </c>
      <c r="L172" s="312">
        <f t="shared" si="5"/>
        <v>55</v>
      </c>
    </row>
    <row r="173" spans="1:12" ht="36">
      <c r="A173" s="296" t="s">
        <v>268</v>
      </c>
      <c r="B173" s="297">
        <v>3050020</v>
      </c>
      <c r="C173" s="282" t="s">
        <v>316</v>
      </c>
      <c r="D173" s="298" t="s">
        <v>269</v>
      </c>
      <c r="E173" s="299" t="s">
        <v>269</v>
      </c>
      <c r="F173" s="300" t="s">
        <v>577</v>
      </c>
      <c r="G173" s="301">
        <f>+G174</f>
        <v>0</v>
      </c>
      <c r="H173" s="301">
        <f>+H174</f>
        <v>0</v>
      </c>
      <c r="I173" s="302">
        <f>+I174</f>
        <v>10</v>
      </c>
      <c r="J173" s="303">
        <f t="shared" si="4"/>
        <v>10</v>
      </c>
      <c r="K173" s="302">
        <v>0</v>
      </c>
      <c r="L173" s="303">
        <f t="shared" si="5"/>
        <v>10</v>
      </c>
    </row>
    <row r="174" spans="1:12" ht="13.5" thickBot="1">
      <c r="A174" s="304"/>
      <c r="B174" s="305"/>
      <c r="C174" s="306"/>
      <c r="D174" s="307">
        <v>3419</v>
      </c>
      <c r="E174" s="308">
        <v>5222</v>
      </c>
      <c r="F174" s="309" t="s">
        <v>345</v>
      </c>
      <c r="G174" s="310">
        <v>0</v>
      </c>
      <c r="H174" s="310">
        <v>0</v>
      </c>
      <c r="I174" s="311">
        <v>10</v>
      </c>
      <c r="J174" s="312">
        <f t="shared" si="4"/>
        <v>10</v>
      </c>
      <c r="K174" s="311">
        <v>0</v>
      </c>
      <c r="L174" s="312">
        <f t="shared" si="5"/>
        <v>10</v>
      </c>
    </row>
    <row r="175" spans="1:12" ht="40.5" customHeight="1">
      <c r="A175" s="296" t="s">
        <v>268</v>
      </c>
      <c r="B175" s="297">
        <v>3050021</v>
      </c>
      <c r="C175" s="282" t="s">
        <v>316</v>
      </c>
      <c r="D175" s="298" t="s">
        <v>269</v>
      </c>
      <c r="E175" s="299" t="s">
        <v>269</v>
      </c>
      <c r="F175" s="300" t="s">
        <v>578</v>
      </c>
      <c r="G175" s="301">
        <f>+G176</f>
        <v>0</v>
      </c>
      <c r="H175" s="301">
        <f>+H176</f>
        <v>0</v>
      </c>
      <c r="I175" s="302">
        <f>+I176</f>
        <v>11</v>
      </c>
      <c r="J175" s="303">
        <f t="shared" si="4"/>
        <v>11</v>
      </c>
      <c r="K175" s="302">
        <v>0</v>
      </c>
      <c r="L175" s="303">
        <f t="shared" si="5"/>
        <v>11</v>
      </c>
    </row>
    <row r="176" spans="1:12" ht="13.5" thickBot="1">
      <c r="A176" s="304"/>
      <c r="B176" s="305"/>
      <c r="C176" s="306"/>
      <c r="D176" s="307">
        <v>3419</v>
      </c>
      <c r="E176" s="308">
        <v>5222</v>
      </c>
      <c r="F176" s="309" t="s">
        <v>345</v>
      </c>
      <c r="G176" s="310">
        <v>0</v>
      </c>
      <c r="H176" s="310">
        <v>0</v>
      </c>
      <c r="I176" s="311">
        <v>11</v>
      </c>
      <c r="J176" s="312">
        <f t="shared" si="4"/>
        <v>11</v>
      </c>
      <c r="K176" s="311">
        <v>0</v>
      </c>
      <c r="L176" s="312">
        <f t="shared" si="5"/>
        <v>11</v>
      </c>
    </row>
    <row r="177" spans="1:12" ht="48">
      <c r="A177" s="296" t="s">
        <v>268</v>
      </c>
      <c r="B177" s="297">
        <v>3050022</v>
      </c>
      <c r="C177" s="282" t="s">
        <v>316</v>
      </c>
      <c r="D177" s="298" t="s">
        <v>269</v>
      </c>
      <c r="E177" s="299" t="s">
        <v>269</v>
      </c>
      <c r="F177" s="300" t="s">
        <v>579</v>
      </c>
      <c r="G177" s="301">
        <f>+G178</f>
        <v>0</v>
      </c>
      <c r="H177" s="301">
        <f>+H178</f>
        <v>0</v>
      </c>
      <c r="I177" s="302">
        <f>+I178</f>
        <v>18</v>
      </c>
      <c r="J177" s="303">
        <f t="shared" si="4"/>
        <v>18</v>
      </c>
      <c r="K177" s="302">
        <v>0</v>
      </c>
      <c r="L177" s="303">
        <f t="shared" si="5"/>
        <v>18</v>
      </c>
    </row>
    <row r="178" spans="1:12" ht="13.5" thickBot="1">
      <c r="A178" s="304"/>
      <c r="B178" s="305"/>
      <c r="C178" s="306"/>
      <c r="D178" s="307">
        <v>3419</v>
      </c>
      <c r="E178" s="308">
        <v>5222</v>
      </c>
      <c r="F178" s="309" t="s">
        <v>345</v>
      </c>
      <c r="G178" s="310">
        <v>0</v>
      </c>
      <c r="H178" s="310">
        <v>0</v>
      </c>
      <c r="I178" s="311">
        <v>18</v>
      </c>
      <c r="J178" s="312">
        <f t="shared" si="4"/>
        <v>18</v>
      </c>
      <c r="K178" s="311">
        <v>0</v>
      </c>
      <c r="L178" s="312">
        <f t="shared" si="5"/>
        <v>18</v>
      </c>
    </row>
    <row r="179" spans="1:12" ht="27.75" customHeight="1">
      <c r="A179" s="296" t="s">
        <v>268</v>
      </c>
      <c r="B179" s="297">
        <v>3050023</v>
      </c>
      <c r="C179" s="282" t="s">
        <v>316</v>
      </c>
      <c r="D179" s="298" t="s">
        <v>269</v>
      </c>
      <c r="E179" s="299" t="s">
        <v>269</v>
      </c>
      <c r="F179" s="300" t="s">
        <v>580</v>
      </c>
      <c r="G179" s="301">
        <f>+G180</f>
        <v>0</v>
      </c>
      <c r="H179" s="301">
        <f>+H180</f>
        <v>0</v>
      </c>
      <c r="I179" s="302">
        <f>+I180</f>
        <v>14</v>
      </c>
      <c r="J179" s="303">
        <f t="shared" si="4"/>
        <v>14</v>
      </c>
      <c r="K179" s="302">
        <v>0</v>
      </c>
      <c r="L179" s="303">
        <f t="shared" si="5"/>
        <v>14</v>
      </c>
    </row>
    <row r="180" spans="1:12" ht="13.5" thickBot="1">
      <c r="A180" s="304"/>
      <c r="B180" s="305"/>
      <c r="C180" s="306"/>
      <c r="D180" s="307">
        <v>3419</v>
      </c>
      <c r="E180" s="308">
        <v>5222</v>
      </c>
      <c r="F180" s="309" t="s">
        <v>345</v>
      </c>
      <c r="G180" s="310">
        <v>0</v>
      </c>
      <c r="H180" s="310">
        <v>0</v>
      </c>
      <c r="I180" s="311">
        <v>14</v>
      </c>
      <c r="J180" s="312">
        <f t="shared" si="4"/>
        <v>14</v>
      </c>
      <c r="K180" s="311">
        <v>0</v>
      </c>
      <c r="L180" s="312">
        <f t="shared" si="5"/>
        <v>14</v>
      </c>
    </row>
    <row r="181" spans="1:12" ht="24">
      <c r="A181" s="296" t="s">
        <v>268</v>
      </c>
      <c r="B181" s="297">
        <v>3050024</v>
      </c>
      <c r="C181" s="282" t="s">
        <v>316</v>
      </c>
      <c r="D181" s="298" t="s">
        <v>269</v>
      </c>
      <c r="E181" s="299" t="s">
        <v>269</v>
      </c>
      <c r="F181" s="300" t="s">
        <v>581</v>
      </c>
      <c r="G181" s="301">
        <f>+G182</f>
        <v>0</v>
      </c>
      <c r="H181" s="301">
        <f>+H182</f>
        <v>0</v>
      </c>
      <c r="I181" s="302">
        <f>+I182</f>
        <v>13</v>
      </c>
      <c r="J181" s="303">
        <f t="shared" si="4"/>
        <v>13</v>
      </c>
      <c r="K181" s="302">
        <v>0</v>
      </c>
      <c r="L181" s="303">
        <f t="shared" si="5"/>
        <v>13</v>
      </c>
    </row>
    <row r="182" spans="1:12" ht="13.5" thickBot="1">
      <c r="A182" s="304"/>
      <c r="B182" s="305"/>
      <c r="C182" s="306"/>
      <c r="D182" s="307">
        <v>3419</v>
      </c>
      <c r="E182" s="308">
        <v>5222</v>
      </c>
      <c r="F182" s="309" t="s">
        <v>345</v>
      </c>
      <c r="G182" s="310">
        <v>0</v>
      </c>
      <c r="H182" s="310">
        <v>0</v>
      </c>
      <c r="I182" s="311">
        <v>13</v>
      </c>
      <c r="J182" s="312">
        <f t="shared" si="4"/>
        <v>13</v>
      </c>
      <c r="K182" s="311">
        <v>0</v>
      </c>
      <c r="L182" s="312">
        <f t="shared" si="5"/>
        <v>13</v>
      </c>
    </row>
    <row r="183" spans="1:12" ht="36">
      <c r="A183" s="296" t="s">
        <v>268</v>
      </c>
      <c r="B183" s="297">
        <v>3050025</v>
      </c>
      <c r="C183" s="282" t="s">
        <v>316</v>
      </c>
      <c r="D183" s="298" t="s">
        <v>269</v>
      </c>
      <c r="E183" s="299" t="s">
        <v>269</v>
      </c>
      <c r="F183" s="300" t="s">
        <v>582</v>
      </c>
      <c r="G183" s="301">
        <f>+G184</f>
        <v>0</v>
      </c>
      <c r="H183" s="301">
        <f>+H184</f>
        <v>0</v>
      </c>
      <c r="I183" s="302">
        <f>+I184</f>
        <v>55</v>
      </c>
      <c r="J183" s="303">
        <f t="shared" si="4"/>
        <v>55</v>
      </c>
      <c r="K183" s="302">
        <v>0</v>
      </c>
      <c r="L183" s="303">
        <f t="shared" si="5"/>
        <v>55</v>
      </c>
    </row>
    <row r="184" spans="1:12" ht="13.5" thickBot="1">
      <c r="A184" s="304"/>
      <c r="B184" s="305"/>
      <c r="C184" s="306"/>
      <c r="D184" s="307">
        <v>3419</v>
      </c>
      <c r="E184" s="308">
        <v>5222</v>
      </c>
      <c r="F184" s="309" t="s">
        <v>345</v>
      </c>
      <c r="G184" s="310">
        <v>0</v>
      </c>
      <c r="H184" s="310">
        <v>0</v>
      </c>
      <c r="I184" s="311">
        <v>55</v>
      </c>
      <c r="J184" s="312">
        <f t="shared" si="4"/>
        <v>55</v>
      </c>
      <c r="K184" s="311">
        <v>0</v>
      </c>
      <c r="L184" s="312">
        <f t="shared" si="5"/>
        <v>55</v>
      </c>
    </row>
    <row r="185" spans="1:12" ht="27.75" customHeight="1">
      <c r="A185" s="296" t="s">
        <v>268</v>
      </c>
      <c r="B185" s="297">
        <v>3050026</v>
      </c>
      <c r="C185" s="282" t="s">
        <v>316</v>
      </c>
      <c r="D185" s="298" t="s">
        <v>269</v>
      </c>
      <c r="E185" s="299" t="s">
        <v>269</v>
      </c>
      <c r="F185" s="300" t="s">
        <v>583</v>
      </c>
      <c r="G185" s="301">
        <f>+G186</f>
        <v>0</v>
      </c>
      <c r="H185" s="301">
        <f>+H186</f>
        <v>0</v>
      </c>
      <c r="I185" s="302">
        <f>+I186</f>
        <v>10</v>
      </c>
      <c r="J185" s="303">
        <f t="shared" si="4"/>
        <v>10</v>
      </c>
      <c r="K185" s="302">
        <v>0</v>
      </c>
      <c r="L185" s="303">
        <f t="shared" si="5"/>
        <v>10</v>
      </c>
    </row>
    <row r="186" spans="1:12" ht="13.5" thickBot="1">
      <c r="A186" s="304"/>
      <c r="B186" s="305"/>
      <c r="C186" s="306"/>
      <c r="D186" s="307">
        <v>3419</v>
      </c>
      <c r="E186" s="308">
        <v>5222</v>
      </c>
      <c r="F186" s="309" t="s">
        <v>345</v>
      </c>
      <c r="G186" s="310">
        <v>0</v>
      </c>
      <c r="H186" s="310">
        <v>0</v>
      </c>
      <c r="I186" s="311">
        <v>10</v>
      </c>
      <c r="J186" s="312">
        <f t="shared" si="4"/>
        <v>10</v>
      </c>
      <c r="K186" s="311">
        <v>0</v>
      </c>
      <c r="L186" s="312">
        <f t="shared" si="5"/>
        <v>10</v>
      </c>
    </row>
    <row r="187" spans="1:12" ht="36">
      <c r="A187" s="296" t="s">
        <v>268</v>
      </c>
      <c r="B187" s="297">
        <v>3050027</v>
      </c>
      <c r="C187" s="282" t="s">
        <v>316</v>
      </c>
      <c r="D187" s="298" t="s">
        <v>269</v>
      </c>
      <c r="E187" s="299" t="s">
        <v>269</v>
      </c>
      <c r="F187" s="300" t="s">
        <v>584</v>
      </c>
      <c r="G187" s="301">
        <f>+G188</f>
        <v>0</v>
      </c>
      <c r="H187" s="301">
        <f>+H188</f>
        <v>0</v>
      </c>
      <c r="I187" s="302">
        <f>+I188</f>
        <v>45</v>
      </c>
      <c r="J187" s="303">
        <f t="shared" si="4"/>
        <v>45</v>
      </c>
      <c r="K187" s="302">
        <v>0</v>
      </c>
      <c r="L187" s="303">
        <f t="shared" si="5"/>
        <v>45</v>
      </c>
    </row>
    <row r="188" spans="1:12" ht="13.5" thickBot="1">
      <c r="A188" s="304"/>
      <c r="B188" s="305"/>
      <c r="C188" s="306"/>
      <c r="D188" s="307">
        <v>3419</v>
      </c>
      <c r="E188" s="308">
        <v>5222</v>
      </c>
      <c r="F188" s="309" t="s">
        <v>345</v>
      </c>
      <c r="G188" s="310">
        <v>0</v>
      </c>
      <c r="H188" s="310">
        <v>0</v>
      </c>
      <c r="I188" s="311">
        <v>45</v>
      </c>
      <c r="J188" s="312">
        <f t="shared" si="4"/>
        <v>45</v>
      </c>
      <c r="K188" s="311">
        <v>0</v>
      </c>
      <c r="L188" s="312">
        <f t="shared" si="5"/>
        <v>45</v>
      </c>
    </row>
    <row r="189" spans="1:12" ht="36">
      <c r="A189" s="296" t="s">
        <v>268</v>
      </c>
      <c r="B189" s="297">
        <v>3050028</v>
      </c>
      <c r="C189" s="282" t="s">
        <v>316</v>
      </c>
      <c r="D189" s="298" t="s">
        <v>269</v>
      </c>
      <c r="E189" s="299" t="s">
        <v>269</v>
      </c>
      <c r="F189" s="300" t="s">
        <v>585</v>
      </c>
      <c r="G189" s="301">
        <f>+G190</f>
        <v>0</v>
      </c>
      <c r="H189" s="301">
        <f>+H190</f>
        <v>0</v>
      </c>
      <c r="I189" s="302">
        <f>+I190</f>
        <v>16</v>
      </c>
      <c r="J189" s="303">
        <f t="shared" si="4"/>
        <v>16</v>
      </c>
      <c r="K189" s="302">
        <v>0</v>
      </c>
      <c r="L189" s="303">
        <f t="shared" si="5"/>
        <v>16</v>
      </c>
    </row>
    <row r="190" spans="1:12" ht="13.5" thickBot="1">
      <c r="A190" s="304"/>
      <c r="B190" s="305"/>
      <c r="C190" s="306"/>
      <c r="D190" s="307">
        <v>3419</v>
      </c>
      <c r="E190" s="308">
        <v>5222</v>
      </c>
      <c r="F190" s="309" t="s">
        <v>345</v>
      </c>
      <c r="G190" s="310">
        <v>0</v>
      </c>
      <c r="H190" s="310">
        <v>0</v>
      </c>
      <c r="I190" s="311">
        <v>16</v>
      </c>
      <c r="J190" s="312">
        <f t="shared" si="4"/>
        <v>16</v>
      </c>
      <c r="K190" s="311">
        <v>0</v>
      </c>
      <c r="L190" s="312">
        <f t="shared" si="5"/>
        <v>16</v>
      </c>
    </row>
    <row r="191" spans="1:12" ht="24">
      <c r="A191" s="296" t="s">
        <v>268</v>
      </c>
      <c r="B191" s="297">
        <v>3050029</v>
      </c>
      <c r="C191" s="282" t="s">
        <v>316</v>
      </c>
      <c r="D191" s="298" t="s">
        <v>269</v>
      </c>
      <c r="E191" s="299" t="s">
        <v>269</v>
      </c>
      <c r="F191" s="300" t="s">
        <v>586</v>
      </c>
      <c r="G191" s="301">
        <f>+G192</f>
        <v>0</v>
      </c>
      <c r="H191" s="301">
        <f>+H192</f>
        <v>0</v>
      </c>
      <c r="I191" s="302">
        <f>+I192</f>
        <v>33</v>
      </c>
      <c r="J191" s="303">
        <f t="shared" si="4"/>
        <v>33</v>
      </c>
      <c r="K191" s="302">
        <v>0</v>
      </c>
      <c r="L191" s="303">
        <f t="shared" si="5"/>
        <v>33</v>
      </c>
    </row>
    <row r="192" spans="1:12" ht="13.5" thickBot="1">
      <c r="A192" s="304"/>
      <c r="B192" s="305"/>
      <c r="C192" s="306"/>
      <c r="D192" s="307">
        <v>3419</v>
      </c>
      <c r="E192" s="308">
        <v>5222</v>
      </c>
      <c r="F192" s="309" t="s">
        <v>345</v>
      </c>
      <c r="G192" s="310">
        <v>0</v>
      </c>
      <c r="H192" s="310">
        <v>0</v>
      </c>
      <c r="I192" s="311">
        <v>33</v>
      </c>
      <c r="J192" s="312">
        <f t="shared" si="4"/>
        <v>33</v>
      </c>
      <c r="K192" s="311">
        <v>0</v>
      </c>
      <c r="L192" s="312">
        <f t="shared" si="5"/>
        <v>33</v>
      </c>
    </row>
    <row r="193" spans="1:12" ht="24">
      <c r="A193" s="296" t="s">
        <v>268</v>
      </c>
      <c r="B193" s="297">
        <v>3050030</v>
      </c>
      <c r="C193" s="282" t="s">
        <v>316</v>
      </c>
      <c r="D193" s="298" t="s">
        <v>269</v>
      </c>
      <c r="E193" s="299" t="s">
        <v>269</v>
      </c>
      <c r="F193" s="300" t="s">
        <v>587</v>
      </c>
      <c r="G193" s="301">
        <f>+G194</f>
        <v>0</v>
      </c>
      <c r="H193" s="301">
        <f>+H194</f>
        <v>0</v>
      </c>
      <c r="I193" s="302">
        <f>+I194</f>
        <v>55</v>
      </c>
      <c r="J193" s="303">
        <f t="shared" si="4"/>
        <v>55</v>
      </c>
      <c r="K193" s="302">
        <v>0</v>
      </c>
      <c r="L193" s="303">
        <f t="shared" si="5"/>
        <v>55</v>
      </c>
    </row>
    <row r="194" spans="1:12" ht="13.5" thickBot="1">
      <c r="A194" s="304"/>
      <c r="B194" s="305"/>
      <c r="C194" s="306"/>
      <c r="D194" s="307">
        <v>3419</v>
      </c>
      <c r="E194" s="308">
        <v>5222</v>
      </c>
      <c r="F194" s="309" t="s">
        <v>345</v>
      </c>
      <c r="G194" s="310">
        <v>0</v>
      </c>
      <c r="H194" s="310">
        <v>0</v>
      </c>
      <c r="I194" s="311">
        <v>55</v>
      </c>
      <c r="J194" s="312">
        <f t="shared" si="4"/>
        <v>55</v>
      </c>
      <c r="K194" s="311">
        <v>0</v>
      </c>
      <c r="L194" s="312">
        <f t="shared" si="5"/>
        <v>55</v>
      </c>
    </row>
    <row r="195" spans="1:12" ht="27.75" customHeight="1">
      <c r="A195" s="296" t="s">
        <v>268</v>
      </c>
      <c r="B195" s="297">
        <v>3050031</v>
      </c>
      <c r="C195" s="282" t="s">
        <v>316</v>
      </c>
      <c r="D195" s="298" t="s">
        <v>269</v>
      </c>
      <c r="E195" s="299" t="s">
        <v>269</v>
      </c>
      <c r="F195" s="300" t="s">
        <v>588</v>
      </c>
      <c r="G195" s="301">
        <f>+G196</f>
        <v>0</v>
      </c>
      <c r="H195" s="301">
        <f>+H196</f>
        <v>0</v>
      </c>
      <c r="I195" s="302">
        <f>+I196</f>
        <v>37</v>
      </c>
      <c r="J195" s="303">
        <f t="shared" si="4"/>
        <v>37</v>
      </c>
      <c r="K195" s="302">
        <v>0</v>
      </c>
      <c r="L195" s="303">
        <f t="shared" si="5"/>
        <v>37</v>
      </c>
    </row>
    <row r="196" spans="1:12" ht="13.5" thickBot="1">
      <c r="A196" s="304"/>
      <c r="B196" s="305"/>
      <c r="C196" s="306"/>
      <c r="D196" s="307">
        <v>3419</v>
      </c>
      <c r="E196" s="308">
        <v>5222</v>
      </c>
      <c r="F196" s="309" t="s">
        <v>345</v>
      </c>
      <c r="G196" s="310">
        <v>0</v>
      </c>
      <c r="H196" s="310">
        <v>0</v>
      </c>
      <c r="I196" s="311">
        <v>37</v>
      </c>
      <c r="J196" s="312">
        <f t="shared" si="4"/>
        <v>37</v>
      </c>
      <c r="K196" s="311">
        <v>0</v>
      </c>
      <c r="L196" s="312">
        <f t="shared" si="5"/>
        <v>37</v>
      </c>
    </row>
    <row r="197" spans="1:12" ht="36">
      <c r="A197" s="296" t="s">
        <v>268</v>
      </c>
      <c r="B197" s="297">
        <v>3050032</v>
      </c>
      <c r="C197" s="282" t="s">
        <v>316</v>
      </c>
      <c r="D197" s="298" t="s">
        <v>269</v>
      </c>
      <c r="E197" s="299" t="s">
        <v>269</v>
      </c>
      <c r="F197" s="300" t="s">
        <v>589</v>
      </c>
      <c r="G197" s="301">
        <f>+G198</f>
        <v>0</v>
      </c>
      <c r="H197" s="301">
        <f>+H198</f>
        <v>0</v>
      </c>
      <c r="I197" s="302">
        <f>+I198</f>
        <v>15</v>
      </c>
      <c r="J197" s="303">
        <f t="shared" si="4"/>
        <v>15</v>
      </c>
      <c r="K197" s="302">
        <v>0</v>
      </c>
      <c r="L197" s="303">
        <f t="shared" si="5"/>
        <v>15</v>
      </c>
    </row>
    <row r="198" spans="1:12" ht="13.5" thickBot="1">
      <c r="A198" s="304"/>
      <c r="B198" s="305"/>
      <c r="C198" s="306"/>
      <c r="D198" s="307">
        <v>3419</v>
      </c>
      <c r="E198" s="308">
        <v>5222</v>
      </c>
      <c r="F198" s="309" t="s">
        <v>345</v>
      </c>
      <c r="G198" s="310">
        <v>0</v>
      </c>
      <c r="H198" s="310">
        <v>0</v>
      </c>
      <c r="I198" s="311">
        <v>15</v>
      </c>
      <c r="J198" s="312">
        <f t="shared" si="4"/>
        <v>15</v>
      </c>
      <c r="K198" s="311">
        <v>0</v>
      </c>
      <c r="L198" s="312">
        <f t="shared" si="5"/>
        <v>15</v>
      </c>
    </row>
    <row r="199" spans="1:12" ht="28.5" customHeight="1">
      <c r="A199" s="296" t="s">
        <v>268</v>
      </c>
      <c r="B199" s="297">
        <v>3050033</v>
      </c>
      <c r="C199" s="282" t="s">
        <v>316</v>
      </c>
      <c r="D199" s="298" t="s">
        <v>269</v>
      </c>
      <c r="E199" s="299" t="s">
        <v>269</v>
      </c>
      <c r="F199" s="300" t="s">
        <v>590</v>
      </c>
      <c r="G199" s="301">
        <f>+G200</f>
        <v>0</v>
      </c>
      <c r="H199" s="301">
        <f>+H200</f>
        <v>0</v>
      </c>
      <c r="I199" s="302">
        <f>+I200</f>
        <v>11</v>
      </c>
      <c r="J199" s="303">
        <f t="shared" si="4"/>
        <v>11</v>
      </c>
      <c r="K199" s="302">
        <v>0</v>
      </c>
      <c r="L199" s="303">
        <f t="shared" si="5"/>
        <v>11</v>
      </c>
    </row>
    <row r="200" spans="1:12" ht="13.5" thickBot="1">
      <c r="A200" s="304"/>
      <c r="B200" s="305"/>
      <c r="C200" s="306"/>
      <c r="D200" s="307">
        <v>3419</v>
      </c>
      <c r="E200" s="308">
        <v>5222</v>
      </c>
      <c r="F200" s="309" t="s">
        <v>345</v>
      </c>
      <c r="G200" s="310">
        <v>0</v>
      </c>
      <c r="H200" s="310">
        <v>0</v>
      </c>
      <c r="I200" s="311">
        <v>11</v>
      </c>
      <c r="J200" s="312">
        <f t="shared" si="4"/>
        <v>11</v>
      </c>
      <c r="K200" s="311">
        <v>0</v>
      </c>
      <c r="L200" s="312">
        <f t="shared" si="5"/>
        <v>11</v>
      </c>
    </row>
    <row r="201" spans="1:12" ht="36">
      <c r="A201" s="296" t="s">
        <v>268</v>
      </c>
      <c r="B201" s="297">
        <v>3050034</v>
      </c>
      <c r="C201" s="282" t="s">
        <v>316</v>
      </c>
      <c r="D201" s="298" t="s">
        <v>269</v>
      </c>
      <c r="E201" s="299" t="s">
        <v>269</v>
      </c>
      <c r="F201" s="300" t="s">
        <v>591</v>
      </c>
      <c r="G201" s="301">
        <f>+G202</f>
        <v>0</v>
      </c>
      <c r="H201" s="301">
        <f>+H202</f>
        <v>0</v>
      </c>
      <c r="I201" s="302">
        <f>+I202</f>
        <v>12</v>
      </c>
      <c r="J201" s="303">
        <f t="shared" si="4"/>
        <v>12</v>
      </c>
      <c r="K201" s="302">
        <v>0</v>
      </c>
      <c r="L201" s="303">
        <f t="shared" si="5"/>
        <v>12</v>
      </c>
    </row>
    <row r="202" spans="1:12" ht="13.5" thickBot="1">
      <c r="A202" s="304"/>
      <c r="B202" s="305"/>
      <c r="C202" s="306"/>
      <c r="D202" s="307">
        <v>3419</v>
      </c>
      <c r="E202" s="308">
        <v>5222</v>
      </c>
      <c r="F202" s="309" t="s">
        <v>345</v>
      </c>
      <c r="G202" s="310">
        <v>0</v>
      </c>
      <c r="H202" s="310">
        <v>0</v>
      </c>
      <c r="I202" s="311">
        <v>12</v>
      </c>
      <c r="J202" s="312">
        <f t="shared" si="4"/>
        <v>12</v>
      </c>
      <c r="K202" s="311">
        <v>0</v>
      </c>
      <c r="L202" s="312">
        <f t="shared" si="5"/>
        <v>12</v>
      </c>
    </row>
    <row r="203" spans="1:12" ht="36">
      <c r="A203" s="296" t="s">
        <v>268</v>
      </c>
      <c r="B203" s="297">
        <v>3050035</v>
      </c>
      <c r="C203" s="282" t="s">
        <v>316</v>
      </c>
      <c r="D203" s="298" t="s">
        <v>269</v>
      </c>
      <c r="E203" s="299" t="s">
        <v>269</v>
      </c>
      <c r="F203" s="300" t="s">
        <v>592</v>
      </c>
      <c r="G203" s="301">
        <f>+G204</f>
        <v>0</v>
      </c>
      <c r="H203" s="301">
        <f>+H204</f>
        <v>0</v>
      </c>
      <c r="I203" s="302">
        <f>+I204</f>
        <v>55</v>
      </c>
      <c r="J203" s="303">
        <f aca="true" t="shared" si="6" ref="J203:J220">+H203+I203</f>
        <v>55</v>
      </c>
      <c r="K203" s="302">
        <v>0</v>
      </c>
      <c r="L203" s="303">
        <f aca="true" t="shared" si="7" ref="L203:L220">+J203+K203</f>
        <v>55</v>
      </c>
    </row>
    <row r="204" spans="1:12" ht="13.5" thickBot="1">
      <c r="A204" s="304"/>
      <c r="B204" s="305"/>
      <c r="C204" s="306"/>
      <c r="D204" s="307">
        <v>3419</v>
      </c>
      <c r="E204" s="308">
        <v>5222</v>
      </c>
      <c r="F204" s="309" t="s">
        <v>345</v>
      </c>
      <c r="G204" s="310">
        <v>0</v>
      </c>
      <c r="H204" s="310">
        <v>0</v>
      </c>
      <c r="I204" s="311">
        <v>55</v>
      </c>
      <c r="J204" s="312">
        <f t="shared" si="6"/>
        <v>55</v>
      </c>
      <c r="K204" s="311">
        <v>0</v>
      </c>
      <c r="L204" s="312">
        <f t="shared" si="7"/>
        <v>55</v>
      </c>
    </row>
    <row r="205" spans="1:12" ht="41.25" customHeight="1">
      <c r="A205" s="296" t="s">
        <v>268</v>
      </c>
      <c r="B205" s="297">
        <v>3050036</v>
      </c>
      <c r="C205" s="282" t="s">
        <v>316</v>
      </c>
      <c r="D205" s="298" t="s">
        <v>269</v>
      </c>
      <c r="E205" s="299" t="s">
        <v>269</v>
      </c>
      <c r="F205" s="300" t="s">
        <v>593</v>
      </c>
      <c r="G205" s="301">
        <f>+G206</f>
        <v>0</v>
      </c>
      <c r="H205" s="301">
        <f>+H206</f>
        <v>0</v>
      </c>
      <c r="I205" s="302">
        <f>+I206</f>
        <v>11</v>
      </c>
      <c r="J205" s="303">
        <f t="shared" si="6"/>
        <v>11</v>
      </c>
      <c r="K205" s="302">
        <v>0</v>
      </c>
      <c r="L205" s="303">
        <f t="shared" si="7"/>
        <v>11</v>
      </c>
    </row>
    <row r="206" spans="1:12" ht="13.5" thickBot="1">
      <c r="A206" s="304"/>
      <c r="B206" s="305"/>
      <c r="C206" s="306"/>
      <c r="D206" s="307">
        <v>3419</v>
      </c>
      <c r="E206" s="308">
        <v>5222</v>
      </c>
      <c r="F206" s="309" t="s">
        <v>345</v>
      </c>
      <c r="G206" s="310">
        <v>0</v>
      </c>
      <c r="H206" s="310">
        <v>0</v>
      </c>
      <c r="I206" s="311">
        <v>11</v>
      </c>
      <c r="J206" s="312">
        <f t="shared" si="6"/>
        <v>11</v>
      </c>
      <c r="K206" s="311">
        <v>0</v>
      </c>
      <c r="L206" s="312">
        <f t="shared" si="7"/>
        <v>11</v>
      </c>
    </row>
    <row r="207" spans="1:12" ht="24">
      <c r="A207" s="296" t="s">
        <v>268</v>
      </c>
      <c r="B207" s="297">
        <v>3050037</v>
      </c>
      <c r="C207" s="282" t="s">
        <v>316</v>
      </c>
      <c r="D207" s="298" t="s">
        <v>269</v>
      </c>
      <c r="E207" s="299" t="s">
        <v>269</v>
      </c>
      <c r="F207" s="300" t="s">
        <v>594</v>
      </c>
      <c r="G207" s="301">
        <f>+G208</f>
        <v>0</v>
      </c>
      <c r="H207" s="301">
        <f>+H208</f>
        <v>0</v>
      </c>
      <c r="I207" s="302">
        <f>+I208</f>
        <v>22</v>
      </c>
      <c r="J207" s="303">
        <f t="shared" si="6"/>
        <v>22</v>
      </c>
      <c r="K207" s="302">
        <v>0</v>
      </c>
      <c r="L207" s="303">
        <f t="shared" si="7"/>
        <v>22</v>
      </c>
    </row>
    <row r="208" spans="1:12" ht="13.5" thickBot="1">
      <c r="A208" s="304"/>
      <c r="B208" s="305"/>
      <c r="C208" s="306"/>
      <c r="D208" s="307">
        <v>3419</v>
      </c>
      <c r="E208" s="308">
        <v>5222</v>
      </c>
      <c r="F208" s="309" t="s">
        <v>345</v>
      </c>
      <c r="G208" s="310">
        <v>0</v>
      </c>
      <c r="H208" s="310">
        <v>0</v>
      </c>
      <c r="I208" s="311">
        <v>22</v>
      </c>
      <c r="J208" s="312">
        <f t="shared" si="6"/>
        <v>22</v>
      </c>
      <c r="K208" s="311">
        <v>0</v>
      </c>
      <c r="L208" s="312">
        <f t="shared" si="7"/>
        <v>22</v>
      </c>
    </row>
    <row r="209" spans="1:12" ht="24">
      <c r="A209" s="296" t="s">
        <v>268</v>
      </c>
      <c r="B209" s="297">
        <v>3050038</v>
      </c>
      <c r="C209" s="282" t="s">
        <v>316</v>
      </c>
      <c r="D209" s="298" t="s">
        <v>269</v>
      </c>
      <c r="E209" s="299" t="s">
        <v>269</v>
      </c>
      <c r="F209" s="300" t="s">
        <v>595</v>
      </c>
      <c r="G209" s="301">
        <f>+G210</f>
        <v>0</v>
      </c>
      <c r="H209" s="301">
        <f>+H210</f>
        <v>0</v>
      </c>
      <c r="I209" s="302">
        <f>+I210</f>
        <v>55</v>
      </c>
      <c r="J209" s="303">
        <f t="shared" si="6"/>
        <v>55</v>
      </c>
      <c r="K209" s="302">
        <v>0</v>
      </c>
      <c r="L209" s="303">
        <f t="shared" si="7"/>
        <v>55</v>
      </c>
    </row>
    <row r="210" spans="1:12" ht="13.5" thickBot="1">
      <c r="A210" s="304"/>
      <c r="B210" s="305"/>
      <c r="C210" s="306"/>
      <c r="D210" s="307">
        <v>3419</v>
      </c>
      <c r="E210" s="308">
        <v>5222</v>
      </c>
      <c r="F210" s="309" t="s">
        <v>345</v>
      </c>
      <c r="G210" s="310">
        <v>0</v>
      </c>
      <c r="H210" s="310">
        <v>0</v>
      </c>
      <c r="I210" s="311">
        <v>55</v>
      </c>
      <c r="J210" s="312">
        <f t="shared" si="6"/>
        <v>55</v>
      </c>
      <c r="K210" s="311">
        <v>0</v>
      </c>
      <c r="L210" s="312">
        <f t="shared" si="7"/>
        <v>55</v>
      </c>
    </row>
    <row r="211" spans="1:12" ht="24">
      <c r="A211" s="296" t="s">
        <v>268</v>
      </c>
      <c r="B211" s="297">
        <v>3050039</v>
      </c>
      <c r="C211" s="282" t="s">
        <v>316</v>
      </c>
      <c r="D211" s="298" t="s">
        <v>269</v>
      </c>
      <c r="E211" s="299" t="s">
        <v>269</v>
      </c>
      <c r="F211" s="300" t="s">
        <v>596</v>
      </c>
      <c r="G211" s="301">
        <f>+G212</f>
        <v>0</v>
      </c>
      <c r="H211" s="301">
        <f>+H212</f>
        <v>0</v>
      </c>
      <c r="I211" s="302">
        <f>+I212</f>
        <v>28</v>
      </c>
      <c r="J211" s="303">
        <f t="shared" si="6"/>
        <v>28</v>
      </c>
      <c r="K211" s="302">
        <v>0</v>
      </c>
      <c r="L211" s="303">
        <f t="shared" si="7"/>
        <v>28</v>
      </c>
    </row>
    <row r="212" spans="1:12" ht="13.5" thickBot="1">
      <c r="A212" s="304"/>
      <c r="B212" s="305"/>
      <c r="C212" s="306"/>
      <c r="D212" s="307">
        <v>3419</v>
      </c>
      <c r="E212" s="308">
        <v>5222</v>
      </c>
      <c r="F212" s="309" t="s">
        <v>345</v>
      </c>
      <c r="G212" s="310">
        <v>0</v>
      </c>
      <c r="H212" s="310">
        <v>0</v>
      </c>
      <c r="I212" s="311">
        <v>28</v>
      </c>
      <c r="J212" s="312">
        <f t="shared" si="6"/>
        <v>28</v>
      </c>
      <c r="K212" s="311">
        <v>0</v>
      </c>
      <c r="L212" s="312">
        <f t="shared" si="7"/>
        <v>28</v>
      </c>
    </row>
    <row r="213" spans="1:12" ht="24">
      <c r="A213" s="296" t="s">
        <v>268</v>
      </c>
      <c r="B213" s="297">
        <v>3050040</v>
      </c>
      <c r="C213" s="282" t="s">
        <v>316</v>
      </c>
      <c r="D213" s="298" t="s">
        <v>269</v>
      </c>
      <c r="E213" s="299" t="s">
        <v>269</v>
      </c>
      <c r="F213" s="300" t="s">
        <v>597</v>
      </c>
      <c r="G213" s="301">
        <f>+G214</f>
        <v>0</v>
      </c>
      <c r="H213" s="301">
        <f>+H214</f>
        <v>0</v>
      </c>
      <c r="I213" s="302">
        <f>+I214</f>
        <v>55</v>
      </c>
      <c r="J213" s="303">
        <f t="shared" si="6"/>
        <v>55</v>
      </c>
      <c r="K213" s="302">
        <v>0</v>
      </c>
      <c r="L213" s="303">
        <f t="shared" si="7"/>
        <v>55</v>
      </c>
    </row>
    <row r="214" spans="1:12" ht="13.5" thickBot="1">
      <c r="A214" s="304"/>
      <c r="B214" s="305"/>
      <c r="C214" s="306"/>
      <c r="D214" s="307">
        <v>3419</v>
      </c>
      <c r="E214" s="308">
        <v>5222</v>
      </c>
      <c r="F214" s="309" t="s">
        <v>345</v>
      </c>
      <c r="G214" s="310">
        <v>0</v>
      </c>
      <c r="H214" s="310">
        <v>0</v>
      </c>
      <c r="I214" s="311">
        <v>55</v>
      </c>
      <c r="J214" s="312">
        <f t="shared" si="6"/>
        <v>55</v>
      </c>
      <c r="K214" s="311">
        <v>0</v>
      </c>
      <c r="L214" s="312">
        <f t="shared" si="7"/>
        <v>55</v>
      </c>
    </row>
    <row r="215" spans="1:12" ht="24">
      <c r="A215" s="296" t="s">
        <v>268</v>
      </c>
      <c r="B215" s="297">
        <v>3050041</v>
      </c>
      <c r="C215" s="282" t="s">
        <v>316</v>
      </c>
      <c r="D215" s="298" t="s">
        <v>269</v>
      </c>
      <c r="E215" s="299" t="s">
        <v>269</v>
      </c>
      <c r="F215" s="300" t="s">
        <v>598</v>
      </c>
      <c r="G215" s="301">
        <f>+G216</f>
        <v>0</v>
      </c>
      <c r="H215" s="301">
        <f>+H216</f>
        <v>0</v>
      </c>
      <c r="I215" s="302">
        <f>+I216</f>
        <v>41</v>
      </c>
      <c r="J215" s="303">
        <f t="shared" si="6"/>
        <v>41</v>
      </c>
      <c r="K215" s="302">
        <v>0</v>
      </c>
      <c r="L215" s="303">
        <f t="shared" si="7"/>
        <v>41</v>
      </c>
    </row>
    <row r="216" spans="1:12" ht="13.5" thickBot="1">
      <c r="A216" s="304"/>
      <c r="B216" s="305"/>
      <c r="C216" s="306"/>
      <c r="D216" s="307">
        <v>3419</v>
      </c>
      <c r="E216" s="308">
        <v>5222</v>
      </c>
      <c r="F216" s="309" t="s">
        <v>345</v>
      </c>
      <c r="G216" s="310">
        <v>0</v>
      </c>
      <c r="H216" s="310">
        <v>0</v>
      </c>
      <c r="I216" s="311">
        <v>41</v>
      </c>
      <c r="J216" s="312">
        <f t="shared" si="6"/>
        <v>41</v>
      </c>
      <c r="K216" s="311">
        <v>0</v>
      </c>
      <c r="L216" s="312">
        <f t="shared" si="7"/>
        <v>41</v>
      </c>
    </row>
    <row r="217" spans="1:12" ht="36">
      <c r="A217" s="296" t="s">
        <v>268</v>
      </c>
      <c r="B217" s="297">
        <v>3050042</v>
      </c>
      <c r="C217" s="282" t="s">
        <v>316</v>
      </c>
      <c r="D217" s="298" t="s">
        <v>269</v>
      </c>
      <c r="E217" s="299" t="s">
        <v>269</v>
      </c>
      <c r="F217" s="300" t="s">
        <v>599</v>
      </c>
      <c r="G217" s="301">
        <f>+G218</f>
        <v>0</v>
      </c>
      <c r="H217" s="301">
        <f>+H218</f>
        <v>0</v>
      </c>
      <c r="I217" s="302">
        <f>+I218</f>
        <v>10</v>
      </c>
      <c r="J217" s="303">
        <f t="shared" si="6"/>
        <v>10</v>
      </c>
      <c r="K217" s="302">
        <v>0</v>
      </c>
      <c r="L217" s="303">
        <f t="shared" si="7"/>
        <v>10</v>
      </c>
    </row>
    <row r="218" spans="1:12" ht="13.5" thickBot="1">
      <c r="A218" s="304"/>
      <c r="B218" s="305"/>
      <c r="C218" s="306"/>
      <c r="D218" s="307">
        <v>3419</v>
      </c>
      <c r="E218" s="308">
        <v>5222</v>
      </c>
      <c r="F218" s="309" t="s">
        <v>345</v>
      </c>
      <c r="G218" s="310">
        <v>0</v>
      </c>
      <c r="H218" s="310">
        <v>0</v>
      </c>
      <c r="I218" s="311">
        <v>10</v>
      </c>
      <c r="J218" s="312">
        <f t="shared" si="6"/>
        <v>10</v>
      </c>
      <c r="K218" s="311">
        <v>0</v>
      </c>
      <c r="L218" s="312">
        <f t="shared" si="7"/>
        <v>10</v>
      </c>
    </row>
    <row r="219" spans="1:12" ht="24">
      <c r="A219" s="296" t="s">
        <v>268</v>
      </c>
      <c r="B219" s="297">
        <v>3050043</v>
      </c>
      <c r="C219" s="282" t="s">
        <v>316</v>
      </c>
      <c r="D219" s="298" t="s">
        <v>269</v>
      </c>
      <c r="E219" s="299" t="s">
        <v>269</v>
      </c>
      <c r="F219" s="300" t="s">
        <v>600</v>
      </c>
      <c r="G219" s="301">
        <f>+G220</f>
        <v>0</v>
      </c>
      <c r="H219" s="301">
        <f>+H220</f>
        <v>0</v>
      </c>
      <c r="I219" s="302">
        <f>+I220</f>
        <v>10</v>
      </c>
      <c r="J219" s="303">
        <f t="shared" si="6"/>
        <v>10</v>
      </c>
      <c r="K219" s="302">
        <v>0</v>
      </c>
      <c r="L219" s="303">
        <f t="shared" si="7"/>
        <v>10</v>
      </c>
    </row>
    <row r="220" spans="1:12" ht="13.5" thickBot="1">
      <c r="A220" s="304"/>
      <c r="B220" s="305"/>
      <c r="C220" s="306"/>
      <c r="D220" s="307">
        <v>3419</v>
      </c>
      <c r="E220" s="308">
        <v>5222</v>
      </c>
      <c r="F220" s="309" t="s">
        <v>345</v>
      </c>
      <c r="G220" s="310">
        <v>0</v>
      </c>
      <c r="H220" s="310">
        <v>0</v>
      </c>
      <c r="I220" s="311">
        <v>10</v>
      </c>
      <c r="J220" s="312">
        <f t="shared" si="6"/>
        <v>10</v>
      </c>
      <c r="K220" s="311">
        <v>0</v>
      </c>
      <c r="L220" s="312">
        <f t="shared" si="7"/>
        <v>10</v>
      </c>
    </row>
    <row r="221" spans="1:13" ht="13.5" thickBot="1">
      <c r="A221" s="273" t="s">
        <v>268</v>
      </c>
      <c r="B221" s="431" t="s">
        <v>601</v>
      </c>
      <c r="C221" s="432"/>
      <c r="D221" s="274" t="s">
        <v>269</v>
      </c>
      <c r="E221" s="275" t="s">
        <v>269</v>
      </c>
      <c r="F221" s="276" t="s">
        <v>602</v>
      </c>
      <c r="G221" s="277">
        <v>0</v>
      </c>
      <c r="H221" s="277">
        <v>0</v>
      </c>
      <c r="I221" s="277">
        <f>SUM(I222:I237)/2</f>
        <v>150</v>
      </c>
      <c r="J221" s="278">
        <f>H221+I221</f>
        <v>150</v>
      </c>
      <c r="K221" s="277">
        <f>SUM(K222:K237)/2</f>
        <v>0</v>
      </c>
      <c r="L221" s="278">
        <f>J221+K221</f>
        <v>150</v>
      </c>
      <c r="M221" s="313"/>
    </row>
    <row r="222" spans="1:13" ht="12.75">
      <c r="A222" s="280" t="s">
        <v>268</v>
      </c>
      <c r="B222" s="281">
        <v>3060000</v>
      </c>
      <c r="C222" s="282" t="s">
        <v>316</v>
      </c>
      <c r="D222" s="283" t="s">
        <v>269</v>
      </c>
      <c r="E222" s="281" t="s">
        <v>269</v>
      </c>
      <c r="F222" s="284" t="s">
        <v>603</v>
      </c>
      <c r="G222" s="285">
        <v>0</v>
      </c>
      <c r="H222" s="286">
        <v>0</v>
      </c>
      <c r="I222" s="286">
        <f>+I223</f>
        <v>5</v>
      </c>
      <c r="J222" s="287">
        <f>H222+I222</f>
        <v>5</v>
      </c>
      <c r="K222" s="302">
        <v>0</v>
      </c>
      <c r="L222" s="287">
        <f>J222+K222</f>
        <v>5</v>
      </c>
      <c r="M222" s="313"/>
    </row>
    <row r="223" spans="1:13" ht="13.5" thickBot="1">
      <c r="A223" s="288"/>
      <c r="B223" s="289"/>
      <c r="C223" s="290"/>
      <c r="D223" s="291">
        <v>3419</v>
      </c>
      <c r="E223" s="292">
        <v>5901</v>
      </c>
      <c r="F223" s="293" t="s">
        <v>472</v>
      </c>
      <c r="G223" s="294">
        <v>0</v>
      </c>
      <c r="H223" s="294">
        <v>0</v>
      </c>
      <c r="I223" s="294">
        <v>5</v>
      </c>
      <c r="J223" s="295">
        <f>H223+I223</f>
        <v>5</v>
      </c>
      <c r="K223" s="311">
        <v>0</v>
      </c>
      <c r="L223" s="295">
        <f>J223+K223</f>
        <v>5</v>
      </c>
      <c r="M223" s="313"/>
    </row>
    <row r="224" spans="1:12" ht="12.75">
      <c r="A224" s="296" t="s">
        <v>268</v>
      </c>
      <c r="B224" s="297">
        <v>3060001</v>
      </c>
      <c r="C224" s="282" t="s">
        <v>316</v>
      </c>
      <c r="D224" s="298" t="s">
        <v>269</v>
      </c>
      <c r="E224" s="299" t="s">
        <v>269</v>
      </c>
      <c r="F224" s="300" t="s">
        <v>604</v>
      </c>
      <c r="G224" s="301">
        <f>+G225</f>
        <v>0</v>
      </c>
      <c r="H224" s="301">
        <f>+H225</f>
        <v>0</v>
      </c>
      <c r="I224" s="302">
        <f>+I225</f>
        <v>12</v>
      </c>
      <c r="J224" s="303">
        <f>+H224+I224</f>
        <v>12</v>
      </c>
      <c r="K224" s="302">
        <v>0</v>
      </c>
      <c r="L224" s="303">
        <f>+J224+K224</f>
        <v>12</v>
      </c>
    </row>
    <row r="225" spans="1:12" ht="13.5" thickBot="1">
      <c r="A225" s="304"/>
      <c r="B225" s="305"/>
      <c r="C225" s="306"/>
      <c r="D225" s="307">
        <v>3419</v>
      </c>
      <c r="E225" s="308">
        <v>5222</v>
      </c>
      <c r="F225" s="309" t="s">
        <v>345</v>
      </c>
      <c r="G225" s="310">
        <v>0</v>
      </c>
      <c r="H225" s="310">
        <v>0</v>
      </c>
      <c r="I225" s="311">
        <v>12</v>
      </c>
      <c r="J225" s="312">
        <f>+H225+I225</f>
        <v>12</v>
      </c>
      <c r="K225" s="311">
        <v>0</v>
      </c>
      <c r="L225" s="312">
        <f>+J225+K225</f>
        <v>12</v>
      </c>
    </row>
    <row r="226" spans="1:12" ht="24">
      <c r="A226" s="296" t="s">
        <v>268</v>
      </c>
      <c r="B226" s="297">
        <v>3060002</v>
      </c>
      <c r="C226" s="282" t="s">
        <v>316</v>
      </c>
      <c r="D226" s="298" t="s">
        <v>269</v>
      </c>
      <c r="E226" s="299" t="s">
        <v>269</v>
      </c>
      <c r="F226" s="300" t="s">
        <v>605</v>
      </c>
      <c r="G226" s="301">
        <f>+G227</f>
        <v>0</v>
      </c>
      <c r="H226" s="301">
        <f>+H227</f>
        <v>0</v>
      </c>
      <c r="I226" s="302">
        <f>+I227</f>
        <v>16</v>
      </c>
      <c r="J226" s="303">
        <f>+H226+I226</f>
        <v>16</v>
      </c>
      <c r="K226" s="302">
        <v>0</v>
      </c>
      <c r="L226" s="303">
        <f>+J226+K226</f>
        <v>16</v>
      </c>
    </row>
    <row r="227" spans="1:12" ht="13.5" thickBot="1">
      <c r="A227" s="304"/>
      <c r="B227" s="305"/>
      <c r="C227" s="306"/>
      <c r="D227" s="307">
        <v>3419</v>
      </c>
      <c r="E227" s="308">
        <v>5222</v>
      </c>
      <c r="F227" s="309" t="s">
        <v>345</v>
      </c>
      <c r="G227" s="310">
        <v>0</v>
      </c>
      <c r="H227" s="310">
        <v>0</v>
      </c>
      <c r="I227" s="311">
        <v>16</v>
      </c>
      <c r="J227" s="312">
        <f>+H227+I227</f>
        <v>16</v>
      </c>
      <c r="K227" s="311">
        <v>0</v>
      </c>
      <c r="L227" s="312">
        <f>+J227+K227</f>
        <v>16</v>
      </c>
    </row>
    <row r="228" spans="1:12" ht="36">
      <c r="A228" s="296" t="s">
        <v>268</v>
      </c>
      <c r="B228" s="297">
        <v>3060003</v>
      </c>
      <c r="C228" s="282" t="s">
        <v>316</v>
      </c>
      <c r="D228" s="298" t="s">
        <v>269</v>
      </c>
      <c r="E228" s="299" t="s">
        <v>269</v>
      </c>
      <c r="F228" s="300" t="s">
        <v>606</v>
      </c>
      <c r="G228" s="301">
        <f>+G229</f>
        <v>0</v>
      </c>
      <c r="H228" s="301">
        <f>+H229</f>
        <v>0</v>
      </c>
      <c r="I228" s="302">
        <f>+I229</f>
        <v>33</v>
      </c>
      <c r="J228" s="303">
        <f aca="true" t="shared" si="8" ref="J228:J237">+H228+I228</f>
        <v>33</v>
      </c>
      <c r="K228" s="302">
        <v>0</v>
      </c>
      <c r="L228" s="303">
        <f aca="true" t="shared" si="9" ref="L228:L237">+J228+K228</f>
        <v>33</v>
      </c>
    </row>
    <row r="229" spans="1:12" ht="13.5" thickBot="1">
      <c r="A229" s="304"/>
      <c r="B229" s="305"/>
      <c r="C229" s="306"/>
      <c r="D229" s="307">
        <v>3419</v>
      </c>
      <c r="E229" s="308">
        <v>5222</v>
      </c>
      <c r="F229" s="309" t="s">
        <v>345</v>
      </c>
      <c r="G229" s="310">
        <v>0</v>
      </c>
      <c r="H229" s="310">
        <v>0</v>
      </c>
      <c r="I229" s="311">
        <v>33</v>
      </c>
      <c r="J229" s="312">
        <f t="shared" si="8"/>
        <v>33</v>
      </c>
      <c r="K229" s="311">
        <v>0</v>
      </c>
      <c r="L229" s="312">
        <f t="shared" si="9"/>
        <v>33</v>
      </c>
    </row>
    <row r="230" spans="1:12" ht="36">
      <c r="A230" s="296" t="s">
        <v>268</v>
      </c>
      <c r="B230" s="297">
        <v>3060004</v>
      </c>
      <c r="C230" s="282" t="s">
        <v>278</v>
      </c>
      <c r="D230" s="298" t="s">
        <v>269</v>
      </c>
      <c r="E230" s="299" t="s">
        <v>269</v>
      </c>
      <c r="F230" s="300" t="s">
        <v>607</v>
      </c>
      <c r="G230" s="301">
        <f>+G231</f>
        <v>0</v>
      </c>
      <c r="H230" s="301">
        <f>+H231</f>
        <v>0</v>
      </c>
      <c r="I230" s="302">
        <f>+I231</f>
        <v>6</v>
      </c>
      <c r="J230" s="303">
        <f t="shared" si="8"/>
        <v>6</v>
      </c>
      <c r="K230" s="302">
        <v>0</v>
      </c>
      <c r="L230" s="303">
        <f t="shared" si="9"/>
        <v>6</v>
      </c>
    </row>
    <row r="231" spans="1:12" ht="24.75" thickBot="1">
      <c r="A231" s="304"/>
      <c r="B231" s="305"/>
      <c r="C231" s="306"/>
      <c r="D231" s="307">
        <v>3419</v>
      </c>
      <c r="E231" s="308">
        <v>5331</v>
      </c>
      <c r="F231" s="309" t="s">
        <v>342</v>
      </c>
      <c r="G231" s="310">
        <v>0</v>
      </c>
      <c r="H231" s="310">
        <v>0</v>
      </c>
      <c r="I231" s="311">
        <v>6</v>
      </c>
      <c r="J231" s="312">
        <f t="shared" si="8"/>
        <v>6</v>
      </c>
      <c r="K231" s="311">
        <v>0</v>
      </c>
      <c r="L231" s="312">
        <f t="shared" si="9"/>
        <v>6</v>
      </c>
    </row>
    <row r="232" spans="1:12" ht="36">
      <c r="A232" s="296" t="s">
        <v>268</v>
      </c>
      <c r="B232" s="297">
        <v>3060005</v>
      </c>
      <c r="C232" s="282" t="s">
        <v>316</v>
      </c>
      <c r="D232" s="298" t="s">
        <v>269</v>
      </c>
      <c r="E232" s="299" t="s">
        <v>269</v>
      </c>
      <c r="F232" s="300" t="s">
        <v>608</v>
      </c>
      <c r="G232" s="301">
        <f>+G233</f>
        <v>0</v>
      </c>
      <c r="H232" s="301">
        <f>+H233</f>
        <v>0</v>
      </c>
      <c r="I232" s="302">
        <f>+I233</f>
        <v>18</v>
      </c>
      <c r="J232" s="303">
        <f t="shared" si="8"/>
        <v>18</v>
      </c>
      <c r="K232" s="302">
        <v>0</v>
      </c>
      <c r="L232" s="303">
        <f t="shared" si="9"/>
        <v>18</v>
      </c>
    </row>
    <row r="233" spans="1:12" ht="13.5" thickBot="1">
      <c r="A233" s="304"/>
      <c r="B233" s="305"/>
      <c r="C233" s="306"/>
      <c r="D233" s="307">
        <v>3419</v>
      </c>
      <c r="E233" s="308">
        <v>5222</v>
      </c>
      <c r="F233" s="309" t="s">
        <v>345</v>
      </c>
      <c r="G233" s="310">
        <v>0</v>
      </c>
      <c r="H233" s="310">
        <v>0</v>
      </c>
      <c r="I233" s="311">
        <v>18</v>
      </c>
      <c r="J233" s="312">
        <f t="shared" si="8"/>
        <v>18</v>
      </c>
      <c r="K233" s="311">
        <v>0</v>
      </c>
      <c r="L233" s="312">
        <f t="shared" si="9"/>
        <v>18</v>
      </c>
    </row>
    <row r="234" spans="1:12" ht="42.75" customHeight="1">
      <c r="A234" s="296" t="s">
        <v>268</v>
      </c>
      <c r="B234" s="297">
        <v>3060006</v>
      </c>
      <c r="C234" s="282" t="s">
        <v>316</v>
      </c>
      <c r="D234" s="298" t="s">
        <v>269</v>
      </c>
      <c r="E234" s="299" t="s">
        <v>269</v>
      </c>
      <c r="F234" s="300" t="s">
        <v>609</v>
      </c>
      <c r="G234" s="301">
        <f>+G235</f>
        <v>0</v>
      </c>
      <c r="H234" s="301">
        <f>+H235</f>
        <v>0</v>
      </c>
      <c r="I234" s="302">
        <f>+I235</f>
        <v>36</v>
      </c>
      <c r="J234" s="303">
        <f t="shared" si="8"/>
        <v>36</v>
      </c>
      <c r="K234" s="302">
        <v>0</v>
      </c>
      <c r="L234" s="303">
        <f t="shared" si="9"/>
        <v>36</v>
      </c>
    </row>
    <row r="235" spans="1:12" ht="13.5" thickBot="1">
      <c r="A235" s="304"/>
      <c r="B235" s="305"/>
      <c r="C235" s="306"/>
      <c r="D235" s="307">
        <v>3419</v>
      </c>
      <c r="E235" s="308">
        <v>5222</v>
      </c>
      <c r="F235" s="309" t="s">
        <v>345</v>
      </c>
      <c r="G235" s="310">
        <v>0</v>
      </c>
      <c r="H235" s="310">
        <v>0</v>
      </c>
      <c r="I235" s="311">
        <v>36</v>
      </c>
      <c r="J235" s="312">
        <f t="shared" si="8"/>
        <v>36</v>
      </c>
      <c r="K235" s="311">
        <v>0</v>
      </c>
      <c r="L235" s="312">
        <f t="shared" si="9"/>
        <v>36</v>
      </c>
    </row>
    <row r="236" spans="1:12" ht="51" customHeight="1">
      <c r="A236" s="296" t="s">
        <v>268</v>
      </c>
      <c r="B236" s="297">
        <v>3060007</v>
      </c>
      <c r="C236" s="282" t="s">
        <v>316</v>
      </c>
      <c r="D236" s="298" t="s">
        <v>269</v>
      </c>
      <c r="E236" s="299" t="s">
        <v>269</v>
      </c>
      <c r="F236" s="300" t="s">
        <v>610</v>
      </c>
      <c r="G236" s="301">
        <f>+G237</f>
        <v>0</v>
      </c>
      <c r="H236" s="301">
        <f>+H237</f>
        <v>0</v>
      </c>
      <c r="I236" s="302">
        <f>+I237</f>
        <v>24</v>
      </c>
      <c r="J236" s="303">
        <f t="shared" si="8"/>
        <v>24</v>
      </c>
      <c r="K236" s="302">
        <v>0</v>
      </c>
      <c r="L236" s="303">
        <f t="shared" si="9"/>
        <v>24</v>
      </c>
    </row>
    <row r="237" spans="1:12" ht="13.5" thickBot="1">
      <c r="A237" s="304"/>
      <c r="B237" s="305"/>
      <c r="C237" s="306"/>
      <c r="D237" s="307">
        <v>3419</v>
      </c>
      <c r="E237" s="308">
        <v>5222</v>
      </c>
      <c r="F237" s="309" t="s">
        <v>345</v>
      </c>
      <c r="G237" s="310">
        <v>0</v>
      </c>
      <c r="H237" s="310">
        <v>0</v>
      </c>
      <c r="I237" s="311">
        <v>24</v>
      </c>
      <c r="J237" s="312">
        <f t="shared" si="8"/>
        <v>24</v>
      </c>
      <c r="K237" s="311">
        <v>0</v>
      </c>
      <c r="L237" s="312">
        <f t="shared" si="9"/>
        <v>24</v>
      </c>
    </row>
    <row r="238" spans="1:13" ht="13.5" thickBot="1">
      <c r="A238" s="273" t="s">
        <v>268</v>
      </c>
      <c r="B238" s="431" t="s">
        <v>611</v>
      </c>
      <c r="C238" s="432"/>
      <c r="D238" s="274" t="s">
        <v>269</v>
      </c>
      <c r="E238" s="275" t="s">
        <v>269</v>
      </c>
      <c r="F238" s="276" t="s">
        <v>612</v>
      </c>
      <c r="G238" s="277">
        <v>0</v>
      </c>
      <c r="H238" s="277">
        <v>0</v>
      </c>
      <c r="I238" s="277">
        <f>SUM(I239:I266)/2</f>
        <v>100</v>
      </c>
      <c r="J238" s="278">
        <f>H238+I238</f>
        <v>100</v>
      </c>
      <c r="K238" s="277">
        <f>SUM(K239:K266)/2</f>
        <v>0</v>
      </c>
      <c r="L238" s="278">
        <f>J238+K238</f>
        <v>100</v>
      </c>
      <c r="M238" s="313"/>
    </row>
    <row r="239" spans="1:13" ht="12.75">
      <c r="A239" s="280" t="s">
        <v>268</v>
      </c>
      <c r="B239" s="281">
        <v>3070000</v>
      </c>
      <c r="C239" s="282" t="s">
        <v>316</v>
      </c>
      <c r="D239" s="283" t="s">
        <v>269</v>
      </c>
      <c r="E239" s="281" t="s">
        <v>269</v>
      </c>
      <c r="F239" s="284" t="s">
        <v>613</v>
      </c>
      <c r="G239" s="285">
        <v>0</v>
      </c>
      <c r="H239" s="286">
        <v>0</v>
      </c>
      <c r="I239" s="286">
        <f>+I240</f>
        <v>1</v>
      </c>
      <c r="J239" s="287">
        <f>H239+I239</f>
        <v>1</v>
      </c>
      <c r="K239" s="302">
        <v>0</v>
      </c>
      <c r="L239" s="287">
        <f>J239+K239</f>
        <v>1</v>
      </c>
      <c r="M239" s="313"/>
    </row>
    <row r="240" spans="1:13" ht="13.5" thickBot="1">
      <c r="A240" s="288"/>
      <c r="B240" s="289"/>
      <c r="C240" s="290"/>
      <c r="D240" s="291">
        <v>3419</v>
      </c>
      <c r="E240" s="292">
        <v>5901</v>
      </c>
      <c r="F240" s="293" t="s">
        <v>472</v>
      </c>
      <c r="G240" s="294">
        <v>0</v>
      </c>
      <c r="H240" s="294">
        <v>0</v>
      </c>
      <c r="I240" s="294">
        <v>1</v>
      </c>
      <c r="J240" s="295">
        <f>H240+I240</f>
        <v>1</v>
      </c>
      <c r="K240" s="311">
        <v>0</v>
      </c>
      <c r="L240" s="295">
        <f>J240+K240</f>
        <v>1</v>
      </c>
      <c r="M240" s="313"/>
    </row>
    <row r="241" spans="1:12" ht="24">
      <c r="A241" s="296" t="s">
        <v>268</v>
      </c>
      <c r="B241" s="297">
        <v>3070001</v>
      </c>
      <c r="C241" s="282" t="s">
        <v>316</v>
      </c>
      <c r="D241" s="298" t="s">
        <v>269</v>
      </c>
      <c r="E241" s="299" t="s">
        <v>269</v>
      </c>
      <c r="F241" s="300" t="s">
        <v>614</v>
      </c>
      <c r="G241" s="301">
        <f>+G242</f>
        <v>0</v>
      </c>
      <c r="H241" s="301">
        <f>+H242</f>
        <v>0</v>
      </c>
      <c r="I241" s="302">
        <f>+I242</f>
        <v>7</v>
      </c>
      <c r="J241" s="303">
        <f>+H241+I241</f>
        <v>7</v>
      </c>
      <c r="K241" s="302">
        <v>0</v>
      </c>
      <c r="L241" s="303">
        <f>+J241+K241</f>
        <v>7</v>
      </c>
    </row>
    <row r="242" spans="1:12" ht="13.5" thickBot="1">
      <c r="A242" s="304"/>
      <c r="B242" s="305"/>
      <c r="C242" s="306"/>
      <c r="D242" s="307">
        <v>3419</v>
      </c>
      <c r="E242" s="308">
        <v>5222</v>
      </c>
      <c r="F242" s="309" t="s">
        <v>345</v>
      </c>
      <c r="G242" s="310">
        <v>0</v>
      </c>
      <c r="H242" s="310">
        <v>0</v>
      </c>
      <c r="I242" s="311">
        <v>7</v>
      </c>
      <c r="J242" s="312">
        <f>+H242+I242</f>
        <v>7</v>
      </c>
      <c r="K242" s="311">
        <v>0</v>
      </c>
      <c r="L242" s="312">
        <f>+J242+K242</f>
        <v>7</v>
      </c>
    </row>
    <row r="243" spans="1:12" ht="30" customHeight="1">
      <c r="A243" s="296" t="s">
        <v>268</v>
      </c>
      <c r="B243" s="297">
        <v>3070002</v>
      </c>
      <c r="C243" s="282" t="s">
        <v>316</v>
      </c>
      <c r="D243" s="298" t="s">
        <v>269</v>
      </c>
      <c r="E243" s="299" t="s">
        <v>269</v>
      </c>
      <c r="F243" s="300" t="s">
        <v>615</v>
      </c>
      <c r="G243" s="301">
        <f>+G244</f>
        <v>0</v>
      </c>
      <c r="H243" s="301">
        <f>+H244</f>
        <v>0</v>
      </c>
      <c r="I243" s="302">
        <f>+I244</f>
        <v>6</v>
      </c>
      <c r="J243" s="303">
        <f>+H243+I243</f>
        <v>6</v>
      </c>
      <c r="K243" s="302">
        <v>0</v>
      </c>
      <c r="L243" s="303">
        <f>+J243+K243</f>
        <v>6</v>
      </c>
    </row>
    <row r="244" spans="1:12" ht="13.5" thickBot="1">
      <c r="A244" s="304"/>
      <c r="B244" s="305"/>
      <c r="C244" s="306"/>
      <c r="D244" s="307">
        <v>3419</v>
      </c>
      <c r="E244" s="308">
        <v>5222</v>
      </c>
      <c r="F244" s="309" t="s">
        <v>345</v>
      </c>
      <c r="G244" s="310">
        <v>0</v>
      </c>
      <c r="H244" s="310">
        <v>0</v>
      </c>
      <c r="I244" s="311">
        <v>6</v>
      </c>
      <c r="J244" s="312">
        <f>+H244+I244</f>
        <v>6</v>
      </c>
      <c r="K244" s="311">
        <v>0</v>
      </c>
      <c r="L244" s="312">
        <f>+J244+K244</f>
        <v>6</v>
      </c>
    </row>
    <row r="245" spans="1:12" ht="36">
      <c r="A245" s="296" t="s">
        <v>268</v>
      </c>
      <c r="B245" s="297">
        <v>3070003</v>
      </c>
      <c r="C245" s="282" t="s">
        <v>316</v>
      </c>
      <c r="D245" s="298" t="s">
        <v>269</v>
      </c>
      <c r="E245" s="299" t="s">
        <v>269</v>
      </c>
      <c r="F245" s="300" t="s">
        <v>616</v>
      </c>
      <c r="G245" s="301">
        <f>+G246</f>
        <v>0</v>
      </c>
      <c r="H245" s="301">
        <f>+H246</f>
        <v>0</v>
      </c>
      <c r="I245" s="302">
        <f>+I246</f>
        <v>5</v>
      </c>
      <c r="J245" s="303">
        <f aca="true" t="shared" si="10" ref="J245:J266">+H245+I245</f>
        <v>5</v>
      </c>
      <c r="K245" s="302">
        <v>0</v>
      </c>
      <c r="L245" s="303">
        <f aca="true" t="shared" si="11" ref="L245:L266">+J245+K245</f>
        <v>5</v>
      </c>
    </row>
    <row r="246" spans="1:12" ht="13.5" thickBot="1">
      <c r="A246" s="304"/>
      <c r="B246" s="305"/>
      <c r="C246" s="306"/>
      <c r="D246" s="307">
        <v>3419</v>
      </c>
      <c r="E246" s="308">
        <v>5222</v>
      </c>
      <c r="F246" s="309" t="s">
        <v>345</v>
      </c>
      <c r="G246" s="310">
        <v>0</v>
      </c>
      <c r="H246" s="310">
        <v>0</v>
      </c>
      <c r="I246" s="311">
        <v>5</v>
      </c>
      <c r="J246" s="312">
        <f t="shared" si="10"/>
        <v>5</v>
      </c>
      <c r="K246" s="311">
        <v>0</v>
      </c>
      <c r="L246" s="312">
        <f t="shared" si="11"/>
        <v>5</v>
      </c>
    </row>
    <row r="247" spans="1:12" ht="36">
      <c r="A247" s="296" t="s">
        <v>268</v>
      </c>
      <c r="B247" s="297">
        <v>3070004</v>
      </c>
      <c r="C247" s="282" t="s">
        <v>316</v>
      </c>
      <c r="D247" s="298" t="s">
        <v>269</v>
      </c>
      <c r="E247" s="299" t="s">
        <v>269</v>
      </c>
      <c r="F247" s="300" t="s">
        <v>617</v>
      </c>
      <c r="G247" s="301">
        <f>+G248</f>
        <v>0</v>
      </c>
      <c r="H247" s="301">
        <f>+H248</f>
        <v>0</v>
      </c>
      <c r="I247" s="302">
        <f>+I248</f>
        <v>6</v>
      </c>
      <c r="J247" s="303">
        <f t="shared" si="10"/>
        <v>6</v>
      </c>
      <c r="K247" s="302">
        <v>0</v>
      </c>
      <c r="L247" s="303">
        <f t="shared" si="11"/>
        <v>6</v>
      </c>
    </row>
    <row r="248" spans="1:12" ht="13.5" thickBot="1">
      <c r="A248" s="304"/>
      <c r="B248" s="305"/>
      <c r="C248" s="306"/>
      <c r="D248" s="307">
        <v>3419</v>
      </c>
      <c r="E248" s="308">
        <v>5222</v>
      </c>
      <c r="F248" s="309" t="s">
        <v>345</v>
      </c>
      <c r="G248" s="310">
        <v>0</v>
      </c>
      <c r="H248" s="310">
        <v>0</v>
      </c>
      <c r="I248" s="311">
        <v>6</v>
      </c>
      <c r="J248" s="312">
        <f t="shared" si="10"/>
        <v>6</v>
      </c>
      <c r="K248" s="311">
        <v>0</v>
      </c>
      <c r="L248" s="312">
        <f t="shared" si="11"/>
        <v>6</v>
      </c>
    </row>
    <row r="249" spans="1:12" ht="24">
      <c r="A249" s="296" t="s">
        <v>268</v>
      </c>
      <c r="B249" s="297">
        <v>3070005</v>
      </c>
      <c r="C249" s="282" t="s">
        <v>316</v>
      </c>
      <c r="D249" s="298" t="s">
        <v>269</v>
      </c>
      <c r="E249" s="299" t="s">
        <v>269</v>
      </c>
      <c r="F249" s="300" t="s">
        <v>618</v>
      </c>
      <c r="G249" s="301">
        <f>+G250</f>
        <v>0</v>
      </c>
      <c r="H249" s="301">
        <f>+H250</f>
        <v>0</v>
      </c>
      <c r="I249" s="302">
        <f>+I250</f>
        <v>15</v>
      </c>
      <c r="J249" s="303">
        <f t="shared" si="10"/>
        <v>15</v>
      </c>
      <c r="K249" s="302">
        <v>0</v>
      </c>
      <c r="L249" s="303">
        <f t="shared" si="11"/>
        <v>15</v>
      </c>
    </row>
    <row r="250" spans="1:12" ht="13.5" thickBot="1">
      <c r="A250" s="304"/>
      <c r="B250" s="305"/>
      <c r="C250" s="306"/>
      <c r="D250" s="307">
        <v>3419</v>
      </c>
      <c r="E250" s="308">
        <v>5222</v>
      </c>
      <c r="F250" s="309" t="s">
        <v>345</v>
      </c>
      <c r="G250" s="310">
        <v>0</v>
      </c>
      <c r="H250" s="310">
        <v>0</v>
      </c>
      <c r="I250" s="311">
        <v>15</v>
      </c>
      <c r="J250" s="312">
        <f t="shared" si="10"/>
        <v>15</v>
      </c>
      <c r="K250" s="311">
        <v>0</v>
      </c>
      <c r="L250" s="312">
        <f t="shared" si="11"/>
        <v>15</v>
      </c>
    </row>
    <row r="251" spans="1:12" ht="24">
      <c r="A251" s="296" t="s">
        <v>268</v>
      </c>
      <c r="B251" s="297">
        <v>3070006</v>
      </c>
      <c r="C251" s="282" t="s">
        <v>316</v>
      </c>
      <c r="D251" s="298" t="s">
        <v>269</v>
      </c>
      <c r="E251" s="299" t="s">
        <v>269</v>
      </c>
      <c r="F251" s="300" t="s">
        <v>619</v>
      </c>
      <c r="G251" s="301">
        <f>+G252</f>
        <v>0</v>
      </c>
      <c r="H251" s="301">
        <f>+H252</f>
        <v>0</v>
      </c>
      <c r="I251" s="302">
        <f>+I252</f>
        <v>5</v>
      </c>
      <c r="J251" s="303">
        <f t="shared" si="10"/>
        <v>5</v>
      </c>
      <c r="K251" s="302">
        <v>0</v>
      </c>
      <c r="L251" s="303">
        <f t="shared" si="11"/>
        <v>5</v>
      </c>
    </row>
    <row r="252" spans="1:12" ht="13.5" thickBot="1">
      <c r="A252" s="304"/>
      <c r="B252" s="305"/>
      <c r="C252" s="306"/>
      <c r="D252" s="307">
        <v>3419</v>
      </c>
      <c r="E252" s="308">
        <v>5222</v>
      </c>
      <c r="F252" s="309" t="s">
        <v>345</v>
      </c>
      <c r="G252" s="310">
        <v>0</v>
      </c>
      <c r="H252" s="310">
        <v>0</v>
      </c>
      <c r="I252" s="311">
        <v>5</v>
      </c>
      <c r="J252" s="312">
        <f t="shared" si="10"/>
        <v>5</v>
      </c>
      <c r="K252" s="311">
        <v>0</v>
      </c>
      <c r="L252" s="312">
        <f t="shared" si="11"/>
        <v>5</v>
      </c>
    </row>
    <row r="253" spans="1:12" ht="29.25" customHeight="1">
      <c r="A253" s="296" t="s">
        <v>268</v>
      </c>
      <c r="B253" s="297">
        <v>3070007</v>
      </c>
      <c r="C253" s="282" t="s">
        <v>316</v>
      </c>
      <c r="D253" s="298" t="s">
        <v>269</v>
      </c>
      <c r="E253" s="299" t="s">
        <v>269</v>
      </c>
      <c r="F253" s="300" t="s">
        <v>620</v>
      </c>
      <c r="G253" s="301">
        <f>+G254</f>
        <v>0</v>
      </c>
      <c r="H253" s="301">
        <f>+H254</f>
        <v>0</v>
      </c>
      <c r="I253" s="302">
        <f>+I254</f>
        <v>12</v>
      </c>
      <c r="J253" s="303">
        <f t="shared" si="10"/>
        <v>12</v>
      </c>
      <c r="K253" s="302">
        <v>0</v>
      </c>
      <c r="L253" s="303">
        <f t="shared" si="11"/>
        <v>12</v>
      </c>
    </row>
    <row r="254" spans="1:12" ht="13.5" thickBot="1">
      <c r="A254" s="304"/>
      <c r="B254" s="305"/>
      <c r="C254" s="306"/>
      <c r="D254" s="307">
        <v>3419</v>
      </c>
      <c r="E254" s="308">
        <v>5222</v>
      </c>
      <c r="F254" s="309" t="s">
        <v>345</v>
      </c>
      <c r="G254" s="310">
        <v>0</v>
      </c>
      <c r="H254" s="310">
        <v>0</v>
      </c>
      <c r="I254" s="311">
        <v>12</v>
      </c>
      <c r="J254" s="312">
        <f t="shared" si="10"/>
        <v>12</v>
      </c>
      <c r="K254" s="311">
        <v>0</v>
      </c>
      <c r="L254" s="312">
        <f t="shared" si="11"/>
        <v>12</v>
      </c>
    </row>
    <row r="255" spans="1:12" ht="24">
      <c r="A255" s="296" t="s">
        <v>268</v>
      </c>
      <c r="B255" s="297">
        <v>3070008</v>
      </c>
      <c r="C255" s="282" t="s">
        <v>316</v>
      </c>
      <c r="D255" s="298" t="s">
        <v>269</v>
      </c>
      <c r="E255" s="299" t="s">
        <v>269</v>
      </c>
      <c r="F255" s="300" t="s">
        <v>621</v>
      </c>
      <c r="G255" s="301">
        <f>+G256</f>
        <v>0</v>
      </c>
      <c r="H255" s="301">
        <f>+H256</f>
        <v>0</v>
      </c>
      <c r="I255" s="302">
        <f>+I256</f>
        <v>5</v>
      </c>
      <c r="J255" s="303">
        <f t="shared" si="10"/>
        <v>5</v>
      </c>
      <c r="K255" s="302">
        <v>0</v>
      </c>
      <c r="L255" s="303">
        <f t="shared" si="11"/>
        <v>5</v>
      </c>
    </row>
    <row r="256" spans="1:12" ht="13.5" thickBot="1">
      <c r="A256" s="304"/>
      <c r="B256" s="305"/>
      <c r="C256" s="306"/>
      <c r="D256" s="307">
        <v>3419</v>
      </c>
      <c r="E256" s="308">
        <v>5222</v>
      </c>
      <c r="F256" s="309" t="s">
        <v>345</v>
      </c>
      <c r="G256" s="310">
        <v>0</v>
      </c>
      <c r="H256" s="310">
        <v>0</v>
      </c>
      <c r="I256" s="311">
        <v>5</v>
      </c>
      <c r="J256" s="312">
        <f t="shared" si="10"/>
        <v>5</v>
      </c>
      <c r="K256" s="311">
        <v>0</v>
      </c>
      <c r="L256" s="312">
        <f t="shared" si="11"/>
        <v>5</v>
      </c>
    </row>
    <row r="257" spans="1:12" ht="24">
      <c r="A257" s="296" t="s">
        <v>268</v>
      </c>
      <c r="B257" s="297">
        <v>3070009</v>
      </c>
      <c r="C257" s="282" t="s">
        <v>316</v>
      </c>
      <c r="D257" s="298" t="s">
        <v>269</v>
      </c>
      <c r="E257" s="299" t="s">
        <v>269</v>
      </c>
      <c r="F257" s="300" t="s">
        <v>622</v>
      </c>
      <c r="G257" s="301">
        <f>+G258</f>
        <v>0</v>
      </c>
      <c r="H257" s="301">
        <f>+H258</f>
        <v>0</v>
      </c>
      <c r="I257" s="302">
        <f>+I258</f>
        <v>5</v>
      </c>
      <c r="J257" s="303">
        <f t="shared" si="10"/>
        <v>5</v>
      </c>
      <c r="K257" s="302">
        <v>0</v>
      </c>
      <c r="L257" s="303">
        <f t="shared" si="11"/>
        <v>5</v>
      </c>
    </row>
    <row r="258" spans="1:12" ht="13.5" thickBot="1">
      <c r="A258" s="304"/>
      <c r="B258" s="305"/>
      <c r="C258" s="306"/>
      <c r="D258" s="307">
        <v>3419</v>
      </c>
      <c r="E258" s="308">
        <v>5222</v>
      </c>
      <c r="F258" s="309" t="s">
        <v>345</v>
      </c>
      <c r="G258" s="310">
        <v>0</v>
      </c>
      <c r="H258" s="310">
        <v>0</v>
      </c>
      <c r="I258" s="311">
        <v>5</v>
      </c>
      <c r="J258" s="312">
        <f t="shared" si="10"/>
        <v>5</v>
      </c>
      <c r="K258" s="311">
        <v>0</v>
      </c>
      <c r="L258" s="312">
        <f t="shared" si="11"/>
        <v>5</v>
      </c>
    </row>
    <row r="259" spans="1:12" ht="36">
      <c r="A259" s="296" t="s">
        <v>268</v>
      </c>
      <c r="B259" s="297">
        <v>3070010</v>
      </c>
      <c r="C259" s="282" t="s">
        <v>316</v>
      </c>
      <c r="D259" s="298" t="s">
        <v>269</v>
      </c>
      <c r="E259" s="299" t="s">
        <v>269</v>
      </c>
      <c r="F259" s="300" t="s">
        <v>623</v>
      </c>
      <c r="G259" s="301">
        <f>+G260</f>
        <v>0</v>
      </c>
      <c r="H259" s="301">
        <f>+H260</f>
        <v>0</v>
      </c>
      <c r="I259" s="302">
        <f>+I260</f>
        <v>12</v>
      </c>
      <c r="J259" s="303">
        <f t="shared" si="10"/>
        <v>12</v>
      </c>
      <c r="K259" s="302">
        <v>0</v>
      </c>
      <c r="L259" s="303">
        <f t="shared" si="11"/>
        <v>12</v>
      </c>
    </row>
    <row r="260" spans="1:12" ht="13.5" thickBot="1">
      <c r="A260" s="304"/>
      <c r="B260" s="305"/>
      <c r="C260" s="306"/>
      <c r="D260" s="307">
        <v>3419</v>
      </c>
      <c r="E260" s="308">
        <v>5222</v>
      </c>
      <c r="F260" s="309" t="s">
        <v>345</v>
      </c>
      <c r="G260" s="310">
        <v>0</v>
      </c>
      <c r="H260" s="310">
        <v>0</v>
      </c>
      <c r="I260" s="311">
        <v>12</v>
      </c>
      <c r="J260" s="312">
        <f t="shared" si="10"/>
        <v>12</v>
      </c>
      <c r="K260" s="311">
        <v>0</v>
      </c>
      <c r="L260" s="312">
        <f t="shared" si="11"/>
        <v>12</v>
      </c>
    </row>
    <row r="261" spans="1:12" ht="24">
      <c r="A261" s="296" t="s">
        <v>268</v>
      </c>
      <c r="B261" s="297">
        <v>3070011</v>
      </c>
      <c r="C261" s="282" t="s">
        <v>624</v>
      </c>
      <c r="D261" s="298" t="s">
        <v>269</v>
      </c>
      <c r="E261" s="299" t="s">
        <v>269</v>
      </c>
      <c r="F261" s="300" t="s">
        <v>625</v>
      </c>
      <c r="G261" s="301">
        <f>+G262</f>
        <v>0</v>
      </c>
      <c r="H261" s="301">
        <f>+H262</f>
        <v>0</v>
      </c>
      <c r="I261" s="302">
        <f>+I262</f>
        <v>6</v>
      </c>
      <c r="J261" s="303">
        <f t="shared" si="10"/>
        <v>6</v>
      </c>
      <c r="K261" s="302">
        <v>0</v>
      </c>
      <c r="L261" s="303">
        <f t="shared" si="11"/>
        <v>6</v>
      </c>
    </row>
    <row r="262" spans="1:12" ht="19.5" customHeight="1" thickBot="1">
      <c r="A262" s="304"/>
      <c r="B262" s="305"/>
      <c r="C262" s="306"/>
      <c r="D262" s="307">
        <v>3419</v>
      </c>
      <c r="E262" s="308">
        <v>5213</v>
      </c>
      <c r="F262" s="309" t="s">
        <v>626</v>
      </c>
      <c r="G262" s="310">
        <v>0</v>
      </c>
      <c r="H262" s="310">
        <v>0</v>
      </c>
      <c r="I262" s="311">
        <v>6</v>
      </c>
      <c r="J262" s="312">
        <f t="shared" si="10"/>
        <v>6</v>
      </c>
      <c r="K262" s="311">
        <v>0</v>
      </c>
      <c r="L262" s="312">
        <f t="shared" si="11"/>
        <v>6</v>
      </c>
    </row>
    <row r="263" spans="1:12" ht="36">
      <c r="A263" s="296" t="s">
        <v>268</v>
      </c>
      <c r="B263" s="297">
        <v>3070012</v>
      </c>
      <c r="C263" s="282" t="s">
        <v>316</v>
      </c>
      <c r="D263" s="298" t="s">
        <v>269</v>
      </c>
      <c r="E263" s="299" t="s">
        <v>269</v>
      </c>
      <c r="F263" s="300" t="s">
        <v>627</v>
      </c>
      <c r="G263" s="301">
        <f>+G264</f>
        <v>0</v>
      </c>
      <c r="H263" s="301">
        <f>+H264</f>
        <v>0</v>
      </c>
      <c r="I263" s="302">
        <f>+I264</f>
        <v>5</v>
      </c>
      <c r="J263" s="303">
        <f t="shared" si="10"/>
        <v>5</v>
      </c>
      <c r="K263" s="302">
        <v>0</v>
      </c>
      <c r="L263" s="303">
        <f t="shared" si="11"/>
        <v>5</v>
      </c>
    </row>
    <row r="264" spans="1:12" ht="13.5" thickBot="1">
      <c r="A264" s="304"/>
      <c r="B264" s="305"/>
      <c r="C264" s="306"/>
      <c r="D264" s="307">
        <v>3419</v>
      </c>
      <c r="E264" s="308">
        <v>5222</v>
      </c>
      <c r="F264" s="309" t="s">
        <v>345</v>
      </c>
      <c r="G264" s="310">
        <v>0</v>
      </c>
      <c r="H264" s="310">
        <v>0</v>
      </c>
      <c r="I264" s="311">
        <v>5</v>
      </c>
      <c r="J264" s="312">
        <f t="shared" si="10"/>
        <v>5</v>
      </c>
      <c r="K264" s="311">
        <v>0</v>
      </c>
      <c r="L264" s="312">
        <f t="shared" si="11"/>
        <v>5</v>
      </c>
    </row>
    <row r="265" spans="1:12" ht="42" customHeight="1">
      <c r="A265" s="296" t="s">
        <v>268</v>
      </c>
      <c r="B265" s="297">
        <v>3070013</v>
      </c>
      <c r="C265" s="282" t="s">
        <v>316</v>
      </c>
      <c r="D265" s="298" t="s">
        <v>269</v>
      </c>
      <c r="E265" s="299" t="s">
        <v>269</v>
      </c>
      <c r="F265" s="300" t="s">
        <v>628</v>
      </c>
      <c r="G265" s="301">
        <f>+G266</f>
        <v>0</v>
      </c>
      <c r="H265" s="301">
        <f>+H266</f>
        <v>0</v>
      </c>
      <c r="I265" s="302">
        <f>+I266</f>
        <v>10</v>
      </c>
      <c r="J265" s="303">
        <f t="shared" si="10"/>
        <v>10</v>
      </c>
      <c r="K265" s="302">
        <v>0</v>
      </c>
      <c r="L265" s="303">
        <f t="shared" si="11"/>
        <v>10</v>
      </c>
    </row>
    <row r="266" spans="1:12" ht="13.5" thickBot="1">
      <c r="A266" s="304"/>
      <c r="B266" s="305"/>
      <c r="C266" s="306"/>
      <c r="D266" s="307">
        <v>3419</v>
      </c>
      <c r="E266" s="308">
        <v>5222</v>
      </c>
      <c r="F266" s="309" t="s">
        <v>345</v>
      </c>
      <c r="G266" s="310">
        <v>0</v>
      </c>
      <c r="H266" s="310">
        <v>0</v>
      </c>
      <c r="I266" s="311">
        <v>10</v>
      </c>
      <c r="J266" s="312">
        <f t="shared" si="10"/>
        <v>10</v>
      </c>
      <c r="K266" s="311">
        <v>0</v>
      </c>
      <c r="L266" s="312">
        <f t="shared" si="11"/>
        <v>10</v>
      </c>
    </row>
    <row r="267" spans="1:13" ht="13.5" thickBot="1">
      <c r="A267" s="273" t="s">
        <v>268</v>
      </c>
      <c r="B267" s="431" t="s">
        <v>629</v>
      </c>
      <c r="C267" s="432"/>
      <c r="D267" s="274" t="s">
        <v>269</v>
      </c>
      <c r="E267" s="275" t="s">
        <v>269</v>
      </c>
      <c r="F267" s="276" t="s">
        <v>630</v>
      </c>
      <c r="G267" s="277">
        <v>0</v>
      </c>
      <c r="H267" s="277">
        <v>0</v>
      </c>
      <c r="I267" s="277">
        <f>SUM(I268:I411)/2</f>
        <v>1000</v>
      </c>
      <c r="J267" s="278">
        <f>H267+I267</f>
        <v>1000</v>
      </c>
      <c r="K267" s="277">
        <f>SUM(K268:K411)/2</f>
        <v>0</v>
      </c>
      <c r="L267" s="278">
        <f>J267+K267</f>
        <v>1000</v>
      </c>
      <c r="M267" s="313"/>
    </row>
    <row r="268" spans="1:13" ht="12.75">
      <c r="A268" s="280" t="s">
        <v>268</v>
      </c>
      <c r="B268" s="281">
        <v>3080000</v>
      </c>
      <c r="C268" s="282" t="s">
        <v>316</v>
      </c>
      <c r="D268" s="283" t="s">
        <v>269</v>
      </c>
      <c r="E268" s="281" t="s">
        <v>269</v>
      </c>
      <c r="F268" s="284" t="s">
        <v>631</v>
      </c>
      <c r="G268" s="285">
        <v>0</v>
      </c>
      <c r="H268" s="286">
        <v>0</v>
      </c>
      <c r="I268" s="286">
        <f>+I269</f>
        <v>39</v>
      </c>
      <c r="J268" s="287">
        <f>H268+I268</f>
        <v>39</v>
      </c>
      <c r="K268" s="302">
        <v>0</v>
      </c>
      <c r="L268" s="287">
        <f>J268+K268</f>
        <v>39</v>
      </c>
      <c r="M268" s="313"/>
    </row>
    <row r="269" spans="1:13" ht="13.5" thickBot="1">
      <c r="A269" s="288"/>
      <c r="B269" s="289"/>
      <c r="C269" s="290"/>
      <c r="D269" s="291">
        <v>3419</v>
      </c>
      <c r="E269" s="292">
        <v>5901</v>
      </c>
      <c r="F269" s="293" t="s">
        <v>472</v>
      </c>
      <c r="G269" s="294">
        <v>0</v>
      </c>
      <c r="H269" s="294">
        <v>0</v>
      </c>
      <c r="I269" s="294">
        <v>39</v>
      </c>
      <c r="J269" s="295">
        <f>H269+I269</f>
        <v>39</v>
      </c>
      <c r="K269" s="311">
        <v>0</v>
      </c>
      <c r="L269" s="295">
        <f>J269+K269</f>
        <v>39</v>
      </c>
      <c r="M269" s="313"/>
    </row>
    <row r="270" spans="1:12" ht="39" customHeight="1">
      <c r="A270" s="296" t="s">
        <v>268</v>
      </c>
      <c r="B270" s="297">
        <v>3080001</v>
      </c>
      <c r="C270" s="282" t="s">
        <v>316</v>
      </c>
      <c r="D270" s="298" t="s">
        <v>269</v>
      </c>
      <c r="E270" s="299" t="s">
        <v>269</v>
      </c>
      <c r="F270" s="300" t="s">
        <v>632</v>
      </c>
      <c r="G270" s="301">
        <f>+G271</f>
        <v>0</v>
      </c>
      <c r="H270" s="301">
        <f>+H271</f>
        <v>0</v>
      </c>
      <c r="I270" s="302">
        <f>+I271</f>
        <v>7</v>
      </c>
      <c r="J270" s="303">
        <f>+H270+I270</f>
        <v>7</v>
      </c>
      <c r="K270" s="302">
        <v>0</v>
      </c>
      <c r="L270" s="303">
        <f>+J270+K270</f>
        <v>7</v>
      </c>
    </row>
    <row r="271" spans="1:12" ht="13.5" thickBot="1">
      <c r="A271" s="304"/>
      <c r="B271" s="305"/>
      <c r="C271" s="306"/>
      <c r="D271" s="307">
        <v>3419</v>
      </c>
      <c r="E271" s="308">
        <v>5222</v>
      </c>
      <c r="F271" s="309" t="s">
        <v>345</v>
      </c>
      <c r="G271" s="310">
        <v>0</v>
      </c>
      <c r="H271" s="310">
        <v>0</v>
      </c>
      <c r="I271" s="311">
        <v>7</v>
      </c>
      <c r="J271" s="312">
        <f>+H271+I271</f>
        <v>7</v>
      </c>
      <c r="K271" s="311">
        <v>0</v>
      </c>
      <c r="L271" s="312">
        <f>+J271+K271</f>
        <v>7</v>
      </c>
    </row>
    <row r="272" spans="1:12" ht="30" customHeight="1">
      <c r="A272" s="296" t="s">
        <v>268</v>
      </c>
      <c r="B272" s="297">
        <v>3080002</v>
      </c>
      <c r="C272" s="282" t="s">
        <v>316</v>
      </c>
      <c r="D272" s="298" t="s">
        <v>269</v>
      </c>
      <c r="E272" s="299" t="s">
        <v>269</v>
      </c>
      <c r="F272" s="300" t="s">
        <v>633</v>
      </c>
      <c r="G272" s="301">
        <f>+G273</f>
        <v>0</v>
      </c>
      <c r="H272" s="301">
        <f>+H273</f>
        <v>0</v>
      </c>
      <c r="I272" s="302">
        <f>+I273</f>
        <v>45</v>
      </c>
      <c r="J272" s="303">
        <f>+H272+I272</f>
        <v>45</v>
      </c>
      <c r="K272" s="302">
        <v>0</v>
      </c>
      <c r="L272" s="303">
        <f>+J272+K272</f>
        <v>45</v>
      </c>
    </row>
    <row r="273" spans="1:12" ht="13.5" thickBot="1">
      <c r="A273" s="304"/>
      <c r="B273" s="305"/>
      <c r="C273" s="306"/>
      <c r="D273" s="307">
        <v>3419</v>
      </c>
      <c r="E273" s="308">
        <v>5222</v>
      </c>
      <c r="F273" s="309" t="s">
        <v>345</v>
      </c>
      <c r="G273" s="310">
        <v>0</v>
      </c>
      <c r="H273" s="310">
        <v>0</v>
      </c>
      <c r="I273" s="311">
        <v>45</v>
      </c>
      <c r="J273" s="312">
        <f>+H273+I273</f>
        <v>45</v>
      </c>
      <c r="K273" s="311">
        <v>0</v>
      </c>
      <c r="L273" s="312">
        <f>+J273+K273</f>
        <v>45</v>
      </c>
    </row>
    <row r="274" spans="1:12" ht="24">
      <c r="A274" s="296" t="s">
        <v>268</v>
      </c>
      <c r="B274" s="297">
        <v>3080003</v>
      </c>
      <c r="C274" s="282" t="s">
        <v>316</v>
      </c>
      <c r="D274" s="298" t="s">
        <v>269</v>
      </c>
      <c r="E274" s="299" t="s">
        <v>269</v>
      </c>
      <c r="F274" s="300" t="s">
        <v>634</v>
      </c>
      <c r="G274" s="301">
        <f>+G275</f>
        <v>0</v>
      </c>
      <c r="H274" s="301">
        <f>+H275</f>
        <v>0</v>
      </c>
      <c r="I274" s="302">
        <f>+I275</f>
        <v>5</v>
      </c>
      <c r="J274" s="303">
        <f aca="true" t="shared" si="12" ref="J274:J337">+H274+I274</f>
        <v>5</v>
      </c>
      <c r="K274" s="302">
        <v>0</v>
      </c>
      <c r="L274" s="303">
        <f aca="true" t="shared" si="13" ref="L274:L337">+J274+K274</f>
        <v>5</v>
      </c>
    </row>
    <row r="275" spans="1:12" ht="13.5" thickBot="1">
      <c r="A275" s="304"/>
      <c r="B275" s="305"/>
      <c r="C275" s="306"/>
      <c r="D275" s="307">
        <v>3419</v>
      </c>
      <c r="E275" s="308">
        <v>5222</v>
      </c>
      <c r="F275" s="309" t="s">
        <v>345</v>
      </c>
      <c r="G275" s="310">
        <v>0</v>
      </c>
      <c r="H275" s="310">
        <v>0</v>
      </c>
      <c r="I275" s="311">
        <v>5</v>
      </c>
      <c r="J275" s="312">
        <f t="shared" si="12"/>
        <v>5</v>
      </c>
      <c r="K275" s="311">
        <v>0</v>
      </c>
      <c r="L275" s="312">
        <f t="shared" si="13"/>
        <v>5</v>
      </c>
    </row>
    <row r="276" spans="1:12" ht="24">
      <c r="A276" s="296" t="s">
        <v>268</v>
      </c>
      <c r="B276" s="297">
        <v>3080004</v>
      </c>
      <c r="C276" s="282" t="s">
        <v>478</v>
      </c>
      <c r="D276" s="298" t="s">
        <v>269</v>
      </c>
      <c r="E276" s="299" t="s">
        <v>269</v>
      </c>
      <c r="F276" s="300" t="s">
        <v>635</v>
      </c>
      <c r="G276" s="301">
        <f>+G277</f>
        <v>0</v>
      </c>
      <c r="H276" s="301">
        <f>+H277</f>
        <v>0</v>
      </c>
      <c r="I276" s="302">
        <f>+I277</f>
        <v>5</v>
      </c>
      <c r="J276" s="303">
        <f t="shared" si="12"/>
        <v>5</v>
      </c>
      <c r="K276" s="302">
        <v>0</v>
      </c>
      <c r="L276" s="303">
        <f t="shared" si="13"/>
        <v>5</v>
      </c>
    </row>
    <row r="277" spans="1:12" ht="13.5" thickBot="1">
      <c r="A277" s="304"/>
      <c r="B277" s="305"/>
      <c r="C277" s="306"/>
      <c r="D277" s="307">
        <v>3419</v>
      </c>
      <c r="E277" s="308">
        <v>5321</v>
      </c>
      <c r="F277" s="309" t="s">
        <v>350</v>
      </c>
      <c r="G277" s="310">
        <v>0</v>
      </c>
      <c r="H277" s="310">
        <v>0</v>
      </c>
      <c r="I277" s="311">
        <v>5</v>
      </c>
      <c r="J277" s="312">
        <f t="shared" si="12"/>
        <v>5</v>
      </c>
      <c r="K277" s="311">
        <v>0</v>
      </c>
      <c r="L277" s="312">
        <f t="shared" si="13"/>
        <v>5</v>
      </c>
    </row>
    <row r="278" spans="1:12" ht="24">
      <c r="A278" s="296" t="s">
        <v>268</v>
      </c>
      <c r="B278" s="297">
        <v>3080005</v>
      </c>
      <c r="C278" s="282" t="s">
        <v>636</v>
      </c>
      <c r="D278" s="298" t="s">
        <v>269</v>
      </c>
      <c r="E278" s="299" t="s">
        <v>269</v>
      </c>
      <c r="F278" s="300" t="s">
        <v>637</v>
      </c>
      <c r="G278" s="301">
        <f>+G279</f>
        <v>0</v>
      </c>
      <c r="H278" s="301">
        <f>+H279</f>
        <v>0</v>
      </c>
      <c r="I278" s="302">
        <f>+I279</f>
        <v>5</v>
      </c>
      <c r="J278" s="303">
        <f t="shared" si="12"/>
        <v>5</v>
      </c>
      <c r="K278" s="302">
        <v>0</v>
      </c>
      <c r="L278" s="303">
        <f t="shared" si="13"/>
        <v>5</v>
      </c>
    </row>
    <row r="279" spans="1:12" ht="13.5" thickBot="1">
      <c r="A279" s="304"/>
      <c r="B279" s="305"/>
      <c r="C279" s="306"/>
      <c r="D279" s="307">
        <v>3419</v>
      </c>
      <c r="E279" s="308">
        <v>5321</v>
      </c>
      <c r="F279" s="309" t="s">
        <v>350</v>
      </c>
      <c r="G279" s="310">
        <v>0</v>
      </c>
      <c r="H279" s="310">
        <v>0</v>
      </c>
      <c r="I279" s="311">
        <v>5</v>
      </c>
      <c r="J279" s="312">
        <f t="shared" si="12"/>
        <v>5</v>
      </c>
      <c r="K279" s="311">
        <v>0</v>
      </c>
      <c r="L279" s="312">
        <f t="shared" si="13"/>
        <v>5</v>
      </c>
    </row>
    <row r="280" spans="1:12" ht="36">
      <c r="A280" s="296" t="s">
        <v>268</v>
      </c>
      <c r="B280" s="297">
        <v>3080006</v>
      </c>
      <c r="C280" s="282" t="s">
        <v>316</v>
      </c>
      <c r="D280" s="298" t="s">
        <v>269</v>
      </c>
      <c r="E280" s="299" t="s">
        <v>269</v>
      </c>
      <c r="F280" s="300" t="s">
        <v>638</v>
      </c>
      <c r="G280" s="301">
        <f>+G281</f>
        <v>0</v>
      </c>
      <c r="H280" s="301">
        <f>+H281</f>
        <v>0</v>
      </c>
      <c r="I280" s="302">
        <f>+I281</f>
        <v>15</v>
      </c>
      <c r="J280" s="303">
        <f t="shared" si="12"/>
        <v>15</v>
      </c>
      <c r="K280" s="302">
        <v>0</v>
      </c>
      <c r="L280" s="303">
        <f t="shared" si="13"/>
        <v>15</v>
      </c>
    </row>
    <row r="281" spans="1:12" ht="13.5" thickBot="1">
      <c r="A281" s="304"/>
      <c r="B281" s="305"/>
      <c r="C281" s="306"/>
      <c r="D281" s="307">
        <v>3419</v>
      </c>
      <c r="E281" s="308">
        <v>5222</v>
      </c>
      <c r="F281" s="309" t="s">
        <v>345</v>
      </c>
      <c r="G281" s="310">
        <v>0</v>
      </c>
      <c r="H281" s="310">
        <v>0</v>
      </c>
      <c r="I281" s="311">
        <v>15</v>
      </c>
      <c r="J281" s="312">
        <f t="shared" si="12"/>
        <v>15</v>
      </c>
      <c r="K281" s="311">
        <v>0</v>
      </c>
      <c r="L281" s="312">
        <f t="shared" si="13"/>
        <v>15</v>
      </c>
    </row>
    <row r="282" spans="1:12" ht="24">
      <c r="A282" s="296" t="s">
        <v>268</v>
      </c>
      <c r="B282" s="297">
        <v>3080007</v>
      </c>
      <c r="C282" s="282" t="s">
        <v>316</v>
      </c>
      <c r="D282" s="298" t="s">
        <v>269</v>
      </c>
      <c r="E282" s="299" t="s">
        <v>269</v>
      </c>
      <c r="F282" s="300" t="s">
        <v>639</v>
      </c>
      <c r="G282" s="301">
        <f>+G283</f>
        <v>0</v>
      </c>
      <c r="H282" s="301">
        <f>+H283</f>
        <v>0</v>
      </c>
      <c r="I282" s="302">
        <f>+I283</f>
        <v>5</v>
      </c>
      <c r="J282" s="303">
        <f t="shared" si="12"/>
        <v>5</v>
      </c>
      <c r="K282" s="302">
        <v>0</v>
      </c>
      <c r="L282" s="303">
        <f t="shared" si="13"/>
        <v>5</v>
      </c>
    </row>
    <row r="283" spans="1:12" ht="24.75" thickBot="1">
      <c r="A283" s="304"/>
      <c r="B283" s="305"/>
      <c r="C283" s="306"/>
      <c r="D283" s="307">
        <v>3419</v>
      </c>
      <c r="E283" s="308">
        <v>5221</v>
      </c>
      <c r="F283" s="309" t="s">
        <v>432</v>
      </c>
      <c r="G283" s="310">
        <v>0</v>
      </c>
      <c r="H283" s="310">
        <v>0</v>
      </c>
      <c r="I283" s="311">
        <v>5</v>
      </c>
      <c r="J283" s="312">
        <f t="shared" si="12"/>
        <v>5</v>
      </c>
      <c r="K283" s="311">
        <v>0</v>
      </c>
      <c r="L283" s="312">
        <f t="shared" si="13"/>
        <v>5</v>
      </c>
    </row>
    <row r="284" spans="1:12" ht="36">
      <c r="A284" s="296" t="s">
        <v>268</v>
      </c>
      <c r="B284" s="297">
        <v>3080008</v>
      </c>
      <c r="C284" s="282" t="s">
        <v>316</v>
      </c>
      <c r="D284" s="298" t="s">
        <v>269</v>
      </c>
      <c r="E284" s="299" t="s">
        <v>269</v>
      </c>
      <c r="F284" s="300" t="s">
        <v>640</v>
      </c>
      <c r="G284" s="301">
        <f>+G285</f>
        <v>0</v>
      </c>
      <c r="H284" s="301">
        <f>+H285</f>
        <v>0</v>
      </c>
      <c r="I284" s="302">
        <f>+I285</f>
        <v>6</v>
      </c>
      <c r="J284" s="303">
        <f t="shared" si="12"/>
        <v>6</v>
      </c>
      <c r="K284" s="302">
        <v>0</v>
      </c>
      <c r="L284" s="303">
        <f t="shared" si="13"/>
        <v>6</v>
      </c>
    </row>
    <row r="285" spans="1:12" ht="13.5" thickBot="1">
      <c r="A285" s="304"/>
      <c r="B285" s="305"/>
      <c r="C285" s="306"/>
      <c r="D285" s="307">
        <v>3419</v>
      </c>
      <c r="E285" s="308">
        <v>5222</v>
      </c>
      <c r="F285" s="309" t="s">
        <v>345</v>
      </c>
      <c r="G285" s="310">
        <v>0</v>
      </c>
      <c r="H285" s="310">
        <v>0</v>
      </c>
      <c r="I285" s="311">
        <v>6</v>
      </c>
      <c r="J285" s="312">
        <f t="shared" si="12"/>
        <v>6</v>
      </c>
      <c r="K285" s="311">
        <v>0</v>
      </c>
      <c r="L285" s="312">
        <f t="shared" si="13"/>
        <v>6</v>
      </c>
    </row>
    <row r="286" spans="1:12" ht="36">
      <c r="A286" s="296" t="s">
        <v>268</v>
      </c>
      <c r="B286" s="297">
        <v>3080009</v>
      </c>
      <c r="C286" s="282" t="s">
        <v>316</v>
      </c>
      <c r="D286" s="298" t="s">
        <v>269</v>
      </c>
      <c r="E286" s="299" t="s">
        <v>269</v>
      </c>
      <c r="F286" s="300" t="s">
        <v>641</v>
      </c>
      <c r="G286" s="301">
        <f>+G287</f>
        <v>0</v>
      </c>
      <c r="H286" s="301">
        <f>+H287</f>
        <v>0</v>
      </c>
      <c r="I286" s="302">
        <f>+I287</f>
        <v>45</v>
      </c>
      <c r="J286" s="303">
        <f t="shared" si="12"/>
        <v>45</v>
      </c>
      <c r="K286" s="302">
        <v>0</v>
      </c>
      <c r="L286" s="303">
        <f t="shared" si="13"/>
        <v>45</v>
      </c>
    </row>
    <row r="287" spans="1:12" ht="13.5" thickBot="1">
      <c r="A287" s="304"/>
      <c r="B287" s="305"/>
      <c r="C287" s="306"/>
      <c r="D287" s="307">
        <v>3419</v>
      </c>
      <c r="E287" s="308">
        <v>5222</v>
      </c>
      <c r="F287" s="309" t="s">
        <v>345</v>
      </c>
      <c r="G287" s="310">
        <v>0</v>
      </c>
      <c r="H287" s="310">
        <v>0</v>
      </c>
      <c r="I287" s="311">
        <v>45</v>
      </c>
      <c r="J287" s="312">
        <f t="shared" si="12"/>
        <v>45</v>
      </c>
      <c r="K287" s="311">
        <v>0</v>
      </c>
      <c r="L287" s="312">
        <f t="shared" si="13"/>
        <v>45</v>
      </c>
    </row>
    <row r="288" spans="1:12" ht="36">
      <c r="A288" s="296" t="s">
        <v>268</v>
      </c>
      <c r="B288" s="297">
        <v>3080010</v>
      </c>
      <c r="C288" s="282" t="s">
        <v>316</v>
      </c>
      <c r="D288" s="298" t="s">
        <v>269</v>
      </c>
      <c r="E288" s="299" t="s">
        <v>269</v>
      </c>
      <c r="F288" s="300" t="s">
        <v>642</v>
      </c>
      <c r="G288" s="301">
        <f>+G289</f>
        <v>0</v>
      </c>
      <c r="H288" s="301">
        <f>+H289</f>
        <v>0</v>
      </c>
      <c r="I288" s="302">
        <f>+I289</f>
        <v>30</v>
      </c>
      <c r="J288" s="303">
        <f t="shared" si="12"/>
        <v>30</v>
      </c>
      <c r="K288" s="302">
        <v>0</v>
      </c>
      <c r="L288" s="303">
        <f t="shared" si="13"/>
        <v>30</v>
      </c>
    </row>
    <row r="289" spans="1:12" ht="13.5" thickBot="1">
      <c r="A289" s="304"/>
      <c r="B289" s="305"/>
      <c r="C289" s="306"/>
      <c r="D289" s="307">
        <v>3419</v>
      </c>
      <c r="E289" s="308">
        <v>5222</v>
      </c>
      <c r="F289" s="309" t="s">
        <v>345</v>
      </c>
      <c r="G289" s="310">
        <v>0</v>
      </c>
      <c r="H289" s="310">
        <v>0</v>
      </c>
      <c r="I289" s="311">
        <v>30</v>
      </c>
      <c r="J289" s="312">
        <f t="shared" si="12"/>
        <v>30</v>
      </c>
      <c r="K289" s="311">
        <v>0</v>
      </c>
      <c r="L289" s="312">
        <f t="shared" si="13"/>
        <v>30</v>
      </c>
    </row>
    <row r="290" spans="1:12" ht="40.5" customHeight="1">
      <c r="A290" s="296" t="s">
        <v>268</v>
      </c>
      <c r="B290" s="297">
        <v>3080011</v>
      </c>
      <c r="C290" s="282" t="s">
        <v>316</v>
      </c>
      <c r="D290" s="298" t="s">
        <v>269</v>
      </c>
      <c r="E290" s="299" t="s">
        <v>269</v>
      </c>
      <c r="F290" s="300" t="s">
        <v>643</v>
      </c>
      <c r="G290" s="301">
        <f>+G291</f>
        <v>0</v>
      </c>
      <c r="H290" s="301">
        <f>+H291</f>
        <v>0</v>
      </c>
      <c r="I290" s="302">
        <f>+I291</f>
        <v>5</v>
      </c>
      <c r="J290" s="303">
        <f t="shared" si="12"/>
        <v>5</v>
      </c>
      <c r="K290" s="302">
        <v>0</v>
      </c>
      <c r="L290" s="303">
        <f t="shared" si="13"/>
        <v>5</v>
      </c>
    </row>
    <row r="291" spans="1:12" ht="13.5" thickBot="1">
      <c r="A291" s="304"/>
      <c r="B291" s="305"/>
      <c r="C291" s="306"/>
      <c r="D291" s="307">
        <v>3419</v>
      </c>
      <c r="E291" s="308">
        <v>5222</v>
      </c>
      <c r="F291" s="309" t="s">
        <v>345</v>
      </c>
      <c r="G291" s="310">
        <v>0</v>
      </c>
      <c r="H291" s="310">
        <v>0</v>
      </c>
      <c r="I291" s="311">
        <v>5</v>
      </c>
      <c r="J291" s="312">
        <f t="shared" si="12"/>
        <v>5</v>
      </c>
      <c r="K291" s="311">
        <v>0</v>
      </c>
      <c r="L291" s="312">
        <f t="shared" si="13"/>
        <v>5</v>
      </c>
    </row>
    <row r="292" spans="1:12" ht="24">
      <c r="A292" s="296" t="s">
        <v>268</v>
      </c>
      <c r="B292" s="297">
        <v>3080012</v>
      </c>
      <c r="C292" s="282" t="s">
        <v>316</v>
      </c>
      <c r="D292" s="298" t="s">
        <v>269</v>
      </c>
      <c r="E292" s="299" t="s">
        <v>269</v>
      </c>
      <c r="F292" s="300" t="s">
        <v>644</v>
      </c>
      <c r="G292" s="301">
        <f>+G293</f>
        <v>0</v>
      </c>
      <c r="H292" s="301">
        <f>+H293</f>
        <v>0</v>
      </c>
      <c r="I292" s="302">
        <f>+I293</f>
        <v>5</v>
      </c>
      <c r="J292" s="303">
        <f t="shared" si="12"/>
        <v>5</v>
      </c>
      <c r="K292" s="302">
        <v>0</v>
      </c>
      <c r="L292" s="303">
        <f t="shared" si="13"/>
        <v>5</v>
      </c>
    </row>
    <row r="293" spans="1:12" ht="13.5" thickBot="1">
      <c r="A293" s="304"/>
      <c r="B293" s="305"/>
      <c r="C293" s="306"/>
      <c r="D293" s="307">
        <v>3419</v>
      </c>
      <c r="E293" s="308">
        <v>5222</v>
      </c>
      <c r="F293" s="309" t="s">
        <v>345</v>
      </c>
      <c r="G293" s="310">
        <v>0</v>
      </c>
      <c r="H293" s="310">
        <v>0</v>
      </c>
      <c r="I293" s="311">
        <v>5</v>
      </c>
      <c r="J293" s="312">
        <f t="shared" si="12"/>
        <v>5</v>
      </c>
      <c r="K293" s="311">
        <v>0</v>
      </c>
      <c r="L293" s="312">
        <f t="shared" si="13"/>
        <v>5</v>
      </c>
    </row>
    <row r="294" spans="1:12" ht="36">
      <c r="A294" s="296" t="s">
        <v>268</v>
      </c>
      <c r="B294" s="297">
        <v>3080013</v>
      </c>
      <c r="C294" s="282" t="s">
        <v>645</v>
      </c>
      <c r="D294" s="298" t="s">
        <v>269</v>
      </c>
      <c r="E294" s="299" t="s">
        <v>269</v>
      </c>
      <c r="F294" s="300" t="s">
        <v>646</v>
      </c>
      <c r="G294" s="301">
        <f>+G295</f>
        <v>0</v>
      </c>
      <c r="H294" s="301">
        <f>+H295</f>
        <v>0</v>
      </c>
      <c r="I294" s="302">
        <f>+I295</f>
        <v>5</v>
      </c>
      <c r="J294" s="303">
        <f t="shared" si="12"/>
        <v>5</v>
      </c>
      <c r="K294" s="302">
        <v>0</v>
      </c>
      <c r="L294" s="303">
        <f t="shared" si="13"/>
        <v>5</v>
      </c>
    </row>
    <row r="295" spans="1:12" ht="13.5" thickBot="1">
      <c r="A295" s="304"/>
      <c r="B295" s="305"/>
      <c r="C295" s="306"/>
      <c r="D295" s="307">
        <v>3419</v>
      </c>
      <c r="E295" s="308">
        <v>5321</v>
      </c>
      <c r="F295" s="309" t="s">
        <v>350</v>
      </c>
      <c r="G295" s="310">
        <v>0</v>
      </c>
      <c r="H295" s="310">
        <v>0</v>
      </c>
      <c r="I295" s="311">
        <v>5</v>
      </c>
      <c r="J295" s="312">
        <f t="shared" si="12"/>
        <v>5</v>
      </c>
      <c r="K295" s="311">
        <v>0</v>
      </c>
      <c r="L295" s="312">
        <f t="shared" si="13"/>
        <v>5</v>
      </c>
    </row>
    <row r="296" spans="1:12" ht="12.75">
      <c r="A296" s="296" t="s">
        <v>268</v>
      </c>
      <c r="B296" s="297">
        <v>3080014</v>
      </c>
      <c r="C296" s="282" t="s">
        <v>316</v>
      </c>
      <c r="D296" s="298" t="s">
        <v>269</v>
      </c>
      <c r="E296" s="299" t="s">
        <v>269</v>
      </c>
      <c r="F296" s="300" t="s">
        <v>647</v>
      </c>
      <c r="G296" s="301">
        <f>+G297</f>
        <v>0</v>
      </c>
      <c r="H296" s="301">
        <f>+H297</f>
        <v>0</v>
      </c>
      <c r="I296" s="302">
        <f>+I297</f>
        <v>21</v>
      </c>
      <c r="J296" s="303">
        <f t="shared" si="12"/>
        <v>21</v>
      </c>
      <c r="K296" s="302">
        <v>0</v>
      </c>
      <c r="L296" s="303">
        <f t="shared" si="13"/>
        <v>21</v>
      </c>
    </row>
    <row r="297" spans="1:12" ht="13.5" thickBot="1">
      <c r="A297" s="304"/>
      <c r="B297" s="305"/>
      <c r="C297" s="306"/>
      <c r="D297" s="307">
        <v>3419</v>
      </c>
      <c r="E297" s="308">
        <v>5222</v>
      </c>
      <c r="F297" s="309" t="s">
        <v>345</v>
      </c>
      <c r="G297" s="310">
        <v>0</v>
      </c>
      <c r="H297" s="310">
        <v>0</v>
      </c>
      <c r="I297" s="311">
        <v>21</v>
      </c>
      <c r="J297" s="312">
        <f t="shared" si="12"/>
        <v>21</v>
      </c>
      <c r="K297" s="311">
        <v>0</v>
      </c>
      <c r="L297" s="312">
        <f t="shared" si="13"/>
        <v>21</v>
      </c>
    </row>
    <row r="298" spans="1:12" ht="24">
      <c r="A298" s="296" t="s">
        <v>268</v>
      </c>
      <c r="B298" s="297">
        <v>3080015</v>
      </c>
      <c r="C298" s="282" t="s">
        <v>316</v>
      </c>
      <c r="D298" s="298" t="s">
        <v>269</v>
      </c>
      <c r="E298" s="299" t="s">
        <v>269</v>
      </c>
      <c r="F298" s="300" t="s">
        <v>648</v>
      </c>
      <c r="G298" s="301">
        <f>+G299</f>
        <v>0</v>
      </c>
      <c r="H298" s="301">
        <f>+H299</f>
        <v>0</v>
      </c>
      <c r="I298" s="302">
        <f>+I299</f>
        <v>5</v>
      </c>
      <c r="J298" s="303">
        <f t="shared" si="12"/>
        <v>5</v>
      </c>
      <c r="K298" s="302">
        <v>0</v>
      </c>
      <c r="L298" s="303">
        <f t="shared" si="13"/>
        <v>5</v>
      </c>
    </row>
    <row r="299" spans="1:12" ht="13.5" thickBot="1">
      <c r="A299" s="304"/>
      <c r="B299" s="305"/>
      <c r="C299" s="306"/>
      <c r="D299" s="307">
        <v>3419</v>
      </c>
      <c r="E299" s="308">
        <v>5222</v>
      </c>
      <c r="F299" s="309" t="s">
        <v>345</v>
      </c>
      <c r="G299" s="310">
        <v>0</v>
      </c>
      <c r="H299" s="310">
        <v>0</v>
      </c>
      <c r="I299" s="311">
        <v>5</v>
      </c>
      <c r="J299" s="312">
        <f t="shared" si="12"/>
        <v>5</v>
      </c>
      <c r="K299" s="311">
        <v>0</v>
      </c>
      <c r="L299" s="312">
        <f t="shared" si="13"/>
        <v>5</v>
      </c>
    </row>
    <row r="300" spans="1:12" ht="24">
      <c r="A300" s="296" t="s">
        <v>268</v>
      </c>
      <c r="B300" s="297">
        <v>3080016</v>
      </c>
      <c r="C300" s="282" t="s">
        <v>649</v>
      </c>
      <c r="D300" s="298" t="s">
        <v>269</v>
      </c>
      <c r="E300" s="299" t="s">
        <v>269</v>
      </c>
      <c r="F300" s="300" t="s">
        <v>650</v>
      </c>
      <c r="G300" s="301">
        <f>+G301</f>
        <v>0</v>
      </c>
      <c r="H300" s="301">
        <f>+H301</f>
        <v>0</v>
      </c>
      <c r="I300" s="302">
        <f>+I301</f>
        <v>9</v>
      </c>
      <c r="J300" s="303">
        <f t="shared" si="12"/>
        <v>9</v>
      </c>
      <c r="K300" s="302">
        <v>0</v>
      </c>
      <c r="L300" s="303">
        <f t="shared" si="13"/>
        <v>9</v>
      </c>
    </row>
    <row r="301" spans="1:12" ht="13.5" thickBot="1">
      <c r="A301" s="304"/>
      <c r="B301" s="305"/>
      <c r="C301" s="306"/>
      <c r="D301" s="307">
        <v>3419</v>
      </c>
      <c r="E301" s="308">
        <v>5321</v>
      </c>
      <c r="F301" s="309" t="s">
        <v>350</v>
      </c>
      <c r="G301" s="310">
        <v>0</v>
      </c>
      <c r="H301" s="310">
        <v>0</v>
      </c>
      <c r="I301" s="311">
        <v>9</v>
      </c>
      <c r="J301" s="312">
        <f t="shared" si="12"/>
        <v>9</v>
      </c>
      <c r="K301" s="311">
        <v>0</v>
      </c>
      <c r="L301" s="312">
        <f t="shared" si="13"/>
        <v>9</v>
      </c>
    </row>
    <row r="302" spans="1:12" ht="24">
      <c r="A302" s="296" t="s">
        <v>268</v>
      </c>
      <c r="B302" s="297">
        <v>3080017</v>
      </c>
      <c r="C302" s="282" t="s">
        <v>316</v>
      </c>
      <c r="D302" s="298" t="s">
        <v>269</v>
      </c>
      <c r="E302" s="299" t="s">
        <v>269</v>
      </c>
      <c r="F302" s="300" t="s">
        <v>651</v>
      </c>
      <c r="G302" s="301">
        <f>+G303</f>
        <v>0</v>
      </c>
      <c r="H302" s="301">
        <f>+H303</f>
        <v>0</v>
      </c>
      <c r="I302" s="302">
        <f>+I303</f>
        <v>5</v>
      </c>
      <c r="J302" s="303">
        <f t="shared" si="12"/>
        <v>5</v>
      </c>
      <c r="K302" s="302">
        <v>0</v>
      </c>
      <c r="L302" s="303">
        <f t="shared" si="13"/>
        <v>5</v>
      </c>
    </row>
    <row r="303" spans="1:12" ht="13.5" thickBot="1">
      <c r="A303" s="304"/>
      <c r="B303" s="305"/>
      <c r="C303" s="306"/>
      <c r="D303" s="307">
        <v>3419</v>
      </c>
      <c r="E303" s="308">
        <v>5222</v>
      </c>
      <c r="F303" s="309" t="s">
        <v>345</v>
      </c>
      <c r="G303" s="310">
        <v>0</v>
      </c>
      <c r="H303" s="310">
        <v>0</v>
      </c>
      <c r="I303" s="311">
        <v>5</v>
      </c>
      <c r="J303" s="312">
        <f t="shared" si="12"/>
        <v>5</v>
      </c>
      <c r="K303" s="311">
        <v>0</v>
      </c>
      <c r="L303" s="312">
        <f t="shared" si="13"/>
        <v>5</v>
      </c>
    </row>
    <row r="304" spans="1:12" ht="24">
      <c r="A304" s="296" t="s">
        <v>268</v>
      </c>
      <c r="B304" s="297">
        <v>3080018</v>
      </c>
      <c r="C304" s="282" t="s">
        <v>316</v>
      </c>
      <c r="D304" s="298" t="s">
        <v>269</v>
      </c>
      <c r="E304" s="299" t="s">
        <v>269</v>
      </c>
      <c r="F304" s="300" t="s">
        <v>652</v>
      </c>
      <c r="G304" s="301">
        <f>+G305</f>
        <v>0</v>
      </c>
      <c r="H304" s="301">
        <f>+H305</f>
        <v>0</v>
      </c>
      <c r="I304" s="302">
        <f>+I305</f>
        <v>7</v>
      </c>
      <c r="J304" s="303">
        <f t="shared" si="12"/>
        <v>7</v>
      </c>
      <c r="K304" s="302">
        <v>0</v>
      </c>
      <c r="L304" s="303">
        <f t="shared" si="13"/>
        <v>7</v>
      </c>
    </row>
    <row r="305" spans="1:12" ht="13.5" thickBot="1">
      <c r="A305" s="304"/>
      <c r="B305" s="305"/>
      <c r="C305" s="306"/>
      <c r="D305" s="307">
        <v>3419</v>
      </c>
      <c r="E305" s="308">
        <v>5222</v>
      </c>
      <c r="F305" s="309" t="s">
        <v>345</v>
      </c>
      <c r="G305" s="310">
        <v>0</v>
      </c>
      <c r="H305" s="310">
        <v>0</v>
      </c>
      <c r="I305" s="311">
        <v>7</v>
      </c>
      <c r="J305" s="312">
        <f t="shared" si="12"/>
        <v>7</v>
      </c>
      <c r="K305" s="311">
        <v>0</v>
      </c>
      <c r="L305" s="312">
        <f t="shared" si="13"/>
        <v>7</v>
      </c>
    </row>
    <row r="306" spans="1:12" ht="24">
      <c r="A306" s="296" t="s">
        <v>268</v>
      </c>
      <c r="B306" s="297">
        <v>3080019</v>
      </c>
      <c r="C306" s="282" t="s">
        <v>316</v>
      </c>
      <c r="D306" s="298" t="s">
        <v>269</v>
      </c>
      <c r="E306" s="299" t="s">
        <v>269</v>
      </c>
      <c r="F306" s="300" t="s">
        <v>653</v>
      </c>
      <c r="G306" s="301">
        <f>+G307</f>
        <v>0</v>
      </c>
      <c r="H306" s="301">
        <f>+H307</f>
        <v>0</v>
      </c>
      <c r="I306" s="302">
        <f>+I307</f>
        <v>45</v>
      </c>
      <c r="J306" s="303">
        <f t="shared" si="12"/>
        <v>45</v>
      </c>
      <c r="K306" s="302">
        <v>0</v>
      </c>
      <c r="L306" s="303">
        <f t="shared" si="13"/>
        <v>45</v>
      </c>
    </row>
    <row r="307" spans="1:12" ht="13.5" thickBot="1">
      <c r="A307" s="304"/>
      <c r="B307" s="305"/>
      <c r="C307" s="306"/>
      <c r="D307" s="307">
        <v>3419</v>
      </c>
      <c r="E307" s="308">
        <v>5222</v>
      </c>
      <c r="F307" s="309" t="s">
        <v>345</v>
      </c>
      <c r="G307" s="310">
        <v>0</v>
      </c>
      <c r="H307" s="310">
        <v>0</v>
      </c>
      <c r="I307" s="311">
        <v>45</v>
      </c>
      <c r="J307" s="312">
        <f t="shared" si="12"/>
        <v>45</v>
      </c>
      <c r="K307" s="311">
        <v>0</v>
      </c>
      <c r="L307" s="312">
        <f t="shared" si="13"/>
        <v>45</v>
      </c>
    </row>
    <row r="308" spans="1:12" ht="36">
      <c r="A308" s="296" t="s">
        <v>268</v>
      </c>
      <c r="B308" s="297">
        <v>3080020</v>
      </c>
      <c r="C308" s="282" t="s">
        <v>316</v>
      </c>
      <c r="D308" s="298" t="s">
        <v>269</v>
      </c>
      <c r="E308" s="299" t="s">
        <v>269</v>
      </c>
      <c r="F308" s="300" t="s">
        <v>654</v>
      </c>
      <c r="G308" s="301">
        <f>+G309</f>
        <v>0</v>
      </c>
      <c r="H308" s="301">
        <f>+H309</f>
        <v>0</v>
      </c>
      <c r="I308" s="302">
        <f>+I309</f>
        <v>45</v>
      </c>
      <c r="J308" s="303">
        <f t="shared" si="12"/>
        <v>45</v>
      </c>
      <c r="K308" s="302">
        <v>0</v>
      </c>
      <c r="L308" s="303">
        <f t="shared" si="13"/>
        <v>45</v>
      </c>
    </row>
    <row r="309" spans="1:12" ht="13.5" thickBot="1">
      <c r="A309" s="304"/>
      <c r="B309" s="305"/>
      <c r="C309" s="306"/>
      <c r="D309" s="307">
        <v>3419</v>
      </c>
      <c r="E309" s="308">
        <v>5222</v>
      </c>
      <c r="F309" s="309" t="s">
        <v>345</v>
      </c>
      <c r="G309" s="310">
        <v>0</v>
      </c>
      <c r="H309" s="310">
        <v>0</v>
      </c>
      <c r="I309" s="311">
        <v>45</v>
      </c>
      <c r="J309" s="312">
        <f t="shared" si="12"/>
        <v>45</v>
      </c>
      <c r="K309" s="311">
        <v>0</v>
      </c>
      <c r="L309" s="312">
        <f t="shared" si="13"/>
        <v>45</v>
      </c>
    </row>
    <row r="310" spans="1:12" ht="28.5" customHeight="1">
      <c r="A310" s="296" t="s">
        <v>268</v>
      </c>
      <c r="B310" s="297">
        <v>3080021</v>
      </c>
      <c r="C310" s="282" t="s">
        <v>316</v>
      </c>
      <c r="D310" s="298" t="s">
        <v>269</v>
      </c>
      <c r="E310" s="299" t="s">
        <v>269</v>
      </c>
      <c r="F310" s="300" t="s">
        <v>655</v>
      </c>
      <c r="G310" s="301">
        <f>+G311</f>
        <v>0</v>
      </c>
      <c r="H310" s="301">
        <f>+H311</f>
        <v>0</v>
      </c>
      <c r="I310" s="302">
        <f>+I311</f>
        <v>5</v>
      </c>
      <c r="J310" s="303">
        <f t="shared" si="12"/>
        <v>5</v>
      </c>
      <c r="K310" s="302">
        <v>0</v>
      </c>
      <c r="L310" s="303">
        <f t="shared" si="13"/>
        <v>5</v>
      </c>
    </row>
    <row r="311" spans="1:12" ht="13.5" thickBot="1">
      <c r="A311" s="304"/>
      <c r="B311" s="305"/>
      <c r="C311" s="306"/>
      <c r="D311" s="307">
        <v>3419</v>
      </c>
      <c r="E311" s="308">
        <v>5222</v>
      </c>
      <c r="F311" s="309" t="s">
        <v>345</v>
      </c>
      <c r="G311" s="310">
        <v>0</v>
      </c>
      <c r="H311" s="310">
        <v>0</v>
      </c>
      <c r="I311" s="311">
        <v>5</v>
      </c>
      <c r="J311" s="312">
        <f t="shared" si="12"/>
        <v>5</v>
      </c>
      <c r="K311" s="311">
        <v>0</v>
      </c>
      <c r="L311" s="312">
        <f t="shared" si="13"/>
        <v>5</v>
      </c>
    </row>
    <row r="312" spans="1:12" ht="28.5" customHeight="1">
      <c r="A312" s="296" t="s">
        <v>268</v>
      </c>
      <c r="B312" s="297">
        <v>3080022</v>
      </c>
      <c r="C312" s="282" t="s">
        <v>316</v>
      </c>
      <c r="D312" s="298" t="s">
        <v>269</v>
      </c>
      <c r="E312" s="299" t="s">
        <v>269</v>
      </c>
      <c r="F312" s="300" t="s">
        <v>656</v>
      </c>
      <c r="G312" s="301">
        <f>+G313</f>
        <v>0</v>
      </c>
      <c r="H312" s="301">
        <f>+H313</f>
        <v>0</v>
      </c>
      <c r="I312" s="302">
        <f>+I313</f>
        <v>30</v>
      </c>
      <c r="J312" s="303">
        <f t="shared" si="12"/>
        <v>30</v>
      </c>
      <c r="K312" s="302">
        <v>0</v>
      </c>
      <c r="L312" s="303">
        <f t="shared" si="13"/>
        <v>30</v>
      </c>
    </row>
    <row r="313" spans="1:12" ht="13.5" thickBot="1">
      <c r="A313" s="304"/>
      <c r="B313" s="305"/>
      <c r="C313" s="306"/>
      <c r="D313" s="307">
        <v>3419</v>
      </c>
      <c r="E313" s="308">
        <v>5222</v>
      </c>
      <c r="F313" s="309" t="s">
        <v>345</v>
      </c>
      <c r="G313" s="310">
        <v>0</v>
      </c>
      <c r="H313" s="310">
        <v>0</v>
      </c>
      <c r="I313" s="311">
        <v>30</v>
      </c>
      <c r="J313" s="312">
        <f t="shared" si="12"/>
        <v>30</v>
      </c>
      <c r="K313" s="311">
        <v>0</v>
      </c>
      <c r="L313" s="312">
        <f t="shared" si="13"/>
        <v>30</v>
      </c>
    </row>
    <row r="314" spans="1:12" ht="24">
      <c r="A314" s="296" t="s">
        <v>268</v>
      </c>
      <c r="B314" s="297">
        <v>3080023</v>
      </c>
      <c r="C314" s="282" t="s">
        <v>316</v>
      </c>
      <c r="D314" s="298" t="s">
        <v>269</v>
      </c>
      <c r="E314" s="299" t="s">
        <v>269</v>
      </c>
      <c r="F314" s="300" t="s">
        <v>657</v>
      </c>
      <c r="G314" s="301">
        <f>+G315</f>
        <v>0</v>
      </c>
      <c r="H314" s="301">
        <f>+H315</f>
        <v>0</v>
      </c>
      <c r="I314" s="302">
        <f>+I315</f>
        <v>5</v>
      </c>
      <c r="J314" s="303">
        <f t="shared" si="12"/>
        <v>5</v>
      </c>
      <c r="K314" s="302">
        <v>0</v>
      </c>
      <c r="L314" s="303">
        <f t="shared" si="13"/>
        <v>5</v>
      </c>
    </row>
    <row r="315" spans="1:12" ht="13.5" thickBot="1">
      <c r="A315" s="304"/>
      <c r="B315" s="305"/>
      <c r="C315" s="306"/>
      <c r="D315" s="307">
        <v>3419</v>
      </c>
      <c r="E315" s="308">
        <v>5222</v>
      </c>
      <c r="F315" s="309" t="s">
        <v>345</v>
      </c>
      <c r="G315" s="310">
        <v>0</v>
      </c>
      <c r="H315" s="310">
        <v>0</v>
      </c>
      <c r="I315" s="311">
        <v>5</v>
      </c>
      <c r="J315" s="312">
        <f t="shared" si="12"/>
        <v>5</v>
      </c>
      <c r="K315" s="311">
        <v>0</v>
      </c>
      <c r="L315" s="312">
        <f t="shared" si="13"/>
        <v>5</v>
      </c>
    </row>
    <row r="316" spans="1:12" ht="24">
      <c r="A316" s="296" t="s">
        <v>268</v>
      </c>
      <c r="B316" s="297">
        <v>3080024</v>
      </c>
      <c r="C316" s="282" t="s">
        <v>316</v>
      </c>
      <c r="D316" s="298" t="s">
        <v>269</v>
      </c>
      <c r="E316" s="299" t="s">
        <v>269</v>
      </c>
      <c r="F316" s="300" t="s">
        <v>658</v>
      </c>
      <c r="G316" s="301">
        <f>+G317</f>
        <v>0</v>
      </c>
      <c r="H316" s="301">
        <f>+H317</f>
        <v>0</v>
      </c>
      <c r="I316" s="302">
        <f>+I317</f>
        <v>6</v>
      </c>
      <c r="J316" s="303">
        <f t="shared" si="12"/>
        <v>6</v>
      </c>
      <c r="K316" s="302">
        <v>0</v>
      </c>
      <c r="L316" s="303">
        <f t="shared" si="13"/>
        <v>6</v>
      </c>
    </row>
    <row r="317" spans="1:12" ht="13.5" thickBot="1">
      <c r="A317" s="304"/>
      <c r="B317" s="305"/>
      <c r="C317" s="306"/>
      <c r="D317" s="307">
        <v>3419</v>
      </c>
      <c r="E317" s="308">
        <v>5222</v>
      </c>
      <c r="F317" s="309" t="s">
        <v>345</v>
      </c>
      <c r="G317" s="310">
        <v>0</v>
      </c>
      <c r="H317" s="310">
        <v>0</v>
      </c>
      <c r="I317" s="311">
        <v>6</v>
      </c>
      <c r="J317" s="312">
        <f t="shared" si="12"/>
        <v>6</v>
      </c>
      <c r="K317" s="311">
        <v>0</v>
      </c>
      <c r="L317" s="312">
        <f t="shared" si="13"/>
        <v>6</v>
      </c>
    </row>
    <row r="318" spans="1:12" ht="24">
      <c r="A318" s="296" t="s">
        <v>268</v>
      </c>
      <c r="B318" s="297">
        <v>3080025</v>
      </c>
      <c r="C318" s="282" t="s">
        <v>316</v>
      </c>
      <c r="D318" s="298" t="s">
        <v>269</v>
      </c>
      <c r="E318" s="299" t="s">
        <v>269</v>
      </c>
      <c r="F318" s="300" t="s">
        <v>659</v>
      </c>
      <c r="G318" s="301">
        <f>+G319</f>
        <v>0</v>
      </c>
      <c r="H318" s="301">
        <f>+H319</f>
        <v>0</v>
      </c>
      <c r="I318" s="302">
        <f>+I319</f>
        <v>5</v>
      </c>
      <c r="J318" s="303">
        <f t="shared" si="12"/>
        <v>5</v>
      </c>
      <c r="K318" s="302">
        <v>0</v>
      </c>
      <c r="L318" s="303">
        <f t="shared" si="13"/>
        <v>5</v>
      </c>
    </row>
    <row r="319" spans="1:12" ht="13.5" thickBot="1">
      <c r="A319" s="304"/>
      <c r="B319" s="305"/>
      <c r="C319" s="306"/>
      <c r="D319" s="307">
        <v>3419</v>
      </c>
      <c r="E319" s="308">
        <v>5222</v>
      </c>
      <c r="F319" s="309" t="s">
        <v>345</v>
      </c>
      <c r="G319" s="310">
        <v>0</v>
      </c>
      <c r="H319" s="310">
        <v>0</v>
      </c>
      <c r="I319" s="311">
        <v>5</v>
      </c>
      <c r="J319" s="312">
        <f t="shared" si="12"/>
        <v>5</v>
      </c>
      <c r="K319" s="311">
        <v>0</v>
      </c>
      <c r="L319" s="312">
        <f t="shared" si="13"/>
        <v>5</v>
      </c>
    </row>
    <row r="320" spans="1:12" ht="36">
      <c r="A320" s="296" t="s">
        <v>268</v>
      </c>
      <c r="B320" s="297">
        <v>3080026</v>
      </c>
      <c r="C320" s="282" t="s">
        <v>316</v>
      </c>
      <c r="D320" s="298" t="s">
        <v>269</v>
      </c>
      <c r="E320" s="299" t="s">
        <v>269</v>
      </c>
      <c r="F320" s="300" t="s">
        <v>660</v>
      </c>
      <c r="G320" s="301">
        <f>+G321</f>
        <v>0</v>
      </c>
      <c r="H320" s="301">
        <f>+H321</f>
        <v>0</v>
      </c>
      <c r="I320" s="302">
        <f>+I321</f>
        <v>7</v>
      </c>
      <c r="J320" s="303">
        <f t="shared" si="12"/>
        <v>7</v>
      </c>
      <c r="K320" s="302">
        <v>0</v>
      </c>
      <c r="L320" s="303">
        <f t="shared" si="13"/>
        <v>7</v>
      </c>
    </row>
    <row r="321" spans="1:12" ht="13.5" thickBot="1">
      <c r="A321" s="304"/>
      <c r="B321" s="305"/>
      <c r="C321" s="306"/>
      <c r="D321" s="307">
        <v>3419</v>
      </c>
      <c r="E321" s="308">
        <v>5222</v>
      </c>
      <c r="F321" s="309" t="s">
        <v>345</v>
      </c>
      <c r="G321" s="310">
        <v>0</v>
      </c>
      <c r="H321" s="310">
        <v>0</v>
      </c>
      <c r="I321" s="311">
        <v>7</v>
      </c>
      <c r="J321" s="312">
        <f t="shared" si="12"/>
        <v>7</v>
      </c>
      <c r="K321" s="311">
        <v>0</v>
      </c>
      <c r="L321" s="312">
        <f t="shared" si="13"/>
        <v>7</v>
      </c>
    </row>
    <row r="322" spans="1:12" ht="36">
      <c r="A322" s="296" t="s">
        <v>268</v>
      </c>
      <c r="B322" s="297">
        <v>3080027</v>
      </c>
      <c r="C322" s="282" t="s">
        <v>316</v>
      </c>
      <c r="D322" s="298" t="s">
        <v>269</v>
      </c>
      <c r="E322" s="299" t="s">
        <v>269</v>
      </c>
      <c r="F322" s="300" t="s">
        <v>661</v>
      </c>
      <c r="G322" s="301">
        <f>+G323</f>
        <v>0</v>
      </c>
      <c r="H322" s="301">
        <f>+H323</f>
        <v>0</v>
      </c>
      <c r="I322" s="302">
        <f>+I323</f>
        <v>22</v>
      </c>
      <c r="J322" s="303">
        <f t="shared" si="12"/>
        <v>22</v>
      </c>
      <c r="K322" s="302">
        <v>0</v>
      </c>
      <c r="L322" s="303">
        <f t="shared" si="13"/>
        <v>22</v>
      </c>
    </row>
    <row r="323" spans="1:12" ht="13.5" thickBot="1">
      <c r="A323" s="304"/>
      <c r="B323" s="305"/>
      <c r="C323" s="306"/>
      <c r="D323" s="307">
        <v>3419</v>
      </c>
      <c r="E323" s="308">
        <v>5222</v>
      </c>
      <c r="F323" s="309" t="s">
        <v>345</v>
      </c>
      <c r="G323" s="310">
        <v>0</v>
      </c>
      <c r="H323" s="310">
        <v>0</v>
      </c>
      <c r="I323" s="311">
        <v>22</v>
      </c>
      <c r="J323" s="312">
        <f t="shared" si="12"/>
        <v>22</v>
      </c>
      <c r="K323" s="311">
        <v>0</v>
      </c>
      <c r="L323" s="312">
        <f t="shared" si="13"/>
        <v>22</v>
      </c>
    </row>
    <row r="324" spans="1:12" ht="24">
      <c r="A324" s="296" t="s">
        <v>268</v>
      </c>
      <c r="B324" s="297">
        <v>3080028</v>
      </c>
      <c r="C324" s="282" t="s">
        <v>649</v>
      </c>
      <c r="D324" s="298" t="s">
        <v>269</v>
      </c>
      <c r="E324" s="299" t="s">
        <v>269</v>
      </c>
      <c r="F324" s="300" t="s">
        <v>662</v>
      </c>
      <c r="G324" s="301">
        <f>+G325</f>
        <v>0</v>
      </c>
      <c r="H324" s="301">
        <f>+H325</f>
        <v>0</v>
      </c>
      <c r="I324" s="302">
        <f>+I325</f>
        <v>5</v>
      </c>
      <c r="J324" s="303">
        <f t="shared" si="12"/>
        <v>5</v>
      </c>
      <c r="K324" s="302">
        <v>0</v>
      </c>
      <c r="L324" s="303">
        <f t="shared" si="13"/>
        <v>5</v>
      </c>
    </row>
    <row r="325" spans="1:12" ht="13.5" thickBot="1">
      <c r="A325" s="304"/>
      <c r="B325" s="305"/>
      <c r="C325" s="306"/>
      <c r="D325" s="307">
        <v>3419</v>
      </c>
      <c r="E325" s="308">
        <v>5321</v>
      </c>
      <c r="F325" s="309" t="s">
        <v>350</v>
      </c>
      <c r="G325" s="310">
        <v>0</v>
      </c>
      <c r="H325" s="310">
        <v>0</v>
      </c>
      <c r="I325" s="311">
        <v>5</v>
      </c>
      <c r="J325" s="312">
        <f t="shared" si="12"/>
        <v>5</v>
      </c>
      <c r="K325" s="311">
        <v>0</v>
      </c>
      <c r="L325" s="312">
        <f t="shared" si="13"/>
        <v>5</v>
      </c>
    </row>
    <row r="326" spans="1:12" ht="36">
      <c r="A326" s="296" t="s">
        <v>268</v>
      </c>
      <c r="B326" s="297">
        <v>3080029</v>
      </c>
      <c r="C326" s="282" t="s">
        <v>316</v>
      </c>
      <c r="D326" s="298" t="s">
        <v>269</v>
      </c>
      <c r="E326" s="299" t="s">
        <v>269</v>
      </c>
      <c r="F326" s="300" t="s">
        <v>663</v>
      </c>
      <c r="G326" s="301">
        <f>+G327</f>
        <v>0</v>
      </c>
      <c r="H326" s="301">
        <f>+H327</f>
        <v>0</v>
      </c>
      <c r="I326" s="302">
        <f>+I327</f>
        <v>9</v>
      </c>
      <c r="J326" s="303">
        <f t="shared" si="12"/>
        <v>9</v>
      </c>
      <c r="K326" s="302">
        <v>0</v>
      </c>
      <c r="L326" s="303">
        <f t="shared" si="13"/>
        <v>9</v>
      </c>
    </row>
    <row r="327" spans="1:12" ht="13.5" thickBot="1">
      <c r="A327" s="304"/>
      <c r="B327" s="305"/>
      <c r="C327" s="306"/>
      <c r="D327" s="307">
        <v>3419</v>
      </c>
      <c r="E327" s="308">
        <v>5222</v>
      </c>
      <c r="F327" s="309" t="s">
        <v>345</v>
      </c>
      <c r="G327" s="310">
        <v>0</v>
      </c>
      <c r="H327" s="310">
        <v>0</v>
      </c>
      <c r="I327" s="311">
        <v>9</v>
      </c>
      <c r="J327" s="312">
        <f t="shared" si="12"/>
        <v>9</v>
      </c>
      <c r="K327" s="311">
        <v>0</v>
      </c>
      <c r="L327" s="312">
        <f t="shared" si="13"/>
        <v>9</v>
      </c>
    </row>
    <row r="328" spans="1:12" ht="36">
      <c r="A328" s="296" t="s">
        <v>268</v>
      </c>
      <c r="B328" s="297">
        <v>3080030</v>
      </c>
      <c r="C328" s="282" t="s">
        <v>316</v>
      </c>
      <c r="D328" s="298" t="s">
        <v>269</v>
      </c>
      <c r="E328" s="299" t="s">
        <v>269</v>
      </c>
      <c r="F328" s="300" t="s">
        <v>664</v>
      </c>
      <c r="G328" s="301">
        <f>+G329</f>
        <v>0</v>
      </c>
      <c r="H328" s="301">
        <f>+H329</f>
        <v>0</v>
      </c>
      <c r="I328" s="302">
        <f>+I329</f>
        <v>5</v>
      </c>
      <c r="J328" s="303">
        <f t="shared" si="12"/>
        <v>5</v>
      </c>
      <c r="K328" s="302">
        <v>0</v>
      </c>
      <c r="L328" s="303">
        <f t="shared" si="13"/>
        <v>5</v>
      </c>
    </row>
    <row r="329" spans="1:12" ht="24.75" thickBot="1">
      <c r="A329" s="304"/>
      <c r="B329" s="305"/>
      <c r="C329" s="306"/>
      <c r="D329" s="307">
        <v>3419</v>
      </c>
      <c r="E329" s="308">
        <v>5212</v>
      </c>
      <c r="F329" s="309" t="s">
        <v>665</v>
      </c>
      <c r="G329" s="310">
        <v>0</v>
      </c>
      <c r="H329" s="310">
        <v>0</v>
      </c>
      <c r="I329" s="311">
        <v>5</v>
      </c>
      <c r="J329" s="312">
        <f t="shared" si="12"/>
        <v>5</v>
      </c>
      <c r="K329" s="311">
        <v>0</v>
      </c>
      <c r="L329" s="312">
        <f t="shared" si="13"/>
        <v>5</v>
      </c>
    </row>
    <row r="330" spans="1:12" ht="40.5" customHeight="1">
      <c r="A330" s="296" t="s">
        <v>268</v>
      </c>
      <c r="B330" s="297">
        <v>3080031</v>
      </c>
      <c r="C330" s="282" t="s">
        <v>316</v>
      </c>
      <c r="D330" s="298" t="s">
        <v>269</v>
      </c>
      <c r="E330" s="299" t="s">
        <v>269</v>
      </c>
      <c r="F330" s="300" t="s">
        <v>666</v>
      </c>
      <c r="G330" s="301">
        <f>+G331</f>
        <v>0</v>
      </c>
      <c r="H330" s="301">
        <f>+H331</f>
        <v>0</v>
      </c>
      <c r="I330" s="302">
        <f>+I331</f>
        <v>9</v>
      </c>
      <c r="J330" s="303">
        <f t="shared" si="12"/>
        <v>9</v>
      </c>
      <c r="K330" s="302">
        <v>0</v>
      </c>
      <c r="L330" s="303">
        <f t="shared" si="13"/>
        <v>9</v>
      </c>
    </row>
    <row r="331" spans="1:12" ht="13.5" thickBot="1">
      <c r="A331" s="304"/>
      <c r="B331" s="305"/>
      <c r="C331" s="306"/>
      <c r="D331" s="307">
        <v>3419</v>
      </c>
      <c r="E331" s="308">
        <v>5222</v>
      </c>
      <c r="F331" s="309" t="s">
        <v>345</v>
      </c>
      <c r="G331" s="310">
        <v>0</v>
      </c>
      <c r="H331" s="310">
        <v>0</v>
      </c>
      <c r="I331" s="311">
        <v>9</v>
      </c>
      <c r="J331" s="312">
        <f t="shared" si="12"/>
        <v>9</v>
      </c>
      <c r="K331" s="311">
        <v>0</v>
      </c>
      <c r="L331" s="312">
        <f t="shared" si="13"/>
        <v>9</v>
      </c>
    </row>
    <row r="332" spans="1:12" ht="24">
      <c r="A332" s="296" t="s">
        <v>268</v>
      </c>
      <c r="B332" s="297">
        <v>3080032</v>
      </c>
      <c r="C332" s="282" t="s">
        <v>316</v>
      </c>
      <c r="D332" s="298" t="s">
        <v>269</v>
      </c>
      <c r="E332" s="299" t="s">
        <v>269</v>
      </c>
      <c r="F332" s="300" t="s">
        <v>667</v>
      </c>
      <c r="G332" s="301">
        <f>+G333</f>
        <v>0</v>
      </c>
      <c r="H332" s="301">
        <f>+H333</f>
        <v>0</v>
      </c>
      <c r="I332" s="302">
        <f>+I333</f>
        <v>5</v>
      </c>
      <c r="J332" s="303">
        <f t="shared" si="12"/>
        <v>5</v>
      </c>
      <c r="K332" s="302">
        <v>0</v>
      </c>
      <c r="L332" s="303">
        <f t="shared" si="13"/>
        <v>5</v>
      </c>
    </row>
    <row r="333" spans="1:12" ht="13.5" thickBot="1">
      <c r="A333" s="304"/>
      <c r="B333" s="305"/>
      <c r="C333" s="306"/>
      <c r="D333" s="307">
        <v>3419</v>
      </c>
      <c r="E333" s="308">
        <v>5222</v>
      </c>
      <c r="F333" s="309" t="s">
        <v>345</v>
      </c>
      <c r="G333" s="310">
        <v>0</v>
      </c>
      <c r="H333" s="310">
        <v>0</v>
      </c>
      <c r="I333" s="311">
        <v>5</v>
      </c>
      <c r="J333" s="312">
        <f t="shared" si="12"/>
        <v>5</v>
      </c>
      <c r="K333" s="311">
        <v>0</v>
      </c>
      <c r="L333" s="312">
        <f t="shared" si="13"/>
        <v>5</v>
      </c>
    </row>
    <row r="334" spans="1:12" ht="24">
      <c r="A334" s="296" t="s">
        <v>268</v>
      </c>
      <c r="B334" s="297">
        <v>3080033</v>
      </c>
      <c r="C334" s="282" t="s">
        <v>316</v>
      </c>
      <c r="D334" s="298" t="s">
        <v>269</v>
      </c>
      <c r="E334" s="299" t="s">
        <v>269</v>
      </c>
      <c r="F334" s="300" t="s">
        <v>668</v>
      </c>
      <c r="G334" s="301">
        <f>+G335</f>
        <v>0</v>
      </c>
      <c r="H334" s="301">
        <f>+H335</f>
        <v>0</v>
      </c>
      <c r="I334" s="302">
        <f>+I335</f>
        <v>45</v>
      </c>
      <c r="J334" s="303">
        <f t="shared" si="12"/>
        <v>45</v>
      </c>
      <c r="K334" s="302">
        <v>0</v>
      </c>
      <c r="L334" s="303">
        <f t="shared" si="13"/>
        <v>45</v>
      </c>
    </row>
    <row r="335" spans="1:12" ht="13.5" thickBot="1">
      <c r="A335" s="304"/>
      <c r="B335" s="305"/>
      <c r="C335" s="306"/>
      <c r="D335" s="307">
        <v>3419</v>
      </c>
      <c r="E335" s="308">
        <v>5222</v>
      </c>
      <c r="F335" s="309" t="s">
        <v>345</v>
      </c>
      <c r="G335" s="310">
        <v>0</v>
      </c>
      <c r="H335" s="310">
        <v>0</v>
      </c>
      <c r="I335" s="311">
        <v>45</v>
      </c>
      <c r="J335" s="312">
        <f t="shared" si="12"/>
        <v>45</v>
      </c>
      <c r="K335" s="311">
        <v>0</v>
      </c>
      <c r="L335" s="312">
        <f t="shared" si="13"/>
        <v>45</v>
      </c>
    </row>
    <row r="336" spans="1:12" ht="24">
      <c r="A336" s="296" t="s">
        <v>268</v>
      </c>
      <c r="B336" s="297">
        <v>3080034</v>
      </c>
      <c r="C336" s="282" t="s">
        <v>316</v>
      </c>
      <c r="D336" s="298" t="s">
        <v>269</v>
      </c>
      <c r="E336" s="299" t="s">
        <v>269</v>
      </c>
      <c r="F336" s="300" t="s">
        <v>669</v>
      </c>
      <c r="G336" s="301">
        <f>+G337</f>
        <v>0</v>
      </c>
      <c r="H336" s="301">
        <f>+H337</f>
        <v>0</v>
      </c>
      <c r="I336" s="302">
        <f>+I337</f>
        <v>9</v>
      </c>
      <c r="J336" s="303">
        <f t="shared" si="12"/>
        <v>9</v>
      </c>
      <c r="K336" s="302">
        <v>0</v>
      </c>
      <c r="L336" s="303">
        <f t="shared" si="13"/>
        <v>9</v>
      </c>
    </row>
    <row r="337" spans="1:12" ht="13.5" thickBot="1">
      <c r="A337" s="304"/>
      <c r="B337" s="305"/>
      <c r="C337" s="306"/>
      <c r="D337" s="307">
        <v>3419</v>
      </c>
      <c r="E337" s="308">
        <v>5222</v>
      </c>
      <c r="F337" s="309" t="s">
        <v>345</v>
      </c>
      <c r="G337" s="310">
        <v>0</v>
      </c>
      <c r="H337" s="310">
        <v>0</v>
      </c>
      <c r="I337" s="311">
        <v>9</v>
      </c>
      <c r="J337" s="312">
        <f t="shared" si="12"/>
        <v>9</v>
      </c>
      <c r="K337" s="311">
        <v>0</v>
      </c>
      <c r="L337" s="312">
        <f t="shared" si="13"/>
        <v>9</v>
      </c>
    </row>
    <row r="338" spans="1:12" ht="24">
      <c r="A338" s="296" t="s">
        <v>268</v>
      </c>
      <c r="B338" s="297">
        <v>3080035</v>
      </c>
      <c r="C338" s="282" t="s">
        <v>316</v>
      </c>
      <c r="D338" s="298" t="s">
        <v>269</v>
      </c>
      <c r="E338" s="299" t="s">
        <v>269</v>
      </c>
      <c r="F338" s="300" t="s">
        <v>670</v>
      </c>
      <c r="G338" s="301">
        <f>+G339</f>
        <v>0</v>
      </c>
      <c r="H338" s="301">
        <f>+H339</f>
        <v>0</v>
      </c>
      <c r="I338" s="302">
        <f>+I339</f>
        <v>5</v>
      </c>
      <c r="J338" s="303">
        <f aca="true" t="shared" si="14" ref="J338:J401">+H338+I338</f>
        <v>5</v>
      </c>
      <c r="K338" s="302">
        <v>0</v>
      </c>
      <c r="L338" s="303">
        <f aca="true" t="shared" si="15" ref="L338:L401">+J338+K338</f>
        <v>5</v>
      </c>
    </row>
    <row r="339" spans="1:12" ht="13.5" thickBot="1">
      <c r="A339" s="304"/>
      <c r="B339" s="305"/>
      <c r="C339" s="306"/>
      <c r="D339" s="307">
        <v>3419</v>
      </c>
      <c r="E339" s="308">
        <v>5222</v>
      </c>
      <c r="F339" s="309" t="s">
        <v>345</v>
      </c>
      <c r="G339" s="310">
        <v>0</v>
      </c>
      <c r="H339" s="310">
        <v>0</v>
      </c>
      <c r="I339" s="311">
        <v>5</v>
      </c>
      <c r="J339" s="312">
        <f t="shared" si="14"/>
        <v>5</v>
      </c>
      <c r="K339" s="311">
        <v>0</v>
      </c>
      <c r="L339" s="312">
        <f t="shared" si="15"/>
        <v>5</v>
      </c>
    </row>
    <row r="340" spans="1:12" ht="28.5" customHeight="1">
      <c r="A340" s="296" t="s">
        <v>268</v>
      </c>
      <c r="B340" s="297">
        <v>3080036</v>
      </c>
      <c r="C340" s="282" t="s">
        <v>316</v>
      </c>
      <c r="D340" s="298" t="s">
        <v>269</v>
      </c>
      <c r="E340" s="299" t="s">
        <v>269</v>
      </c>
      <c r="F340" s="300" t="s">
        <v>671</v>
      </c>
      <c r="G340" s="301">
        <f>+G341</f>
        <v>0</v>
      </c>
      <c r="H340" s="301">
        <f>+H341</f>
        <v>0</v>
      </c>
      <c r="I340" s="302">
        <f>+I341</f>
        <v>6</v>
      </c>
      <c r="J340" s="303">
        <f t="shared" si="14"/>
        <v>6</v>
      </c>
      <c r="K340" s="302">
        <v>0</v>
      </c>
      <c r="L340" s="303">
        <f t="shared" si="15"/>
        <v>6</v>
      </c>
    </row>
    <row r="341" spans="1:12" ht="13.5" thickBot="1">
      <c r="A341" s="304"/>
      <c r="B341" s="305"/>
      <c r="C341" s="306"/>
      <c r="D341" s="307">
        <v>3419</v>
      </c>
      <c r="E341" s="308">
        <v>5222</v>
      </c>
      <c r="F341" s="309" t="s">
        <v>345</v>
      </c>
      <c r="G341" s="310">
        <v>0</v>
      </c>
      <c r="H341" s="310">
        <v>0</v>
      </c>
      <c r="I341" s="311">
        <v>6</v>
      </c>
      <c r="J341" s="312">
        <f t="shared" si="14"/>
        <v>6</v>
      </c>
      <c r="K341" s="311">
        <v>0</v>
      </c>
      <c r="L341" s="312">
        <f t="shared" si="15"/>
        <v>6</v>
      </c>
    </row>
    <row r="342" spans="1:12" ht="24">
      <c r="A342" s="296" t="s">
        <v>268</v>
      </c>
      <c r="B342" s="297">
        <v>3080037</v>
      </c>
      <c r="C342" s="282" t="s">
        <v>316</v>
      </c>
      <c r="D342" s="298" t="s">
        <v>269</v>
      </c>
      <c r="E342" s="299" t="s">
        <v>269</v>
      </c>
      <c r="F342" s="300" t="s">
        <v>672</v>
      </c>
      <c r="G342" s="301">
        <f>+G343</f>
        <v>0</v>
      </c>
      <c r="H342" s="301">
        <f>+H343</f>
        <v>0</v>
      </c>
      <c r="I342" s="302">
        <f>+I343</f>
        <v>12</v>
      </c>
      <c r="J342" s="303">
        <f t="shared" si="14"/>
        <v>12</v>
      </c>
      <c r="K342" s="302">
        <v>0</v>
      </c>
      <c r="L342" s="303">
        <f t="shared" si="15"/>
        <v>12</v>
      </c>
    </row>
    <row r="343" spans="1:12" ht="13.5" thickBot="1">
      <c r="A343" s="304"/>
      <c r="B343" s="305"/>
      <c r="C343" s="306"/>
      <c r="D343" s="307">
        <v>3419</v>
      </c>
      <c r="E343" s="308">
        <v>5222</v>
      </c>
      <c r="F343" s="309" t="s">
        <v>345</v>
      </c>
      <c r="G343" s="310">
        <v>0</v>
      </c>
      <c r="H343" s="310">
        <v>0</v>
      </c>
      <c r="I343" s="311">
        <v>12</v>
      </c>
      <c r="J343" s="312">
        <f t="shared" si="14"/>
        <v>12</v>
      </c>
      <c r="K343" s="311">
        <v>0</v>
      </c>
      <c r="L343" s="312">
        <f t="shared" si="15"/>
        <v>12</v>
      </c>
    </row>
    <row r="344" spans="1:12" ht="30.75" customHeight="1">
      <c r="A344" s="296" t="s">
        <v>268</v>
      </c>
      <c r="B344" s="297">
        <v>3080038</v>
      </c>
      <c r="C344" s="282" t="s">
        <v>316</v>
      </c>
      <c r="D344" s="298" t="s">
        <v>269</v>
      </c>
      <c r="E344" s="299" t="s">
        <v>269</v>
      </c>
      <c r="F344" s="300" t="s">
        <v>673</v>
      </c>
      <c r="G344" s="301">
        <f>+G345</f>
        <v>0</v>
      </c>
      <c r="H344" s="301">
        <f>+H345</f>
        <v>0</v>
      </c>
      <c r="I344" s="302">
        <f>+I345</f>
        <v>9</v>
      </c>
      <c r="J344" s="303">
        <f t="shared" si="14"/>
        <v>9</v>
      </c>
      <c r="K344" s="302">
        <v>0</v>
      </c>
      <c r="L344" s="303">
        <f t="shared" si="15"/>
        <v>9</v>
      </c>
    </row>
    <row r="345" spans="1:12" ht="13.5" thickBot="1">
      <c r="A345" s="304"/>
      <c r="B345" s="305"/>
      <c r="C345" s="306"/>
      <c r="D345" s="307">
        <v>3419</v>
      </c>
      <c r="E345" s="308">
        <v>5222</v>
      </c>
      <c r="F345" s="309" t="s">
        <v>345</v>
      </c>
      <c r="G345" s="310">
        <v>0</v>
      </c>
      <c r="H345" s="310">
        <v>0</v>
      </c>
      <c r="I345" s="311">
        <v>9</v>
      </c>
      <c r="J345" s="312">
        <f t="shared" si="14"/>
        <v>9</v>
      </c>
      <c r="K345" s="311">
        <v>0</v>
      </c>
      <c r="L345" s="312">
        <f t="shared" si="15"/>
        <v>9</v>
      </c>
    </row>
    <row r="346" spans="1:12" ht="24">
      <c r="A346" s="296" t="s">
        <v>268</v>
      </c>
      <c r="B346" s="297">
        <v>3080039</v>
      </c>
      <c r="C346" s="282" t="s">
        <v>316</v>
      </c>
      <c r="D346" s="298" t="s">
        <v>269</v>
      </c>
      <c r="E346" s="299" t="s">
        <v>269</v>
      </c>
      <c r="F346" s="300" t="s">
        <v>674</v>
      </c>
      <c r="G346" s="301">
        <f>+G347</f>
        <v>0</v>
      </c>
      <c r="H346" s="301">
        <f>+H347</f>
        <v>0</v>
      </c>
      <c r="I346" s="302">
        <f>+I347</f>
        <v>14</v>
      </c>
      <c r="J346" s="303">
        <f t="shared" si="14"/>
        <v>14</v>
      </c>
      <c r="K346" s="302">
        <v>0</v>
      </c>
      <c r="L346" s="303">
        <f t="shared" si="15"/>
        <v>14</v>
      </c>
    </row>
    <row r="347" spans="1:12" ht="13.5" thickBot="1">
      <c r="A347" s="304"/>
      <c r="B347" s="305"/>
      <c r="C347" s="306"/>
      <c r="D347" s="307">
        <v>3419</v>
      </c>
      <c r="E347" s="308">
        <v>5222</v>
      </c>
      <c r="F347" s="309" t="s">
        <v>345</v>
      </c>
      <c r="G347" s="310">
        <v>0</v>
      </c>
      <c r="H347" s="310">
        <v>0</v>
      </c>
      <c r="I347" s="311">
        <v>14</v>
      </c>
      <c r="J347" s="312">
        <f t="shared" si="14"/>
        <v>14</v>
      </c>
      <c r="K347" s="311">
        <v>0</v>
      </c>
      <c r="L347" s="312">
        <f t="shared" si="15"/>
        <v>14</v>
      </c>
    </row>
    <row r="348" spans="1:12" ht="28.5" customHeight="1">
      <c r="A348" s="296" t="s">
        <v>268</v>
      </c>
      <c r="B348" s="297">
        <v>3080040</v>
      </c>
      <c r="C348" s="282" t="s">
        <v>675</v>
      </c>
      <c r="D348" s="298" t="s">
        <v>269</v>
      </c>
      <c r="E348" s="299" t="s">
        <v>269</v>
      </c>
      <c r="F348" s="300" t="s">
        <v>676</v>
      </c>
      <c r="G348" s="301">
        <f>+G349</f>
        <v>0</v>
      </c>
      <c r="H348" s="301">
        <f>+H349</f>
        <v>0</v>
      </c>
      <c r="I348" s="302">
        <f>+I349</f>
        <v>5</v>
      </c>
      <c r="J348" s="303">
        <f t="shared" si="14"/>
        <v>5</v>
      </c>
      <c r="K348" s="302">
        <v>0</v>
      </c>
      <c r="L348" s="303">
        <f t="shared" si="15"/>
        <v>5</v>
      </c>
    </row>
    <row r="349" spans="1:12" ht="13.5" thickBot="1">
      <c r="A349" s="304"/>
      <c r="B349" s="305"/>
      <c r="C349" s="306"/>
      <c r="D349" s="307">
        <v>3419</v>
      </c>
      <c r="E349" s="308">
        <v>5321</v>
      </c>
      <c r="F349" s="309" t="s">
        <v>350</v>
      </c>
      <c r="G349" s="310">
        <v>0</v>
      </c>
      <c r="H349" s="310">
        <v>0</v>
      </c>
      <c r="I349" s="311">
        <v>5</v>
      </c>
      <c r="J349" s="312">
        <f t="shared" si="14"/>
        <v>5</v>
      </c>
      <c r="K349" s="311">
        <v>0</v>
      </c>
      <c r="L349" s="312">
        <f t="shared" si="15"/>
        <v>5</v>
      </c>
    </row>
    <row r="350" spans="1:12" ht="24">
      <c r="A350" s="296" t="s">
        <v>268</v>
      </c>
      <c r="B350" s="297">
        <v>3080041</v>
      </c>
      <c r="C350" s="282" t="s">
        <v>316</v>
      </c>
      <c r="D350" s="298" t="s">
        <v>269</v>
      </c>
      <c r="E350" s="299" t="s">
        <v>269</v>
      </c>
      <c r="F350" s="300" t="s">
        <v>677</v>
      </c>
      <c r="G350" s="301">
        <f>+G351</f>
        <v>0</v>
      </c>
      <c r="H350" s="301">
        <f>+H351</f>
        <v>0</v>
      </c>
      <c r="I350" s="302">
        <f>+I351</f>
        <v>5</v>
      </c>
      <c r="J350" s="303">
        <f t="shared" si="14"/>
        <v>5</v>
      </c>
      <c r="K350" s="302">
        <v>0</v>
      </c>
      <c r="L350" s="303">
        <f t="shared" si="15"/>
        <v>5</v>
      </c>
    </row>
    <row r="351" spans="1:12" ht="13.5" thickBot="1">
      <c r="A351" s="304"/>
      <c r="B351" s="305"/>
      <c r="C351" s="306"/>
      <c r="D351" s="307">
        <v>3419</v>
      </c>
      <c r="E351" s="308">
        <v>5222</v>
      </c>
      <c r="F351" s="309" t="s">
        <v>345</v>
      </c>
      <c r="G351" s="310">
        <v>0</v>
      </c>
      <c r="H351" s="310">
        <v>0</v>
      </c>
      <c r="I351" s="311">
        <v>5</v>
      </c>
      <c r="J351" s="312">
        <f t="shared" si="14"/>
        <v>5</v>
      </c>
      <c r="K351" s="311">
        <v>0</v>
      </c>
      <c r="L351" s="312">
        <f t="shared" si="15"/>
        <v>5</v>
      </c>
    </row>
    <row r="352" spans="1:12" ht="30" customHeight="1">
      <c r="A352" s="296" t="s">
        <v>268</v>
      </c>
      <c r="B352" s="297">
        <v>3080042</v>
      </c>
      <c r="C352" s="282" t="s">
        <v>316</v>
      </c>
      <c r="D352" s="298" t="s">
        <v>269</v>
      </c>
      <c r="E352" s="299" t="s">
        <v>269</v>
      </c>
      <c r="F352" s="300" t="s">
        <v>678</v>
      </c>
      <c r="G352" s="301">
        <f>+G353</f>
        <v>0</v>
      </c>
      <c r="H352" s="301">
        <f>+H353</f>
        <v>0</v>
      </c>
      <c r="I352" s="302">
        <f>+I353</f>
        <v>5</v>
      </c>
      <c r="J352" s="303">
        <f t="shared" si="14"/>
        <v>5</v>
      </c>
      <c r="K352" s="302">
        <v>0</v>
      </c>
      <c r="L352" s="303">
        <f t="shared" si="15"/>
        <v>5</v>
      </c>
    </row>
    <row r="353" spans="1:12" ht="13.5" thickBot="1">
      <c r="A353" s="304"/>
      <c r="B353" s="305"/>
      <c r="C353" s="306"/>
      <c r="D353" s="307">
        <v>3419</v>
      </c>
      <c r="E353" s="308">
        <v>5222</v>
      </c>
      <c r="F353" s="309" t="s">
        <v>345</v>
      </c>
      <c r="G353" s="310">
        <v>0</v>
      </c>
      <c r="H353" s="310">
        <v>0</v>
      </c>
      <c r="I353" s="311">
        <v>5</v>
      </c>
      <c r="J353" s="312">
        <f t="shared" si="14"/>
        <v>5</v>
      </c>
      <c r="K353" s="311">
        <v>0</v>
      </c>
      <c r="L353" s="312">
        <f t="shared" si="15"/>
        <v>5</v>
      </c>
    </row>
    <row r="354" spans="1:12" ht="36">
      <c r="A354" s="296" t="s">
        <v>268</v>
      </c>
      <c r="B354" s="297">
        <v>3080043</v>
      </c>
      <c r="C354" s="282" t="s">
        <v>316</v>
      </c>
      <c r="D354" s="298" t="s">
        <v>269</v>
      </c>
      <c r="E354" s="299" t="s">
        <v>269</v>
      </c>
      <c r="F354" s="300" t="s">
        <v>679</v>
      </c>
      <c r="G354" s="301">
        <f>+G355</f>
        <v>0</v>
      </c>
      <c r="H354" s="301">
        <f>+H355</f>
        <v>0</v>
      </c>
      <c r="I354" s="302">
        <f>+I355</f>
        <v>16</v>
      </c>
      <c r="J354" s="303">
        <f t="shared" si="14"/>
        <v>16</v>
      </c>
      <c r="K354" s="302">
        <v>0</v>
      </c>
      <c r="L354" s="303">
        <f t="shared" si="15"/>
        <v>16</v>
      </c>
    </row>
    <row r="355" spans="1:12" ht="13.5" thickBot="1">
      <c r="A355" s="304"/>
      <c r="B355" s="305"/>
      <c r="C355" s="306"/>
      <c r="D355" s="307">
        <v>3419</v>
      </c>
      <c r="E355" s="308">
        <v>5222</v>
      </c>
      <c r="F355" s="309" t="s">
        <v>345</v>
      </c>
      <c r="G355" s="310">
        <v>0</v>
      </c>
      <c r="H355" s="310">
        <v>0</v>
      </c>
      <c r="I355" s="311">
        <v>16</v>
      </c>
      <c r="J355" s="312">
        <f t="shared" si="14"/>
        <v>16</v>
      </c>
      <c r="K355" s="311">
        <v>0</v>
      </c>
      <c r="L355" s="312">
        <f t="shared" si="15"/>
        <v>16</v>
      </c>
    </row>
    <row r="356" spans="1:12" ht="28.5" customHeight="1">
      <c r="A356" s="296" t="s">
        <v>268</v>
      </c>
      <c r="B356" s="297">
        <v>3080044</v>
      </c>
      <c r="C356" s="282" t="s">
        <v>316</v>
      </c>
      <c r="D356" s="298" t="s">
        <v>269</v>
      </c>
      <c r="E356" s="299" t="s">
        <v>269</v>
      </c>
      <c r="F356" s="300" t="s">
        <v>680</v>
      </c>
      <c r="G356" s="301">
        <f>+G357</f>
        <v>0</v>
      </c>
      <c r="H356" s="301">
        <f>+H357</f>
        <v>0</v>
      </c>
      <c r="I356" s="302">
        <f>+I357</f>
        <v>9</v>
      </c>
      <c r="J356" s="303">
        <f t="shared" si="14"/>
        <v>9</v>
      </c>
      <c r="K356" s="302">
        <v>0</v>
      </c>
      <c r="L356" s="303">
        <f t="shared" si="15"/>
        <v>9</v>
      </c>
    </row>
    <row r="357" spans="1:12" ht="13.5" thickBot="1">
      <c r="A357" s="304"/>
      <c r="B357" s="305"/>
      <c r="C357" s="306"/>
      <c r="D357" s="307">
        <v>3419</v>
      </c>
      <c r="E357" s="308">
        <v>5222</v>
      </c>
      <c r="F357" s="309" t="s">
        <v>345</v>
      </c>
      <c r="G357" s="310">
        <v>0</v>
      </c>
      <c r="H357" s="310">
        <v>0</v>
      </c>
      <c r="I357" s="311">
        <v>9</v>
      </c>
      <c r="J357" s="312">
        <f t="shared" si="14"/>
        <v>9</v>
      </c>
      <c r="K357" s="311">
        <v>0</v>
      </c>
      <c r="L357" s="312">
        <f t="shared" si="15"/>
        <v>9</v>
      </c>
    </row>
    <row r="358" spans="1:12" ht="28.5" customHeight="1">
      <c r="A358" s="296" t="s">
        <v>268</v>
      </c>
      <c r="B358" s="297">
        <v>3080045</v>
      </c>
      <c r="C358" s="282" t="s">
        <v>316</v>
      </c>
      <c r="D358" s="298" t="s">
        <v>269</v>
      </c>
      <c r="E358" s="299" t="s">
        <v>269</v>
      </c>
      <c r="F358" s="300" t="s">
        <v>681</v>
      </c>
      <c r="G358" s="301">
        <f>+G359</f>
        <v>0</v>
      </c>
      <c r="H358" s="301">
        <f>+H359</f>
        <v>0</v>
      </c>
      <c r="I358" s="302">
        <f>+I359</f>
        <v>45</v>
      </c>
      <c r="J358" s="303">
        <f t="shared" si="14"/>
        <v>45</v>
      </c>
      <c r="K358" s="302">
        <v>0</v>
      </c>
      <c r="L358" s="303">
        <f t="shared" si="15"/>
        <v>45</v>
      </c>
    </row>
    <row r="359" spans="1:12" ht="24.75" thickBot="1">
      <c r="A359" s="304"/>
      <c r="B359" s="305"/>
      <c r="C359" s="306"/>
      <c r="D359" s="307">
        <v>3419</v>
      </c>
      <c r="E359" s="308">
        <v>5212</v>
      </c>
      <c r="F359" s="309" t="s">
        <v>665</v>
      </c>
      <c r="G359" s="310">
        <v>0</v>
      </c>
      <c r="H359" s="310">
        <v>0</v>
      </c>
      <c r="I359" s="311">
        <v>45</v>
      </c>
      <c r="J359" s="312">
        <f t="shared" si="14"/>
        <v>45</v>
      </c>
      <c r="K359" s="311">
        <v>0</v>
      </c>
      <c r="L359" s="312">
        <f t="shared" si="15"/>
        <v>45</v>
      </c>
    </row>
    <row r="360" spans="1:12" ht="24">
      <c r="A360" s="296" t="s">
        <v>268</v>
      </c>
      <c r="B360" s="297">
        <v>3080046</v>
      </c>
      <c r="C360" s="282" t="s">
        <v>316</v>
      </c>
      <c r="D360" s="298" t="s">
        <v>269</v>
      </c>
      <c r="E360" s="299" t="s">
        <v>269</v>
      </c>
      <c r="F360" s="300" t="s">
        <v>682</v>
      </c>
      <c r="G360" s="301">
        <f>+G361</f>
        <v>0</v>
      </c>
      <c r="H360" s="301">
        <f>+H361</f>
        <v>0</v>
      </c>
      <c r="I360" s="302">
        <f>+I361</f>
        <v>5</v>
      </c>
      <c r="J360" s="303">
        <f t="shared" si="14"/>
        <v>5</v>
      </c>
      <c r="K360" s="302">
        <v>0</v>
      </c>
      <c r="L360" s="303">
        <f t="shared" si="15"/>
        <v>5</v>
      </c>
    </row>
    <row r="361" spans="1:12" ht="13.5" thickBot="1">
      <c r="A361" s="304"/>
      <c r="B361" s="305"/>
      <c r="C361" s="306"/>
      <c r="D361" s="307">
        <v>3419</v>
      </c>
      <c r="E361" s="308">
        <v>5222</v>
      </c>
      <c r="F361" s="309" t="s">
        <v>345</v>
      </c>
      <c r="G361" s="310">
        <v>0</v>
      </c>
      <c r="H361" s="310">
        <v>0</v>
      </c>
      <c r="I361" s="311">
        <v>5</v>
      </c>
      <c r="J361" s="312">
        <f t="shared" si="14"/>
        <v>5</v>
      </c>
      <c r="K361" s="311">
        <v>0</v>
      </c>
      <c r="L361" s="312">
        <f t="shared" si="15"/>
        <v>5</v>
      </c>
    </row>
    <row r="362" spans="1:12" ht="12.75">
      <c r="A362" s="296" t="s">
        <v>268</v>
      </c>
      <c r="B362" s="297">
        <v>3080047</v>
      </c>
      <c r="C362" s="282" t="s">
        <v>316</v>
      </c>
      <c r="D362" s="298" t="s">
        <v>269</v>
      </c>
      <c r="E362" s="299" t="s">
        <v>269</v>
      </c>
      <c r="F362" s="300" t="s">
        <v>683</v>
      </c>
      <c r="G362" s="301">
        <f>+G363</f>
        <v>0</v>
      </c>
      <c r="H362" s="301">
        <f>+H363</f>
        <v>0</v>
      </c>
      <c r="I362" s="302">
        <f>+I363</f>
        <v>5</v>
      </c>
      <c r="J362" s="303">
        <f t="shared" si="14"/>
        <v>5</v>
      </c>
      <c r="K362" s="302">
        <v>0</v>
      </c>
      <c r="L362" s="303">
        <f t="shared" si="15"/>
        <v>5</v>
      </c>
    </row>
    <row r="363" spans="1:12" ht="13.5" thickBot="1">
      <c r="A363" s="304"/>
      <c r="B363" s="305"/>
      <c r="C363" s="306"/>
      <c r="D363" s="307">
        <v>3419</v>
      </c>
      <c r="E363" s="308">
        <v>5222</v>
      </c>
      <c r="F363" s="309" t="s">
        <v>345</v>
      </c>
      <c r="G363" s="310">
        <v>0</v>
      </c>
      <c r="H363" s="310">
        <v>0</v>
      </c>
      <c r="I363" s="311">
        <v>5</v>
      </c>
      <c r="J363" s="312">
        <f t="shared" si="14"/>
        <v>5</v>
      </c>
      <c r="K363" s="311">
        <v>0</v>
      </c>
      <c r="L363" s="312">
        <f t="shared" si="15"/>
        <v>5</v>
      </c>
    </row>
    <row r="364" spans="1:12" ht="24">
      <c r="A364" s="296" t="s">
        <v>268</v>
      </c>
      <c r="B364" s="297">
        <v>3080048</v>
      </c>
      <c r="C364" s="282" t="s">
        <v>316</v>
      </c>
      <c r="D364" s="298" t="s">
        <v>269</v>
      </c>
      <c r="E364" s="299" t="s">
        <v>269</v>
      </c>
      <c r="F364" s="300" t="s">
        <v>684</v>
      </c>
      <c r="G364" s="301">
        <f>+G365</f>
        <v>0</v>
      </c>
      <c r="H364" s="301">
        <f>+H365</f>
        <v>0</v>
      </c>
      <c r="I364" s="302">
        <f>+I365</f>
        <v>28</v>
      </c>
      <c r="J364" s="303">
        <f t="shared" si="14"/>
        <v>28</v>
      </c>
      <c r="K364" s="302">
        <v>0</v>
      </c>
      <c r="L364" s="303">
        <f t="shared" si="15"/>
        <v>28</v>
      </c>
    </row>
    <row r="365" spans="1:12" ht="13.5" thickBot="1">
      <c r="A365" s="304"/>
      <c r="B365" s="305"/>
      <c r="C365" s="306"/>
      <c r="D365" s="307">
        <v>3419</v>
      </c>
      <c r="E365" s="308">
        <v>5222</v>
      </c>
      <c r="F365" s="309" t="s">
        <v>345</v>
      </c>
      <c r="G365" s="310">
        <v>0</v>
      </c>
      <c r="H365" s="310">
        <v>0</v>
      </c>
      <c r="I365" s="311">
        <v>28</v>
      </c>
      <c r="J365" s="312">
        <f t="shared" si="14"/>
        <v>28</v>
      </c>
      <c r="K365" s="311">
        <v>0</v>
      </c>
      <c r="L365" s="312">
        <f t="shared" si="15"/>
        <v>28</v>
      </c>
    </row>
    <row r="366" spans="1:12" ht="29.25" customHeight="1">
      <c r="A366" s="296" t="s">
        <v>268</v>
      </c>
      <c r="B366" s="297">
        <v>3080049</v>
      </c>
      <c r="C366" s="282" t="s">
        <v>316</v>
      </c>
      <c r="D366" s="298" t="s">
        <v>269</v>
      </c>
      <c r="E366" s="299" t="s">
        <v>269</v>
      </c>
      <c r="F366" s="300" t="s">
        <v>685</v>
      </c>
      <c r="G366" s="301">
        <f>+G367</f>
        <v>0</v>
      </c>
      <c r="H366" s="301">
        <f>+H367</f>
        <v>0</v>
      </c>
      <c r="I366" s="302">
        <f>+I367</f>
        <v>10</v>
      </c>
      <c r="J366" s="303">
        <f t="shared" si="14"/>
        <v>10</v>
      </c>
      <c r="K366" s="302">
        <v>0</v>
      </c>
      <c r="L366" s="303">
        <f t="shared" si="15"/>
        <v>10</v>
      </c>
    </row>
    <row r="367" spans="1:12" ht="13.5" thickBot="1">
      <c r="A367" s="304"/>
      <c r="B367" s="305"/>
      <c r="C367" s="306"/>
      <c r="D367" s="307">
        <v>3419</v>
      </c>
      <c r="E367" s="308">
        <v>5222</v>
      </c>
      <c r="F367" s="309" t="s">
        <v>345</v>
      </c>
      <c r="G367" s="310">
        <v>0</v>
      </c>
      <c r="H367" s="310">
        <v>0</v>
      </c>
      <c r="I367" s="311">
        <v>10</v>
      </c>
      <c r="J367" s="312">
        <f t="shared" si="14"/>
        <v>10</v>
      </c>
      <c r="K367" s="311">
        <v>0</v>
      </c>
      <c r="L367" s="312">
        <f t="shared" si="15"/>
        <v>10</v>
      </c>
    </row>
    <row r="368" spans="1:12" ht="42" customHeight="1">
      <c r="A368" s="296" t="s">
        <v>268</v>
      </c>
      <c r="B368" s="297">
        <v>3080050</v>
      </c>
      <c r="C368" s="282" t="s">
        <v>316</v>
      </c>
      <c r="D368" s="298" t="s">
        <v>269</v>
      </c>
      <c r="E368" s="299" t="s">
        <v>269</v>
      </c>
      <c r="F368" s="300" t="s">
        <v>686</v>
      </c>
      <c r="G368" s="301">
        <f>+G369</f>
        <v>0</v>
      </c>
      <c r="H368" s="301">
        <f>+H369</f>
        <v>0</v>
      </c>
      <c r="I368" s="302">
        <f>+I369</f>
        <v>10</v>
      </c>
      <c r="J368" s="303">
        <f t="shared" si="14"/>
        <v>10</v>
      </c>
      <c r="K368" s="302">
        <v>0</v>
      </c>
      <c r="L368" s="303">
        <f t="shared" si="15"/>
        <v>10</v>
      </c>
    </row>
    <row r="369" spans="1:12" ht="13.5" thickBot="1">
      <c r="A369" s="304"/>
      <c r="B369" s="305"/>
      <c r="C369" s="306"/>
      <c r="D369" s="307">
        <v>3419</v>
      </c>
      <c r="E369" s="308">
        <v>5222</v>
      </c>
      <c r="F369" s="309" t="s">
        <v>345</v>
      </c>
      <c r="G369" s="310">
        <v>0</v>
      </c>
      <c r="H369" s="310">
        <v>0</v>
      </c>
      <c r="I369" s="311">
        <v>10</v>
      </c>
      <c r="J369" s="312">
        <f t="shared" si="14"/>
        <v>10</v>
      </c>
      <c r="K369" s="311">
        <v>0</v>
      </c>
      <c r="L369" s="312">
        <f t="shared" si="15"/>
        <v>10</v>
      </c>
    </row>
    <row r="370" spans="1:12" ht="41.25" customHeight="1">
      <c r="A370" s="296" t="s">
        <v>268</v>
      </c>
      <c r="B370" s="297">
        <v>3080051</v>
      </c>
      <c r="C370" s="282" t="s">
        <v>316</v>
      </c>
      <c r="D370" s="298" t="s">
        <v>269</v>
      </c>
      <c r="E370" s="299" t="s">
        <v>269</v>
      </c>
      <c r="F370" s="300" t="s">
        <v>687</v>
      </c>
      <c r="G370" s="301">
        <f>+G371</f>
        <v>0</v>
      </c>
      <c r="H370" s="301">
        <f>+H371</f>
        <v>0</v>
      </c>
      <c r="I370" s="302">
        <f>+I371</f>
        <v>6</v>
      </c>
      <c r="J370" s="303">
        <f t="shared" si="14"/>
        <v>6</v>
      </c>
      <c r="K370" s="302">
        <v>0</v>
      </c>
      <c r="L370" s="303">
        <f t="shared" si="15"/>
        <v>6</v>
      </c>
    </row>
    <row r="371" spans="1:12" ht="13.5" thickBot="1">
      <c r="A371" s="304"/>
      <c r="B371" s="305"/>
      <c r="C371" s="306"/>
      <c r="D371" s="307">
        <v>3419</v>
      </c>
      <c r="E371" s="308">
        <v>5222</v>
      </c>
      <c r="F371" s="309" t="s">
        <v>345</v>
      </c>
      <c r="G371" s="310">
        <v>0</v>
      </c>
      <c r="H371" s="310">
        <v>0</v>
      </c>
      <c r="I371" s="311">
        <v>6</v>
      </c>
      <c r="J371" s="312">
        <f t="shared" si="14"/>
        <v>6</v>
      </c>
      <c r="K371" s="311">
        <v>0</v>
      </c>
      <c r="L371" s="312">
        <f t="shared" si="15"/>
        <v>6</v>
      </c>
    </row>
    <row r="372" spans="1:12" ht="24">
      <c r="A372" s="296" t="s">
        <v>268</v>
      </c>
      <c r="B372" s="297">
        <v>3080052</v>
      </c>
      <c r="C372" s="282" t="s">
        <v>316</v>
      </c>
      <c r="D372" s="298" t="s">
        <v>269</v>
      </c>
      <c r="E372" s="299" t="s">
        <v>269</v>
      </c>
      <c r="F372" s="300" t="s">
        <v>688</v>
      </c>
      <c r="G372" s="301">
        <f>+G373</f>
        <v>0</v>
      </c>
      <c r="H372" s="301">
        <f>+H373</f>
        <v>0</v>
      </c>
      <c r="I372" s="302">
        <f>+I373</f>
        <v>10</v>
      </c>
      <c r="J372" s="303">
        <f t="shared" si="14"/>
        <v>10</v>
      </c>
      <c r="K372" s="302">
        <v>0</v>
      </c>
      <c r="L372" s="303">
        <f t="shared" si="15"/>
        <v>10</v>
      </c>
    </row>
    <row r="373" spans="1:12" ht="13.5" thickBot="1">
      <c r="A373" s="304"/>
      <c r="B373" s="305"/>
      <c r="C373" s="306"/>
      <c r="D373" s="307">
        <v>3419</v>
      </c>
      <c r="E373" s="308">
        <v>5222</v>
      </c>
      <c r="F373" s="309" t="s">
        <v>345</v>
      </c>
      <c r="G373" s="310">
        <v>0</v>
      </c>
      <c r="H373" s="310">
        <v>0</v>
      </c>
      <c r="I373" s="311">
        <v>10</v>
      </c>
      <c r="J373" s="312">
        <f t="shared" si="14"/>
        <v>10</v>
      </c>
      <c r="K373" s="311">
        <v>0</v>
      </c>
      <c r="L373" s="312">
        <f t="shared" si="15"/>
        <v>10</v>
      </c>
    </row>
    <row r="374" spans="1:12" ht="24">
      <c r="A374" s="296" t="s">
        <v>268</v>
      </c>
      <c r="B374" s="297">
        <v>3080053</v>
      </c>
      <c r="C374" s="282" t="s">
        <v>316</v>
      </c>
      <c r="D374" s="298" t="s">
        <v>269</v>
      </c>
      <c r="E374" s="299" t="s">
        <v>269</v>
      </c>
      <c r="F374" s="300" t="s">
        <v>689</v>
      </c>
      <c r="G374" s="301">
        <f>+G375</f>
        <v>0</v>
      </c>
      <c r="H374" s="301">
        <f>+H375</f>
        <v>0</v>
      </c>
      <c r="I374" s="302">
        <f>+I375</f>
        <v>6</v>
      </c>
      <c r="J374" s="303">
        <f t="shared" si="14"/>
        <v>6</v>
      </c>
      <c r="K374" s="302">
        <v>0</v>
      </c>
      <c r="L374" s="303">
        <f t="shared" si="15"/>
        <v>6</v>
      </c>
    </row>
    <row r="375" spans="1:12" ht="13.5" thickBot="1">
      <c r="A375" s="304"/>
      <c r="B375" s="305"/>
      <c r="C375" s="306"/>
      <c r="D375" s="307">
        <v>3419</v>
      </c>
      <c r="E375" s="308">
        <v>5222</v>
      </c>
      <c r="F375" s="309" t="s">
        <v>345</v>
      </c>
      <c r="G375" s="310">
        <v>0</v>
      </c>
      <c r="H375" s="310">
        <v>0</v>
      </c>
      <c r="I375" s="311">
        <v>6</v>
      </c>
      <c r="J375" s="312">
        <f t="shared" si="14"/>
        <v>6</v>
      </c>
      <c r="K375" s="311">
        <v>0</v>
      </c>
      <c r="L375" s="312">
        <f t="shared" si="15"/>
        <v>6</v>
      </c>
    </row>
    <row r="376" spans="1:12" ht="24">
      <c r="A376" s="296" t="s">
        <v>268</v>
      </c>
      <c r="B376" s="297">
        <v>3080054</v>
      </c>
      <c r="C376" s="282" t="s">
        <v>316</v>
      </c>
      <c r="D376" s="298" t="s">
        <v>269</v>
      </c>
      <c r="E376" s="299" t="s">
        <v>269</v>
      </c>
      <c r="F376" s="300" t="s">
        <v>690</v>
      </c>
      <c r="G376" s="301">
        <f>+G377</f>
        <v>0</v>
      </c>
      <c r="H376" s="301">
        <f>+H377</f>
        <v>0</v>
      </c>
      <c r="I376" s="302">
        <f>+I377</f>
        <v>5</v>
      </c>
      <c r="J376" s="303">
        <f t="shared" si="14"/>
        <v>5</v>
      </c>
      <c r="K376" s="302">
        <v>0</v>
      </c>
      <c r="L376" s="303">
        <f t="shared" si="15"/>
        <v>5</v>
      </c>
    </row>
    <row r="377" spans="1:12" ht="13.5" thickBot="1">
      <c r="A377" s="304"/>
      <c r="B377" s="305"/>
      <c r="C377" s="306"/>
      <c r="D377" s="307">
        <v>3419</v>
      </c>
      <c r="E377" s="308">
        <v>5222</v>
      </c>
      <c r="F377" s="309" t="s">
        <v>345</v>
      </c>
      <c r="G377" s="310">
        <v>0</v>
      </c>
      <c r="H377" s="310">
        <v>0</v>
      </c>
      <c r="I377" s="311">
        <v>5</v>
      </c>
      <c r="J377" s="312">
        <f t="shared" si="14"/>
        <v>5</v>
      </c>
      <c r="K377" s="311">
        <v>0</v>
      </c>
      <c r="L377" s="312">
        <f t="shared" si="15"/>
        <v>5</v>
      </c>
    </row>
    <row r="378" spans="1:12" ht="24">
      <c r="A378" s="296" t="s">
        <v>268</v>
      </c>
      <c r="B378" s="297">
        <v>3080055</v>
      </c>
      <c r="C378" s="282" t="s">
        <v>316</v>
      </c>
      <c r="D378" s="298" t="s">
        <v>269</v>
      </c>
      <c r="E378" s="299" t="s">
        <v>269</v>
      </c>
      <c r="F378" s="300" t="s">
        <v>691</v>
      </c>
      <c r="G378" s="301">
        <f>+G379</f>
        <v>0</v>
      </c>
      <c r="H378" s="301">
        <f>+H379</f>
        <v>0</v>
      </c>
      <c r="I378" s="302">
        <f>+I379</f>
        <v>12</v>
      </c>
      <c r="J378" s="303">
        <f t="shared" si="14"/>
        <v>12</v>
      </c>
      <c r="K378" s="302">
        <v>0</v>
      </c>
      <c r="L378" s="303">
        <f t="shared" si="15"/>
        <v>12</v>
      </c>
    </row>
    <row r="379" spans="1:12" ht="13.5" thickBot="1">
      <c r="A379" s="304"/>
      <c r="B379" s="305"/>
      <c r="C379" s="306"/>
      <c r="D379" s="307">
        <v>3419</v>
      </c>
      <c r="E379" s="308">
        <v>5222</v>
      </c>
      <c r="F379" s="309" t="s">
        <v>345</v>
      </c>
      <c r="G379" s="310">
        <v>0</v>
      </c>
      <c r="H379" s="310">
        <v>0</v>
      </c>
      <c r="I379" s="311">
        <v>12</v>
      </c>
      <c r="J379" s="312">
        <f t="shared" si="14"/>
        <v>12</v>
      </c>
      <c r="K379" s="311">
        <v>0</v>
      </c>
      <c r="L379" s="312">
        <f t="shared" si="15"/>
        <v>12</v>
      </c>
    </row>
    <row r="380" spans="1:12" ht="30" customHeight="1">
      <c r="A380" s="296" t="s">
        <v>268</v>
      </c>
      <c r="B380" s="297">
        <v>3080056</v>
      </c>
      <c r="C380" s="282" t="s">
        <v>316</v>
      </c>
      <c r="D380" s="298" t="s">
        <v>269</v>
      </c>
      <c r="E380" s="299" t="s">
        <v>269</v>
      </c>
      <c r="F380" s="300" t="s">
        <v>692</v>
      </c>
      <c r="G380" s="301">
        <f>+G381</f>
        <v>0</v>
      </c>
      <c r="H380" s="301">
        <f>+H381</f>
        <v>0</v>
      </c>
      <c r="I380" s="302">
        <f>+I381</f>
        <v>5</v>
      </c>
      <c r="J380" s="303">
        <f t="shared" si="14"/>
        <v>5</v>
      </c>
      <c r="K380" s="302">
        <v>0</v>
      </c>
      <c r="L380" s="303">
        <f t="shared" si="15"/>
        <v>5</v>
      </c>
    </row>
    <row r="381" spans="1:12" ht="13.5" thickBot="1">
      <c r="A381" s="304"/>
      <c r="B381" s="305"/>
      <c r="C381" s="306"/>
      <c r="D381" s="307">
        <v>3419</v>
      </c>
      <c r="E381" s="308">
        <v>5222</v>
      </c>
      <c r="F381" s="309" t="s">
        <v>345</v>
      </c>
      <c r="G381" s="310">
        <v>0</v>
      </c>
      <c r="H381" s="310">
        <v>0</v>
      </c>
      <c r="I381" s="311">
        <v>5</v>
      </c>
      <c r="J381" s="312">
        <f t="shared" si="14"/>
        <v>5</v>
      </c>
      <c r="K381" s="311">
        <v>0</v>
      </c>
      <c r="L381" s="312">
        <f t="shared" si="15"/>
        <v>5</v>
      </c>
    </row>
    <row r="382" spans="1:12" ht="24">
      <c r="A382" s="296" t="s">
        <v>268</v>
      </c>
      <c r="B382" s="297">
        <v>3080057</v>
      </c>
      <c r="C382" s="282" t="s">
        <v>316</v>
      </c>
      <c r="D382" s="298" t="s">
        <v>269</v>
      </c>
      <c r="E382" s="299" t="s">
        <v>269</v>
      </c>
      <c r="F382" s="300" t="s">
        <v>693</v>
      </c>
      <c r="G382" s="301">
        <f>+G383</f>
        <v>0</v>
      </c>
      <c r="H382" s="301">
        <f>+H383</f>
        <v>0</v>
      </c>
      <c r="I382" s="302">
        <f>+I383</f>
        <v>45</v>
      </c>
      <c r="J382" s="303">
        <f t="shared" si="14"/>
        <v>45</v>
      </c>
      <c r="K382" s="302">
        <v>0</v>
      </c>
      <c r="L382" s="303">
        <f t="shared" si="15"/>
        <v>45</v>
      </c>
    </row>
    <row r="383" spans="1:12" ht="13.5" thickBot="1">
      <c r="A383" s="304"/>
      <c r="B383" s="305"/>
      <c r="C383" s="306"/>
      <c r="D383" s="307">
        <v>3419</v>
      </c>
      <c r="E383" s="308">
        <v>5222</v>
      </c>
      <c r="F383" s="309" t="s">
        <v>345</v>
      </c>
      <c r="G383" s="310">
        <v>0</v>
      </c>
      <c r="H383" s="310">
        <v>0</v>
      </c>
      <c r="I383" s="311">
        <v>45</v>
      </c>
      <c r="J383" s="312">
        <f t="shared" si="14"/>
        <v>45</v>
      </c>
      <c r="K383" s="311">
        <v>0</v>
      </c>
      <c r="L383" s="312">
        <f t="shared" si="15"/>
        <v>45</v>
      </c>
    </row>
    <row r="384" spans="1:12" ht="24">
      <c r="A384" s="296" t="s">
        <v>268</v>
      </c>
      <c r="B384" s="297">
        <v>3080058</v>
      </c>
      <c r="C384" s="282" t="s">
        <v>316</v>
      </c>
      <c r="D384" s="298" t="s">
        <v>269</v>
      </c>
      <c r="E384" s="299" t="s">
        <v>269</v>
      </c>
      <c r="F384" s="300" t="s">
        <v>694</v>
      </c>
      <c r="G384" s="301">
        <f>+G385</f>
        <v>0</v>
      </c>
      <c r="H384" s="301">
        <f>+H385</f>
        <v>0</v>
      </c>
      <c r="I384" s="302">
        <f>+I385</f>
        <v>45</v>
      </c>
      <c r="J384" s="303">
        <f t="shared" si="14"/>
        <v>45</v>
      </c>
      <c r="K384" s="302">
        <v>0</v>
      </c>
      <c r="L384" s="303">
        <f t="shared" si="15"/>
        <v>45</v>
      </c>
    </row>
    <row r="385" spans="1:12" ht="13.5" thickBot="1">
      <c r="A385" s="304"/>
      <c r="B385" s="305"/>
      <c r="C385" s="306"/>
      <c r="D385" s="307">
        <v>3419</v>
      </c>
      <c r="E385" s="308">
        <v>5222</v>
      </c>
      <c r="F385" s="309" t="s">
        <v>345</v>
      </c>
      <c r="G385" s="310">
        <v>0</v>
      </c>
      <c r="H385" s="310">
        <v>0</v>
      </c>
      <c r="I385" s="311">
        <v>45</v>
      </c>
      <c r="J385" s="312">
        <f t="shared" si="14"/>
        <v>45</v>
      </c>
      <c r="K385" s="311">
        <v>0</v>
      </c>
      <c r="L385" s="312">
        <f t="shared" si="15"/>
        <v>45</v>
      </c>
    </row>
    <row r="386" spans="1:12" ht="24">
      <c r="A386" s="296" t="s">
        <v>268</v>
      </c>
      <c r="B386" s="297">
        <v>3080059</v>
      </c>
      <c r="C386" s="282" t="s">
        <v>316</v>
      </c>
      <c r="D386" s="298" t="s">
        <v>269</v>
      </c>
      <c r="E386" s="299" t="s">
        <v>269</v>
      </c>
      <c r="F386" s="300" t="s">
        <v>695</v>
      </c>
      <c r="G386" s="301">
        <f>+G387</f>
        <v>0</v>
      </c>
      <c r="H386" s="301">
        <f>+H387</f>
        <v>0</v>
      </c>
      <c r="I386" s="302">
        <f>+I387</f>
        <v>30</v>
      </c>
      <c r="J386" s="303">
        <f t="shared" si="14"/>
        <v>30</v>
      </c>
      <c r="K386" s="302">
        <v>0</v>
      </c>
      <c r="L386" s="303">
        <f t="shared" si="15"/>
        <v>30</v>
      </c>
    </row>
    <row r="387" spans="1:12" ht="13.5" thickBot="1">
      <c r="A387" s="304"/>
      <c r="B387" s="305"/>
      <c r="C387" s="306"/>
      <c r="D387" s="307">
        <v>3419</v>
      </c>
      <c r="E387" s="308">
        <v>5222</v>
      </c>
      <c r="F387" s="309" t="s">
        <v>345</v>
      </c>
      <c r="G387" s="310">
        <v>0</v>
      </c>
      <c r="H387" s="310">
        <v>0</v>
      </c>
      <c r="I387" s="311">
        <v>30</v>
      </c>
      <c r="J387" s="312">
        <f t="shared" si="14"/>
        <v>30</v>
      </c>
      <c r="K387" s="311">
        <v>0</v>
      </c>
      <c r="L387" s="312">
        <f t="shared" si="15"/>
        <v>30</v>
      </c>
    </row>
    <row r="388" spans="1:12" ht="36">
      <c r="A388" s="296" t="s">
        <v>268</v>
      </c>
      <c r="B388" s="297">
        <v>3080060</v>
      </c>
      <c r="C388" s="282" t="s">
        <v>696</v>
      </c>
      <c r="D388" s="298" t="s">
        <v>269</v>
      </c>
      <c r="E388" s="299" t="s">
        <v>269</v>
      </c>
      <c r="F388" s="300" t="s">
        <v>697</v>
      </c>
      <c r="G388" s="301">
        <f>+G389</f>
        <v>0</v>
      </c>
      <c r="H388" s="301">
        <f>+H389</f>
        <v>0</v>
      </c>
      <c r="I388" s="302">
        <f>+I389</f>
        <v>5</v>
      </c>
      <c r="J388" s="303">
        <f t="shared" si="14"/>
        <v>5</v>
      </c>
      <c r="K388" s="302">
        <v>0</v>
      </c>
      <c r="L388" s="303">
        <f t="shared" si="15"/>
        <v>5</v>
      </c>
    </row>
    <row r="389" spans="1:12" ht="13.5" thickBot="1">
      <c r="A389" s="304"/>
      <c r="B389" s="305"/>
      <c r="C389" s="306"/>
      <c r="D389" s="307">
        <v>3419</v>
      </c>
      <c r="E389" s="308">
        <v>5321</v>
      </c>
      <c r="F389" s="309" t="s">
        <v>350</v>
      </c>
      <c r="G389" s="310">
        <v>0</v>
      </c>
      <c r="H389" s="310">
        <v>0</v>
      </c>
      <c r="I389" s="311">
        <v>5</v>
      </c>
      <c r="J389" s="312">
        <f t="shared" si="14"/>
        <v>5</v>
      </c>
      <c r="K389" s="311">
        <v>0</v>
      </c>
      <c r="L389" s="312">
        <f t="shared" si="15"/>
        <v>5</v>
      </c>
    </row>
    <row r="390" spans="1:12" ht="30" customHeight="1">
      <c r="A390" s="296" t="s">
        <v>268</v>
      </c>
      <c r="B390" s="297">
        <v>3080061</v>
      </c>
      <c r="C390" s="282" t="s">
        <v>316</v>
      </c>
      <c r="D390" s="298" t="s">
        <v>269</v>
      </c>
      <c r="E390" s="299" t="s">
        <v>269</v>
      </c>
      <c r="F390" s="300" t="s">
        <v>698</v>
      </c>
      <c r="G390" s="301">
        <f>+G391</f>
        <v>0</v>
      </c>
      <c r="H390" s="301">
        <f>+H391</f>
        <v>0</v>
      </c>
      <c r="I390" s="302">
        <f>+I391</f>
        <v>5</v>
      </c>
      <c r="J390" s="303">
        <f t="shared" si="14"/>
        <v>5</v>
      </c>
      <c r="K390" s="302">
        <v>0</v>
      </c>
      <c r="L390" s="303">
        <f t="shared" si="15"/>
        <v>5</v>
      </c>
    </row>
    <row r="391" spans="1:12" ht="13.5" thickBot="1">
      <c r="A391" s="304"/>
      <c r="B391" s="305"/>
      <c r="C391" s="306"/>
      <c r="D391" s="307">
        <v>3419</v>
      </c>
      <c r="E391" s="308">
        <v>5222</v>
      </c>
      <c r="F391" s="309" t="s">
        <v>345</v>
      </c>
      <c r="G391" s="310">
        <v>0</v>
      </c>
      <c r="H391" s="310">
        <v>0</v>
      </c>
      <c r="I391" s="311">
        <v>5</v>
      </c>
      <c r="J391" s="312">
        <f t="shared" si="14"/>
        <v>5</v>
      </c>
      <c r="K391" s="311">
        <v>0</v>
      </c>
      <c r="L391" s="312">
        <f t="shared" si="15"/>
        <v>5</v>
      </c>
    </row>
    <row r="392" spans="1:12" ht="24">
      <c r="A392" s="296" t="s">
        <v>268</v>
      </c>
      <c r="B392" s="297">
        <v>3080062</v>
      </c>
      <c r="C392" s="282" t="s">
        <v>316</v>
      </c>
      <c r="D392" s="298" t="s">
        <v>269</v>
      </c>
      <c r="E392" s="299" t="s">
        <v>269</v>
      </c>
      <c r="F392" s="300" t="s">
        <v>699</v>
      </c>
      <c r="G392" s="301">
        <f>+G393</f>
        <v>0</v>
      </c>
      <c r="H392" s="301">
        <f>+H393</f>
        <v>0</v>
      </c>
      <c r="I392" s="302">
        <f>+I393</f>
        <v>5</v>
      </c>
      <c r="J392" s="303">
        <f t="shared" si="14"/>
        <v>5</v>
      </c>
      <c r="K392" s="302">
        <v>0</v>
      </c>
      <c r="L392" s="303">
        <f t="shared" si="15"/>
        <v>5</v>
      </c>
    </row>
    <row r="393" spans="1:12" ht="13.5" thickBot="1">
      <c r="A393" s="304"/>
      <c r="B393" s="305"/>
      <c r="C393" s="306"/>
      <c r="D393" s="307">
        <v>3419</v>
      </c>
      <c r="E393" s="308">
        <v>5222</v>
      </c>
      <c r="F393" s="309" t="s">
        <v>345</v>
      </c>
      <c r="G393" s="310">
        <v>0</v>
      </c>
      <c r="H393" s="310">
        <v>0</v>
      </c>
      <c r="I393" s="311">
        <v>5</v>
      </c>
      <c r="J393" s="312">
        <f t="shared" si="14"/>
        <v>5</v>
      </c>
      <c r="K393" s="311">
        <v>0</v>
      </c>
      <c r="L393" s="312">
        <f t="shared" si="15"/>
        <v>5</v>
      </c>
    </row>
    <row r="394" spans="1:12" ht="24">
      <c r="A394" s="296" t="s">
        <v>268</v>
      </c>
      <c r="B394" s="297">
        <v>3080063</v>
      </c>
      <c r="C394" s="282" t="s">
        <v>316</v>
      </c>
      <c r="D394" s="298" t="s">
        <v>269</v>
      </c>
      <c r="E394" s="299" t="s">
        <v>269</v>
      </c>
      <c r="F394" s="300" t="s">
        <v>700</v>
      </c>
      <c r="G394" s="301">
        <f>+G395</f>
        <v>0</v>
      </c>
      <c r="H394" s="301">
        <f>+H395</f>
        <v>0</v>
      </c>
      <c r="I394" s="302">
        <f>+I395</f>
        <v>14</v>
      </c>
      <c r="J394" s="303">
        <f t="shared" si="14"/>
        <v>14</v>
      </c>
      <c r="K394" s="302">
        <v>0</v>
      </c>
      <c r="L394" s="303">
        <f t="shared" si="15"/>
        <v>14</v>
      </c>
    </row>
    <row r="395" spans="1:12" ht="13.5" thickBot="1">
      <c r="A395" s="304"/>
      <c r="B395" s="305"/>
      <c r="C395" s="306"/>
      <c r="D395" s="307">
        <v>3419</v>
      </c>
      <c r="E395" s="308">
        <v>5222</v>
      </c>
      <c r="F395" s="309" t="s">
        <v>345</v>
      </c>
      <c r="G395" s="310">
        <v>0</v>
      </c>
      <c r="H395" s="310">
        <v>0</v>
      </c>
      <c r="I395" s="311">
        <v>14</v>
      </c>
      <c r="J395" s="312">
        <f t="shared" si="14"/>
        <v>14</v>
      </c>
      <c r="K395" s="311">
        <v>0</v>
      </c>
      <c r="L395" s="312">
        <f t="shared" si="15"/>
        <v>14</v>
      </c>
    </row>
    <row r="396" spans="1:12" ht="24">
      <c r="A396" s="296" t="s">
        <v>268</v>
      </c>
      <c r="B396" s="297">
        <v>3080064</v>
      </c>
      <c r="C396" s="282" t="s">
        <v>316</v>
      </c>
      <c r="D396" s="298" t="s">
        <v>269</v>
      </c>
      <c r="E396" s="299" t="s">
        <v>269</v>
      </c>
      <c r="F396" s="300" t="s">
        <v>701</v>
      </c>
      <c r="G396" s="301">
        <f>+G397</f>
        <v>0</v>
      </c>
      <c r="H396" s="301">
        <f>+H397</f>
        <v>0</v>
      </c>
      <c r="I396" s="302">
        <f>+I397</f>
        <v>5</v>
      </c>
      <c r="J396" s="303">
        <f t="shared" si="14"/>
        <v>5</v>
      </c>
      <c r="K396" s="302">
        <v>0</v>
      </c>
      <c r="L396" s="303">
        <f t="shared" si="15"/>
        <v>5</v>
      </c>
    </row>
    <row r="397" spans="1:12" ht="13.5" thickBot="1">
      <c r="A397" s="304"/>
      <c r="B397" s="305"/>
      <c r="C397" s="306"/>
      <c r="D397" s="307">
        <v>3419</v>
      </c>
      <c r="E397" s="308">
        <v>5222</v>
      </c>
      <c r="F397" s="309" t="s">
        <v>345</v>
      </c>
      <c r="G397" s="310">
        <v>0</v>
      </c>
      <c r="H397" s="310">
        <v>0</v>
      </c>
      <c r="I397" s="311">
        <v>5</v>
      </c>
      <c r="J397" s="312">
        <f t="shared" si="14"/>
        <v>5</v>
      </c>
      <c r="K397" s="311">
        <v>0</v>
      </c>
      <c r="L397" s="312">
        <f t="shared" si="15"/>
        <v>5</v>
      </c>
    </row>
    <row r="398" spans="1:12" ht="24">
      <c r="A398" s="296" t="s">
        <v>268</v>
      </c>
      <c r="B398" s="297">
        <v>3080065</v>
      </c>
      <c r="C398" s="282" t="s">
        <v>316</v>
      </c>
      <c r="D398" s="298" t="s">
        <v>269</v>
      </c>
      <c r="E398" s="299" t="s">
        <v>269</v>
      </c>
      <c r="F398" s="300" t="s">
        <v>702</v>
      </c>
      <c r="G398" s="301">
        <f>+G399</f>
        <v>0</v>
      </c>
      <c r="H398" s="301">
        <f>+H399</f>
        <v>0</v>
      </c>
      <c r="I398" s="302">
        <f>+I399</f>
        <v>12</v>
      </c>
      <c r="J398" s="303">
        <f t="shared" si="14"/>
        <v>12</v>
      </c>
      <c r="K398" s="302">
        <v>0</v>
      </c>
      <c r="L398" s="303">
        <f t="shared" si="15"/>
        <v>12</v>
      </c>
    </row>
    <row r="399" spans="1:12" ht="13.5" thickBot="1">
      <c r="A399" s="304"/>
      <c r="B399" s="305"/>
      <c r="C399" s="306"/>
      <c r="D399" s="307">
        <v>3419</v>
      </c>
      <c r="E399" s="308">
        <v>5222</v>
      </c>
      <c r="F399" s="309" t="s">
        <v>345</v>
      </c>
      <c r="G399" s="310">
        <v>0</v>
      </c>
      <c r="H399" s="310">
        <v>0</v>
      </c>
      <c r="I399" s="311">
        <v>12</v>
      </c>
      <c r="J399" s="312">
        <f t="shared" si="14"/>
        <v>12</v>
      </c>
      <c r="K399" s="311">
        <v>0</v>
      </c>
      <c r="L399" s="312">
        <f t="shared" si="15"/>
        <v>12</v>
      </c>
    </row>
    <row r="400" spans="1:12" ht="12.75">
      <c r="A400" s="296" t="s">
        <v>268</v>
      </c>
      <c r="B400" s="297">
        <v>3080066</v>
      </c>
      <c r="C400" s="282" t="s">
        <v>316</v>
      </c>
      <c r="D400" s="298" t="s">
        <v>269</v>
      </c>
      <c r="E400" s="299" t="s">
        <v>269</v>
      </c>
      <c r="F400" s="300" t="s">
        <v>703</v>
      </c>
      <c r="G400" s="301">
        <f>+G401</f>
        <v>0</v>
      </c>
      <c r="H400" s="301">
        <f>+H401</f>
        <v>0</v>
      </c>
      <c r="I400" s="302">
        <f>+I401</f>
        <v>6</v>
      </c>
      <c r="J400" s="303">
        <f t="shared" si="14"/>
        <v>6</v>
      </c>
      <c r="K400" s="302">
        <v>0</v>
      </c>
      <c r="L400" s="303">
        <f t="shared" si="15"/>
        <v>6</v>
      </c>
    </row>
    <row r="401" spans="1:12" ht="13.5" thickBot="1">
      <c r="A401" s="304"/>
      <c r="B401" s="305"/>
      <c r="C401" s="306"/>
      <c r="D401" s="307">
        <v>3419</v>
      </c>
      <c r="E401" s="308">
        <v>5222</v>
      </c>
      <c r="F401" s="309" t="s">
        <v>345</v>
      </c>
      <c r="G401" s="310">
        <v>0</v>
      </c>
      <c r="H401" s="310">
        <v>0</v>
      </c>
      <c r="I401" s="311">
        <v>6</v>
      </c>
      <c r="J401" s="312">
        <f t="shared" si="14"/>
        <v>6</v>
      </c>
      <c r="K401" s="311">
        <v>0</v>
      </c>
      <c r="L401" s="312">
        <f t="shared" si="15"/>
        <v>6</v>
      </c>
    </row>
    <row r="402" spans="1:12" ht="41.25" customHeight="1">
      <c r="A402" s="296" t="s">
        <v>268</v>
      </c>
      <c r="B402" s="297">
        <v>3080067</v>
      </c>
      <c r="C402" s="282" t="s">
        <v>316</v>
      </c>
      <c r="D402" s="298" t="s">
        <v>269</v>
      </c>
      <c r="E402" s="299" t="s">
        <v>269</v>
      </c>
      <c r="F402" s="300" t="s">
        <v>704</v>
      </c>
      <c r="G402" s="301">
        <f>+G403</f>
        <v>0</v>
      </c>
      <c r="H402" s="301">
        <f>+H403</f>
        <v>0</v>
      </c>
      <c r="I402" s="302">
        <f>+I403</f>
        <v>42</v>
      </c>
      <c r="J402" s="303">
        <f aca="true" t="shared" si="16" ref="J402:J411">+H402+I402</f>
        <v>42</v>
      </c>
      <c r="K402" s="302">
        <v>0</v>
      </c>
      <c r="L402" s="303">
        <f aca="true" t="shared" si="17" ref="L402:L411">+J402+K402</f>
        <v>42</v>
      </c>
    </row>
    <row r="403" spans="1:12" ht="13.5" thickBot="1">
      <c r="A403" s="304"/>
      <c r="B403" s="305"/>
      <c r="C403" s="306"/>
      <c r="D403" s="307">
        <v>3419</v>
      </c>
      <c r="E403" s="308">
        <v>5222</v>
      </c>
      <c r="F403" s="309" t="s">
        <v>345</v>
      </c>
      <c r="G403" s="310">
        <v>0</v>
      </c>
      <c r="H403" s="310">
        <v>0</v>
      </c>
      <c r="I403" s="311">
        <v>42</v>
      </c>
      <c r="J403" s="312">
        <f t="shared" si="16"/>
        <v>42</v>
      </c>
      <c r="K403" s="311">
        <v>0</v>
      </c>
      <c r="L403" s="312">
        <f t="shared" si="17"/>
        <v>42</v>
      </c>
    </row>
    <row r="404" spans="1:12" ht="36">
      <c r="A404" s="296" t="s">
        <v>268</v>
      </c>
      <c r="B404" s="297">
        <v>3080068</v>
      </c>
      <c r="C404" s="282" t="s">
        <v>316</v>
      </c>
      <c r="D404" s="298" t="s">
        <v>269</v>
      </c>
      <c r="E404" s="299" t="s">
        <v>269</v>
      </c>
      <c r="F404" s="300" t="s">
        <v>705</v>
      </c>
      <c r="G404" s="301">
        <f>+G405</f>
        <v>0</v>
      </c>
      <c r="H404" s="301">
        <f>+H405</f>
        <v>0</v>
      </c>
      <c r="I404" s="302">
        <f>+I405</f>
        <v>7</v>
      </c>
      <c r="J404" s="303">
        <f t="shared" si="16"/>
        <v>7</v>
      </c>
      <c r="K404" s="302">
        <v>0</v>
      </c>
      <c r="L404" s="303">
        <f t="shared" si="17"/>
        <v>7</v>
      </c>
    </row>
    <row r="405" spans="1:12" ht="13.5" thickBot="1">
      <c r="A405" s="304"/>
      <c r="B405" s="305"/>
      <c r="C405" s="306"/>
      <c r="D405" s="307">
        <v>3419</v>
      </c>
      <c r="E405" s="308">
        <v>5222</v>
      </c>
      <c r="F405" s="309" t="s">
        <v>345</v>
      </c>
      <c r="G405" s="310">
        <v>0</v>
      </c>
      <c r="H405" s="310">
        <v>0</v>
      </c>
      <c r="I405" s="311">
        <v>7</v>
      </c>
      <c r="J405" s="312">
        <f t="shared" si="16"/>
        <v>7</v>
      </c>
      <c r="K405" s="311">
        <v>0</v>
      </c>
      <c r="L405" s="312">
        <f t="shared" si="17"/>
        <v>7</v>
      </c>
    </row>
    <row r="406" spans="1:12" ht="24">
      <c r="A406" s="296" t="s">
        <v>268</v>
      </c>
      <c r="B406" s="297">
        <v>3080069</v>
      </c>
      <c r="C406" s="282" t="s">
        <v>316</v>
      </c>
      <c r="D406" s="298" t="s">
        <v>269</v>
      </c>
      <c r="E406" s="299" t="s">
        <v>269</v>
      </c>
      <c r="F406" s="300" t="s">
        <v>706</v>
      </c>
      <c r="G406" s="301">
        <f>+G407</f>
        <v>0</v>
      </c>
      <c r="H406" s="301">
        <f>+H407</f>
        <v>0</v>
      </c>
      <c r="I406" s="302">
        <f>+I407</f>
        <v>6</v>
      </c>
      <c r="J406" s="303">
        <f t="shared" si="16"/>
        <v>6</v>
      </c>
      <c r="K406" s="302">
        <v>0</v>
      </c>
      <c r="L406" s="303">
        <f t="shared" si="17"/>
        <v>6</v>
      </c>
    </row>
    <row r="407" spans="1:12" ht="13.5" thickBot="1">
      <c r="A407" s="304"/>
      <c r="B407" s="305"/>
      <c r="C407" s="306"/>
      <c r="D407" s="307">
        <v>3419</v>
      </c>
      <c r="E407" s="308">
        <v>5222</v>
      </c>
      <c r="F407" s="309" t="s">
        <v>345</v>
      </c>
      <c r="G407" s="310">
        <v>0</v>
      </c>
      <c r="H407" s="310">
        <v>0</v>
      </c>
      <c r="I407" s="311">
        <v>6</v>
      </c>
      <c r="J407" s="312">
        <f t="shared" si="16"/>
        <v>6</v>
      </c>
      <c r="K407" s="311">
        <v>0</v>
      </c>
      <c r="L407" s="312">
        <f t="shared" si="17"/>
        <v>6</v>
      </c>
    </row>
    <row r="408" spans="1:12" ht="24">
      <c r="A408" s="296" t="s">
        <v>268</v>
      </c>
      <c r="B408" s="297">
        <v>3080070</v>
      </c>
      <c r="C408" s="282" t="s">
        <v>316</v>
      </c>
      <c r="D408" s="298" t="s">
        <v>269</v>
      </c>
      <c r="E408" s="299" t="s">
        <v>269</v>
      </c>
      <c r="F408" s="300" t="s">
        <v>707</v>
      </c>
      <c r="G408" s="301">
        <f>+G409</f>
        <v>0</v>
      </c>
      <c r="H408" s="301">
        <f>+H409</f>
        <v>0</v>
      </c>
      <c r="I408" s="302">
        <f>+I409</f>
        <v>5</v>
      </c>
      <c r="J408" s="303">
        <f t="shared" si="16"/>
        <v>5</v>
      </c>
      <c r="K408" s="302">
        <v>0</v>
      </c>
      <c r="L408" s="303">
        <f t="shared" si="17"/>
        <v>5</v>
      </c>
    </row>
    <row r="409" spans="1:12" ht="13.5" thickBot="1">
      <c r="A409" s="304"/>
      <c r="B409" s="305"/>
      <c r="C409" s="306"/>
      <c r="D409" s="307">
        <v>3419</v>
      </c>
      <c r="E409" s="308">
        <v>5222</v>
      </c>
      <c r="F409" s="309" t="s">
        <v>345</v>
      </c>
      <c r="G409" s="310">
        <v>0</v>
      </c>
      <c r="H409" s="310">
        <v>0</v>
      </c>
      <c r="I409" s="311">
        <v>5</v>
      </c>
      <c r="J409" s="312">
        <f t="shared" si="16"/>
        <v>5</v>
      </c>
      <c r="K409" s="311">
        <v>0</v>
      </c>
      <c r="L409" s="312">
        <f t="shared" si="17"/>
        <v>5</v>
      </c>
    </row>
    <row r="410" spans="1:12" ht="36">
      <c r="A410" s="296" t="s">
        <v>268</v>
      </c>
      <c r="B410" s="297">
        <v>3080071</v>
      </c>
      <c r="C410" s="282" t="s">
        <v>708</v>
      </c>
      <c r="D410" s="298" t="s">
        <v>269</v>
      </c>
      <c r="E410" s="299" t="s">
        <v>269</v>
      </c>
      <c r="F410" s="300" t="s">
        <v>709</v>
      </c>
      <c r="G410" s="301">
        <f>+G411</f>
        <v>0</v>
      </c>
      <c r="H410" s="301">
        <f>+H411</f>
        <v>0</v>
      </c>
      <c r="I410" s="302">
        <f>+I411</f>
        <v>9</v>
      </c>
      <c r="J410" s="303">
        <f t="shared" si="16"/>
        <v>9</v>
      </c>
      <c r="K410" s="302">
        <v>0</v>
      </c>
      <c r="L410" s="303">
        <f t="shared" si="17"/>
        <v>9</v>
      </c>
    </row>
    <row r="411" spans="1:12" ht="13.5" thickBot="1">
      <c r="A411" s="304"/>
      <c r="B411" s="305"/>
      <c r="C411" s="306"/>
      <c r="D411" s="307">
        <v>3419</v>
      </c>
      <c r="E411" s="308">
        <v>5321</v>
      </c>
      <c r="F411" s="309" t="s">
        <v>350</v>
      </c>
      <c r="G411" s="310">
        <v>0</v>
      </c>
      <c r="H411" s="310">
        <v>0</v>
      </c>
      <c r="I411" s="311">
        <v>9</v>
      </c>
      <c r="J411" s="312">
        <f t="shared" si="16"/>
        <v>9</v>
      </c>
      <c r="K411" s="311">
        <v>0</v>
      </c>
      <c r="L411" s="312">
        <f t="shared" si="17"/>
        <v>9</v>
      </c>
    </row>
    <row r="412" spans="1:13" ht="13.5" thickBot="1">
      <c r="A412" s="273" t="s">
        <v>268</v>
      </c>
      <c r="B412" s="431" t="s">
        <v>710</v>
      </c>
      <c r="C412" s="432"/>
      <c r="D412" s="274" t="s">
        <v>269</v>
      </c>
      <c r="E412" s="275" t="s">
        <v>269</v>
      </c>
      <c r="F412" s="276" t="s">
        <v>711</v>
      </c>
      <c r="G412" s="277">
        <v>0</v>
      </c>
      <c r="H412" s="277">
        <v>0</v>
      </c>
      <c r="I412" s="277">
        <f>SUM(I413:I482)/2</f>
        <v>300</v>
      </c>
      <c r="J412" s="278">
        <f>H412+I412</f>
        <v>300</v>
      </c>
      <c r="K412" s="277">
        <f>SUM(K413:K482)/2</f>
        <v>0</v>
      </c>
      <c r="L412" s="278">
        <f>J412+K412</f>
        <v>300</v>
      </c>
      <c r="M412" s="313"/>
    </row>
    <row r="413" spans="1:13" ht="12.75">
      <c r="A413" s="280" t="s">
        <v>268</v>
      </c>
      <c r="B413" s="281">
        <v>3090000</v>
      </c>
      <c r="C413" s="282" t="s">
        <v>316</v>
      </c>
      <c r="D413" s="283" t="s">
        <v>269</v>
      </c>
      <c r="E413" s="281" t="s">
        <v>269</v>
      </c>
      <c r="F413" s="284" t="s">
        <v>712</v>
      </c>
      <c r="G413" s="285">
        <v>0</v>
      </c>
      <c r="H413" s="286">
        <v>0</v>
      </c>
      <c r="I413" s="286">
        <f>+I414</f>
        <v>5</v>
      </c>
      <c r="J413" s="287">
        <f>H413+I413</f>
        <v>5</v>
      </c>
      <c r="K413" s="302">
        <v>0</v>
      </c>
      <c r="L413" s="287">
        <f>J413+K413</f>
        <v>5</v>
      </c>
      <c r="M413" s="313"/>
    </row>
    <row r="414" spans="1:13" ht="13.5" thickBot="1">
      <c r="A414" s="288"/>
      <c r="B414" s="289"/>
      <c r="C414" s="290"/>
      <c r="D414" s="291">
        <v>3419</v>
      </c>
      <c r="E414" s="292">
        <v>5901</v>
      </c>
      <c r="F414" s="293" t="s">
        <v>472</v>
      </c>
      <c r="G414" s="294">
        <v>0</v>
      </c>
      <c r="H414" s="294">
        <v>0</v>
      </c>
      <c r="I414" s="294">
        <v>5</v>
      </c>
      <c r="J414" s="295">
        <f>H414+I414</f>
        <v>5</v>
      </c>
      <c r="K414" s="311">
        <v>0</v>
      </c>
      <c r="L414" s="295">
        <f>J414+K414</f>
        <v>5</v>
      </c>
      <c r="M414" s="313"/>
    </row>
    <row r="415" spans="1:12" ht="36">
      <c r="A415" s="296" t="s">
        <v>268</v>
      </c>
      <c r="B415" s="297">
        <v>3090001</v>
      </c>
      <c r="C415" s="282" t="s">
        <v>645</v>
      </c>
      <c r="D415" s="298" t="s">
        <v>269</v>
      </c>
      <c r="E415" s="299" t="s">
        <v>269</v>
      </c>
      <c r="F415" s="300" t="s">
        <v>713</v>
      </c>
      <c r="G415" s="301">
        <f>+G416</f>
        <v>0</v>
      </c>
      <c r="H415" s="301">
        <f>+H416</f>
        <v>0</v>
      </c>
      <c r="I415" s="302">
        <f>+I416</f>
        <v>5</v>
      </c>
      <c r="J415" s="303">
        <f>+H415+I415</f>
        <v>5</v>
      </c>
      <c r="K415" s="302">
        <v>0</v>
      </c>
      <c r="L415" s="303">
        <f>+J415+K415</f>
        <v>5</v>
      </c>
    </row>
    <row r="416" spans="1:12" ht="13.5" thickBot="1">
      <c r="A416" s="304"/>
      <c r="B416" s="305"/>
      <c r="C416" s="306"/>
      <c r="D416" s="307">
        <v>3419</v>
      </c>
      <c r="E416" s="308">
        <v>5321</v>
      </c>
      <c r="F416" s="309" t="s">
        <v>350</v>
      </c>
      <c r="G416" s="310">
        <v>0</v>
      </c>
      <c r="H416" s="310">
        <v>0</v>
      </c>
      <c r="I416" s="311">
        <v>5</v>
      </c>
      <c r="J416" s="312">
        <f>+H416+I416</f>
        <v>5</v>
      </c>
      <c r="K416" s="311">
        <v>0</v>
      </c>
      <c r="L416" s="312">
        <f>+J416+K416</f>
        <v>5</v>
      </c>
    </row>
    <row r="417" spans="1:12" ht="24">
      <c r="A417" s="296" t="s">
        <v>268</v>
      </c>
      <c r="B417" s="297">
        <v>3090002</v>
      </c>
      <c r="C417" s="282" t="s">
        <v>714</v>
      </c>
      <c r="D417" s="298" t="s">
        <v>269</v>
      </c>
      <c r="E417" s="299" t="s">
        <v>269</v>
      </c>
      <c r="F417" s="300" t="s">
        <v>715</v>
      </c>
      <c r="G417" s="301">
        <f>+G418</f>
        <v>0</v>
      </c>
      <c r="H417" s="301">
        <f>+H418</f>
        <v>0</v>
      </c>
      <c r="I417" s="302">
        <f>+I418</f>
        <v>7</v>
      </c>
      <c r="J417" s="303">
        <f>+H417+I417</f>
        <v>7</v>
      </c>
      <c r="K417" s="302">
        <v>0</v>
      </c>
      <c r="L417" s="303">
        <f>+J417+K417</f>
        <v>7</v>
      </c>
    </row>
    <row r="418" spans="1:12" ht="13.5" thickBot="1">
      <c r="A418" s="304"/>
      <c r="B418" s="305"/>
      <c r="C418" s="306"/>
      <c r="D418" s="307">
        <v>3419</v>
      </c>
      <c r="E418" s="308">
        <v>5321</v>
      </c>
      <c r="F418" s="309" t="s">
        <v>350</v>
      </c>
      <c r="G418" s="310">
        <v>0</v>
      </c>
      <c r="H418" s="310">
        <v>0</v>
      </c>
      <c r="I418" s="311">
        <v>7</v>
      </c>
      <c r="J418" s="312">
        <f>+H418+I418</f>
        <v>7</v>
      </c>
      <c r="K418" s="311">
        <v>0</v>
      </c>
      <c r="L418" s="312">
        <f>+J418+K418</f>
        <v>7</v>
      </c>
    </row>
    <row r="419" spans="1:12" ht="60">
      <c r="A419" s="296" t="s">
        <v>268</v>
      </c>
      <c r="B419" s="297">
        <v>3090003</v>
      </c>
      <c r="C419" s="282" t="s">
        <v>279</v>
      </c>
      <c r="D419" s="298" t="s">
        <v>269</v>
      </c>
      <c r="E419" s="299" t="s">
        <v>269</v>
      </c>
      <c r="F419" s="300" t="s">
        <v>716</v>
      </c>
      <c r="G419" s="301">
        <f>+G420</f>
        <v>0</v>
      </c>
      <c r="H419" s="301">
        <f>+H420</f>
        <v>0</v>
      </c>
      <c r="I419" s="302">
        <f>+I420</f>
        <v>5</v>
      </c>
      <c r="J419" s="303">
        <f aca="true" t="shared" si="18" ref="J419:J482">+H419+I419</f>
        <v>5</v>
      </c>
      <c r="K419" s="302">
        <v>0</v>
      </c>
      <c r="L419" s="303">
        <f aca="true" t="shared" si="19" ref="L419:L482">+J419+K419</f>
        <v>5</v>
      </c>
    </row>
    <row r="420" spans="1:12" ht="24.75" thickBot="1">
      <c r="A420" s="304"/>
      <c r="B420" s="305"/>
      <c r="C420" s="306"/>
      <c r="D420" s="307">
        <v>3419</v>
      </c>
      <c r="E420" s="308">
        <v>5331</v>
      </c>
      <c r="F420" s="309" t="s">
        <v>342</v>
      </c>
      <c r="G420" s="310">
        <v>0</v>
      </c>
      <c r="H420" s="310">
        <v>0</v>
      </c>
      <c r="I420" s="311">
        <v>5</v>
      </c>
      <c r="J420" s="312">
        <f t="shared" si="18"/>
        <v>5</v>
      </c>
      <c r="K420" s="311">
        <v>0</v>
      </c>
      <c r="L420" s="312">
        <f t="shared" si="19"/>
        <v>5</v>
      </c>
    </row>
    <row r="421" spans="1:12" ht="24">
      <c r="A421" s="296" t="s">
        <v>268</v>
      </c>
      <c r="B421" s="297">
        <v>3090004</v>
      </c>
      <c r="C421" s="282" t="s">
        <v>717</v>
      </c>
      <c r="D421" s="298" t="s">
        <v>269</v>
      </c>
      <c r="E421" s="299" t="s">
        <v>269</v>
      </c>
      <c r="F421" s="300" t="s">
        <v>718</v>
      </c>
      <c r="G421" s="301">
        <f>+G422</f>
        <v>0</v>
      </c>
      <c r="H421" s="301">
        <f>+H422</f>
        <v>0</v>
      </c>
      <c r="I421" s="302">
        <f>+I422</f>
        <v>12</v>
      </c>
      <c r="J421" s="303">
        <f t="shared" si="18"/>
        <v>12</v>
      </c>
      <c r="K421" s="302">
        <v>0</v>
      </c>
      <c r="L421" s="303">
        <f t="shared" si="19"/>
        <v>12</v>
      </c>
    </row>
    <row r="422" spans="1:12" ht="13.5" thickBot="1">
      <c r="A422" s="304"/>
      <c r="B422" s="305"/>
      <c r="C422" s="306"/>
      <c r="D422" s="307">
        <v>3419</v>
      </c>
      <c r="E422" s="308">
        <v>5321</v>
      </c>
      <c r="F422" s="309" t="s">
        <v>350</v>
      </c>
      <c r="G422" s="310">
        <v>0</v>
      </c>
      <c r="H422" s="310">
        <v>0</v>
      </c>
      <c r="I422" s="311">
        <v>12</v>
      </c>
      <c r="J422" s="312">
        <f t="shared" si="18"/>
        <v>12</v>
      </c>
      <c r="K422" s="311">
        <v>0</v>
      </c>
      <c r="L422" s="312">
        <f t="shared" si="19"/>
        <v>12</v>
      </c>
    </row>
    <row r="423" spans="1:12" ht="36">
      <c r="A423" s="296" t="s">
        <v>268</v>
      </c>
      <c r="B423" s="297">
        <v>3090005</v>
      </c>
      <c r="C423" s="282" t="s">
        <v>719</v>
      </c>
      <c r="D423" s="298" t="s">
        <v>269</v>
      </c>
      <c r="E423" s="299" t="s">
        <v>269</v>
      </c>
      <c r="F423" s="300" t="s">
        <v>720</v>
      </c>
      <c r="G423" s="301">
        <f>+G424</f>
        <v>0</v>
      </c>
      <c r="H423" s="301">
        <f>+H424</f>
        <v>0</v>
      </c>
      <c r="I423" s="302">
        <f>+I424</f>
        <v>5</v>
      </c>
      <c r="J423" s="303">
        <f t="shared" si="18"/>
        <v>5</v>
      </c>
      <c r="K423" s="302">
        <v>0</v>
      </c>
      <c r="L423" s="303">
        <f t="shared" si="19"/>
        <v>5</v>
      </c>
    </row>
    <row r="424" spans="1:12" ht="13.5" thickBot="1">
      <c r="A424" s="304"/>
      <c r="B424" s="305"/>
      <c r="C424" s="306"/>
      <c r="D424" s="307">
        <v>3419</v>
      </c>
      <c r="E424" s="308">
        <v>5321</v>
      </c>
      <c r="F424" s="309" t="s">
        <v>350</v>
      </c>
      <c r="G424" s="310">
        <v>0</v>
      </c>
      <c r="H424" s="310">
        <v>0</v>
      </c>
      <c r="I424" s="311">
        <v>5</v>
      </c>
      <c r="J424" s="312">
        <f t="shared" si="18"/>
        <v>5</v>
      </c>
      <c r="K424" s="311">
        <v>0</v>
      </c>
      <c r="L424" s="312">
        <f t="shared" si="19"/>
        <v>5</v>
      </c>
    </row>
    <row r="425" spans="1:12" ht="24">
      <c r="A425" s="296" t="s">
        <v>268</v>
      </c>
      <c r="B425" s="297">
        <v>3090006</v>
      </c>
      <c r="C425" s="282" t="s">
        <v>721</v>
      </c>
      <c r="D425" s="298" t="s">
        <v>269</v>
      </c>
      <c r="E425" s="299" t="s">
        <v>269</v>
      </c>
      <c r="F425" s="300" t="s">
        <v>722</v>
      </c>
      <c r="G425" s="301">
        <f>+G426</f>
        <v>0</v>
      </c>
      <c r="H425" s="301">
        <f>+H426</f>
        <v>0</v>
      </c>
      <c r="I425" s="302">
        <f>+I426</f>
        <v>10</v>
      </c>
      <c r="J425" s="303">
        <f t="shared" si="18"/>
        <v>10</v>
      </c>
      <c r="K425" s="302">
        <v>0</v>
      </c>
      <c r="L425" s="303">
        <f t="shared" si="19"/>
        <v>10</v>
      </c>
    </row>
    <row r="426" spans="1:12" ht="13.5" thickBot="1">
      <c r="A426" s="304"/>
      <c r="B426" s="305"/>
      <c r="C426" s="306"/>
      <c r="D426" s="307">
        <v>3419</v>
      </c>
      <c r="E426" s="308">
        <v>5321</v>
      </c>
      <c r="F426" s="309" t="s">
        <v>350</v>
      </c>
      <c r="G426" s="310">
        <v>0</v>
      </c>
      <c r="H426" s="310">
        <v>0</v>
      </c>
      <c r="I426" s="311">
        <v>10</v>
      </c>
      <c r="J426" s="312">
        <f t="shared" si="18"/>
        <v>10</v>
      </c>
      <c r="K426" s="311">
        <v>0</v>
      </c>
      <c r="L426" s="312">
        <f t="shared" si="19"/>
        <v>10</v>
      </c>
    </row>
    <row r="427" spans="1:12" ht="36">
      <c r="A427" s="296" t="s">
        <v>268</v>
      </c>
      <c r="B427" s="297">
        <v>3090007</v>
      </c>
      <c r="C427" s="282" t="s">
        <v>723</v>
      </c>
      <c r="D427" s="298" t="s">
        <v>269</v>
      </c>
      <c r="E427" s="299" t="s">
        <v>269</v>
      </c>
      <c r="F427" s="300" t="s">
        <v>724</v>
      </c>
      <c r="G427" s="301">
        <f>+G428</f>
        <v>0</v>
      </c>
      <c r="H427" s="301">
        <f>+H428</f>
        <v>0</v>
      </c>
      <c r="I427" s="302">
        <f>+I428</f>
        <v>7</v>
      </c>
      <c r="J427" s="303">
        <f t="shared" si="18"/>
        <v>7</v>
      </c>
      <c r="K427" s="302">
        <v>0</v>
      </c>
      <c r="L427" s="303">
        <f t="shared" si="19"/>
        <v>7</v>
      </c>
    </row>
    <row r="428" spans="1:12" ht="13.5" thickBot="1">
      <c r="A428" s="304"/>
      <c r="B428" s="305"/>
      <c r="C428" s="306"/>
      <c r="D428" s="307">
        <v>3419</v>
      </c>
      <c r="E428" s="308">
        <v>5321</v>
      </c>
      <c r="F428" s="309" t="s">
        <v>350</v>
      </c>
      <c r="G428" s="310">
        <v>0</v>
      </c>
      <c r="H428" s="310">
        <v>0</v>
      </c>
      <c r="I428" s="311">
        <v>7</v>
      </c>
      <c r="J428" s="312">
        <f t="shared" si="18"/>
        <v>7</v>
      </c>
      <c r="K428" s="311">
        <v>0</v>
      </c>
      <c r="L428" s="312">
        <f t="shared" si="19"/>
        <v>7</v>
      </c>
    </row>
    <row r="429" spans="1:12" ht="36">
      <c r="A429" s="296" t="s">
        <v>268</v>
      </c>
      <c r="B429" s="297">
        <v>3090008</v>
      </c>
      <c r="C429" s="282" t="s">
        <v>725</v>
      </c>
      <c r="D429" s="298" t="s">
        <v>269</v>
      </c>
      <c r="E429" s="299" t="s">
        <v>269</v>
      </c>
      <c r="F429" s="300" t="s">
        <v>726</v>
      </c>
      <c r="G429" s="301">
        <f>+G430</f>
        <v>0</v>
      </c>
      <c r="H429" s="301">
        <f>+H430</f>
        <v>0</v>
      </c>
      <c r="I429" s="302">
        <f>+I430</f>
        <v>13</v>
      </c>
      <c r="J429" s="303">
        <f t="shared" si="18"/>
        <v>13</v>
      </c>
      <c r="K429" s="302">
        <v>0</v>
      </c>
      <c r="L429" s="303">
        <f t="shared" si="19"/>
        <v>13</v>
      </c>
    </row>
    <row r="430" spans="1:12" ht="13.5" thickBot="1">
      <c r="A430" s="304"/>
      <c r="B430" s="305"/>
      <c r="C430" s="306"/>
      <c r="D430" s="307">
        <v>3419</v>
      </c>
      <c r="E430" s="308">
        <v>5321</v>
      </c>
      <c r="F430" s="309" t="s">
        <v>350</v>
      </c>
      <c r="G430" s="310">
        <v>0</v>
      </c>
      <c r="H430" s="310">
        <v>0</v>
      </c>
      <c r="I430" s="311">
        <v>13</v>
      </c>
      <c r="J430" s="312">
        <f t="shared" si="18"/>
        <v>13</v>
      </c>
      <c r="K430" s="311">
        <v>0</v>
      </c>
      <c r="L430" s="312">
        <f t="shared" si="19"/>
        <v>13</v>
      </c>
    </row>
    <row r="431" spans="1:12" ht="36">
      <c r="A431" s="296" t="s">
        <v>268</v>
      </c>
      <c r="B431" s="297">
        <v>3090009</v>
      </c>
      <c r="C431" s="282" t="s">
        <v>727</v>
      </c>
      <c r="D431" s="298" t="s">
        <v>269</v>
      </c>
      <c r="E431" s="299" t="s">
        <v>269</v>
      </c>
      <c r="F431" s="300" t="s">
        <v>728</v>
      </c>
      <c r="G431" s="301">
        <f>+G432</f>
        <v>0</v>
      </c>
      <c r="H431" s="301">
        <f>+H432</f>
        <v>0</v>
      </c>
      <c r="I431" s="302">
        <f>+I432</f>
        <v>13</v>
      </c>
      <c r="J431" s="303">
        <f t="shared" si="18"/>
        <v>13</v>
      </c>
      <c r="K431" s="302">
        <v>0</v>
      </c>
      <c r="L431" s="303">
        <f t="shared" si="19"/>
        <v>13</v>
      </c>
    </row>
    <row r="432" spans="1:12" ht="13.5" thickBot="1">
      <c r="A432" s="304"/>
      <c r="B432" s="305"/>
      <c r="C432" s="306"/>
      <c r="D432" s="307">
        <v>3419</v>
      </c>
      <c r="E432" s="308">
        <v>5321</v>
      </c>
      <c r="F432" s="309" t="s">
        <v>350</v>
      </c>
      <c r="G432" s="310">
        <v>0</v>
      </c>
      <c r="H432" s="310">
        <v>0</v>
      </c>
      <c r="I432" s="311">
        <v>13</v>
      </c>
      <c r="J432" s="312">
        <f t="shared" si="18"/>
        <v>13</v>
      </c>
      <c r="K432" s="311">
        <v>0</v>
      </c>
      <c r="L432" s="312">
        <f t="shared" si="19"/>
        <v>13</v>
      </c>
    </row>
    <row r="433" spans="1:12" ht="24">
      <c r="A433" s="296" t="s">
        <v>268</v>
      </c>
      <c r="B433" s="297">
        <v>3090010</v>
      </c>
      <c r="C433" s="282" t="s">
        <v>729</v>
      </c>
      <c r="D433" s="298" t="s">
        <v>269</v>
      </c>
      <c r="E433" s="299" t="s">
        <v>269</v>
      </c>
      <c r="F433" s="300" t="s">
        <v>730</v>
      </c>
      <c r="G433" s="301">
        <f>+G434</f>
        <v>0</v>
      </c>
      <c r="H433" s="301">
        <f>+H434</f>
        <v>0</v>
      </c>
      <c r="I433" s="302">
        <f>+I434</f>
        <v>7</v>
      </c>
      <c r="J433" s="303">
        <f t="shared" si="18"/>
        <v>7</v>
      </c>
      <c r="K433" s="302">
        <v>0</v>
      </c>
      <c r="L433" s="303">
        <f t="shared" si="19"/>
        <v>7</v>
      </c>
    </row>
    <row r="434" spans="1:12" ht="24.75" thickBot="1">
      <c r="A434" s="304"/>
      <c r="B434" s="305"/>
      <c r="C434" s="306"/>
      <c r="D434" s="307">
        <v>3419</v>
      </c>
      <c r="E434" s="308">
        <v>5331</v>
      </c>
      <c r="F434" s="309" t="s">
        <v>342</v>
      </c>
      <c r="G434" s="310">
        <v>0</v>
      </c>
      <c r="H434" s="310">
        <v>0</v>
      </c>
      <c r="I434" s="311">
        <v>7</v>
      </c>
      <c r="J434" s="312">
        <f t="shared" si="18"/>
        <v>7</v>
      </c>
      <c r="K434" s="311">
        <v>0</v>
      </c>
      <c r="L434" s="312">
        <f t="shared" si="19"/>
        <v>7</v>
      </c>
    </row>
    <row r="435" spans="1:12" ht="36">
      <c r="A435" s="296" t="s">
        <v>268</v>
      </c>
      <c r="B435" s="297">
        <v>3090011</v>
      </c>
      <c r="C435" s="282" t="s">
        <v>278</v>
      </c>
      <c r="D435" s="298" t="s">
        <v>269</v>
      </c>
      <c r="E435" s="299" t="s">
        <v>269</v>
      </c>
      <c r="F435" s="300" t="s">
        <v>731</v>
      </c>
      <c r="G435" s="301">
        <f>+G436</f>
        <v>0</v>
      </c>
      <c r="H435" s="301">
        <f>+H436</f>
        <v>0</v>
      </c>
      <c r="I435" s="302">
        <f>+I436</f>
        <v>10</v>
      </c>
      <c r="J435" s="303">
        <f t="shared" si="18"/>
        <v>10</v>
      </c>
      <c r="K435" s="302">
        <v>0</v>
      </c>
      <c r="L435" s="303">
        <f t="shared" si="19"/>
        <v>10</v>
      </c>
    </row>
    <row r="436" spans="1:12" ht="24.75" thickBot="1">
      <c r="A436" s="304"/>
      <c r="B436" s="305"/>
      <c r="C436" s="306"/>
      <c r="D436" s="307">
        <v>3419</v>
      </c>
      <c r="E436" s="308">
        <v>5331</v>
      </c>
      <c r="F436" s="309" t="s">
        <v>342</v>
      </c>
      <c r="G436" s="310">
        <v>0</v>
      </c>
      <c r="H436" s="310">
        <v>0</v>
      </c>
      <c r="I436" s="311">
        <v>10</v>
      </c>
      <c r="J436" s="312">
        <f t="shared" si="18"/>
        <v>10</v>
      </c>
      <c r="K436" s="311">
        <v>0</v>
      </c>
      <c r="L436" s="312">
        <f t="shared" si="19"/>
        <v>10</v>
      </c>
    </row>
    <row r="437" spans="1:12" ht="27.75" customHeight="1">
      <c r="A437" s="296" t="s">
        <v>268</v>
      </c>
      <c r="B437" s="297">
        <v>3090012</v>
      </c>
      <c r="C437" s="282" t="s">
        <v>732</v>
      </c>
      <c r="D437" s="298" t="s">
        <v>269</v>
      </c>
      <c r="E437" s="299" t="s">
        <v>269</v>
      </c>
      <c r="F437" s="300" t="s">
        <v>733</v>
      </c>
      <c r="G437" s="301">
        <f>+G438</f>
        <v>0</v>
      </c>
      <c r="H437" s="301">
        <f>+H438</f>
        <v>0</v>
      </c>
      <c r="I437" s="302">
        <f>+I438</f>
        <v>8</v>
      </c>
      <c r="J437" s="303">
        <f t="shared" si="18"/>
        <v>8</v>
      </c>
      <c r="K437" s="302">
        <v>0</v>
      </c>
      <c r="L437" s="303">
        <f t="shared" si="19"/>
        <v>8</v>
      </c>
    </row>
    <row r="438" spans="1:12" ht="13.5" thickBot="1">
      <c r="A438" s="304"/>
      <c r="B438" s="305"/>
      <c r="C438" s="306"/>
      <c r="D438" s="307">
        <v>3419</v>
      </c>
      <c r="E438" s="308">
        <v>5321</v>
      </c>
      <c r="F438" s="309" t="s">
        <v>350</v>
      </c>
      <c r="G438" s="310">
        <v>0</v>
      </c>
      <c r="H438" s="310">
        <v>0</v>
      </c>
      <c r="I438" s="311">
        <v>8</v>
      </c>
      <c r="J438" s="312">
        <f t="shared" si="18"/>
        <v>8</v>
      </c>
      <c r="K438" s="311">
        <v>0</v>
      </c>
      <c r="L438" s="312">
        <f t="shared" si="19"/>
        <v>8</v>
      </c>
    </row>
    <row r="439" spans="1:12" ht="48">
      <c r="A439" s="296" t="s">
        <v>268</v>
      </c>
      <c r="B439" s="297">
        <v>3090013</v>
      </c>
      <c r="C439" s="282" t="s">
        <v>272</v>
      </c>
      <c r="D439" s="298" t="s">
        <v>269</v>
      </c>
      <c r="E439" s="299" t="s">
        <v>269</v>
      </c>
      <c r="F439" s="300" t="s">
        <v>734</v>
      </c>
      <c r="G439" s="301">
        <f>+G440</f>
        <v>0</v>
      </c>
      <c r="H439" s="301">
        <f>+H440</f>
        <v>0</v>
      </c>
      <c r="I439" s="302">
        <f>+I440</f>
        <v>15</v>
      </c>
      <c r="J439" s="303">
        <f t="shared" si="18"/>
        <v>15</v>
      </c>
      <c r="K439" s="302">
        <v>0</v>
      </c>
      <c r="L439" s="303">
        <f t="shared" si="19"/>
        <v>15</v>
      </c>
    </row>
    <row r="440" spans="1:12" ht="24.75" thickBot="1">
      <c r="A440" s="304"/>
      <c r="B440" s="305"/>
      <c r="C440" s="306"/>
      <c r="D440" s="307">
        <v>3419</v>
      </c>
      <c r="E440" s="308">
        <v>5331</v>
      </c>
      <c r="F440" s="309" t="s">
        <v>342</v>
      </c>
      <c r="G440" s="310">
        <v>0</v>
      </c>
      <c r="H440" s="310">
        <v>0</v>
      </c>
      <c r="I440" s="311">
        <v>15</v>
      </c>
      <c r="J440" s="312">
        <f t="shared" si="18"/>
        <v>15</v>
      </c>
      <c r="K440" s="311">
        <v>0</v>
      </c>
      <c r="L440" s="312">
        <f t="shared" si="19"/>
        <v>15</v>
      </c>
    </row>
    <row r="441" spans="1:12" ht="36">
      <c r="A441" s="296" t="s">
        <v>268</v>
      </c>
      <c r="B441" s="297">
        <v>3090014</v>
      </c>
      <c r="C441" s="282" t="s">
        <v>541</v>
      </c>
      <c r="D441" s="298" t="s">
        <v>269</v>
      </c>
      <c r="E441" s="299" t="s">
        <v>269</v>
      </c>
      <c r="F441" s="300" t="s">
        <v>0</v>
      </c>
      <c r="G441" s="301">
        <f>+G442</f>
        <v>0</v>
      </c>
      <c r="H441" s="301">
        <f>+H442</f>
        <v>0</v>
      </c>
      <c r="I441" s="302">
        <f>+I442</f>
        <v>5</v>
      </c>
      <c r="J441" s="303">
        <f t="shared" si="18"/>
        <v>5</v>
      </c>
      <c r="K441" s="302">
        <v>0</v>
      </c>
      <c r="L441" s="303">
        <f t="shared" si="19"/>
        <v>5</v>
      </c>
    </row>
    <row r="442" spans="1:12" ht="13.5" thickBot="1">
      <c r="A442" s="304"/>
      <c r="B442" s="305"/>
      <c r="C442" s="306"/>
      <c r="D442" s="307">
        <v>3419</v>
      </c>
      <c r="E442" s="308">
        <v>5321</v>
      </c>
      <c r="F442" s="309" t="s">
        <v>350</v>
      </c>
      <c r="G442" s="310">
        <v>0</v>
      </c>
      <c r="H442" s="310">
        <v>0</v>
      </c>
      <c r="I442" s="311">
        <v>5</v>
      </c>
      <c r="J442" s="312">
        <f t="shared" si="18"/>
        <v>5</v>
      </c>
      <c r="K442" s="311">
        <v>0</v>
      </c>
      <c r="L442" s="312">
        <f t="shared" si="19"/>
        <v>5</v>
      </c>
    </row>
    <row r="443" spans="1:12" ht="29.25" customHeight="1">
      <c r="A443" s="296" t="s">
        <v>268</v>
      </c>
      <c r="B443" s="297">
        <v>3090015</v>
      </c>
      <c r="C443" s="282" t="s">
        <v>624</v>
      </c>
      <c r="D443" s="298" t="s">
        <v>269</v>
      </c>
      <c r="E443" s="299" t="s">
        <v>269</v>
      </c>
      <c r="F443" s="300" t="s">
        <v>1</v>
      </c>
      <c r="G443" s="301">
        <f>+G444</f>
        <v>0</v>
      </c>
      <c r="H443" s="301">
        <f>+H444</f>
        <v>0</v>
      </c>
      <c r="I443" s="302">
        <f>+I444</f>
        <v>7</v>
      </c>
      <c r="J443" s="303">
        <f t="shared" si="18"/>
        <v>7</v>
      </c>
      <c r="K443" s="302">
        <v>0</v>
      </c>
      <c r="L443" s="303">
        <f t="shared" si="19"/>
        <v>7</v>
      </c>
    </row>
    <row r="444" spans="1:12" ht="19.5" customHeight="1" thickBot="1">
      <c r="A444" s="304"/>
      <c r="B444" s="305"/>
      <c r="C444" s="306"/>
      <c r="D444" s="307">
        <v>3419</v>
      </c>
      <c r="E444" s="308">
        <v>5213</v>
      </c>
      <c r="F444" s="309" t="s">
        <v>2</v>
      </c>
      <c r="G444" s="310">
        <v>0</v>
      </c>
      <c r="H444" s="310">
        <v>0</v>
      </c>
      <c r="I444" s="311">
        <v>7</v>
      </c>
      <c r="J444" s="312">
        <f t="shared" si="18"/>
        <v>7</v>
      </c>
      <c r="K444" s="311">
        <v>0</v>
      </c>
      <c r="L444" s="312">
        <f t="shared" si="19"/>
        <v>7</v>
      </c>
    </row>
    <row r="445" spans="1:12" ht="36">
      <c r="A445" s="296" t="s">
        <v>268</v>
      </c>
      <c r="B445" s="297">
        <v>3090016</v>
      </c>
      <c r="C445" s="282" t="s">
        <v>3</v>
      </c>
      <c r="D445" s="298" t="s">
        <v>269</v>
      </c>
      <c r="E445" s="299" t="s">
        <v>269</v>
      </c>
      <c r="F445" s="300" t="s">
        <v>4</v>
      </c>
      <c r="G445" s="301">
        <f>+G446</f>
        <v>0</v>
      </c>
      <c r="H445" s="301">
        <f>+H446</f>
        <v>0</v>
      </c>
      <c r="I445" s="302">
        <f>+I446</f>
        <v>25</v>
      </c>
      <c r="J445" s="303">
        <f t="shared" si="18"/>
        <v>25</v>
      </c>
      <c r="K445" s="302">
        <v>0</v>
      </c>
      <c r="L445" s="303">
        <f t="shared" si="19"/>
        <v>25</v>
      </c>
    </row>
    <row r="446" spans="1:12" ht="13.5" thickBot="1">
      <c r="A446" s="304"/>
      <c r="B446" s="305"/>
      <c r="C446" s="306"/>
      <c r="D446" s="307">
        <v>3419</v>
      </c>
      <c r="E446" s="308">
        <v>5321</v>
      </c>
      <c r="F446" s="309" t="s">
        <v>350</v>
      </c>
      <c r="G446" s="310">
        <v>0</v>
      </c>
      <c r="H446" s="310">
        <v>0</v>
      </c>
      <c r="I446" s="311">
        <v>25</v>
      </c>
      <c r="J446" s="312">
        <f t="shared" si="18"/>
        <v>25</v>
      </c>
      <c r="K446" s="311">
        <v>0</v>
      </c>
      <c r="L446" s="312">
        <f t="shared" si="19"/>
        <v>25</v>
      </c>
    </row>
    <row r="447" spans="1:12" ht="36">
      <c r="A447" s="296" t="s">
        <v>268</v>
      </c>
      <c r="B447" s="297">
        <v>3090017</v>
      </c>
      <c r="C447" s="282" t="s">
        <v>291</v>
      </c>
      <c r="D447" s="298" t="s">
        <v>269</v>
      </c>
      <c r="E447" s="299" t="s">
        <v>269</v>
      </c>
      <c r="F447" s="300" t="s">
        <v>5</v>
      </c>
      <c r="G447" s="301">
        <f>+G448</f>
        <v>0</v>
      </c>
      <c r="H447" s="301">
        <f>+H448</f>
        <v>0</v>
      </c>
      <c r="I447" s="302">
        <f>+I448</f>
        <v>8</v>
      </c>
      <c r="J447" s="303">
        <f t="shared" si="18"/>
        <v>8</v>
      </c>
      <c r="K447" s="302">
        <v>0</v>
      </c>
      <c r="L447" s="303">
        <f t="shared" si="19"/>
        <v>8</v>
      </c>
    </row>
    <row r="448" spans="1:12" ht="24.75" thickBot="1">
      <c r="A448" s="304"/>
      <c r="B448" s="305"/>
      <c r="C448" s="306"/>
      <c r="D448" s="307">
        <v>3419</v>
      </c>
      <c r="E448" s="308">
        <v>5331</v>
      </c>
      <c r="F448" s="309" t="s">
        <v>342</v>
      </c>
      <c r="G448" s="310">
        <v>0</v>
      </c>
      <c r="H448" s="310">
        <v>0</v>
      </c>
      <c r="I448" s="311">
        <v>8</v>
      </c>
      <c r="J448" s="312">
        <f t="shared" si="18"/>
        <v>8</v>
      </c>
      <c r="K448" s="311">
        <v>0</v>
      </c>
      <c r="L448" s="312">
        <f t="shared" si="19"/>
        <v>8</v>
      </c>
    </row>
    <row r="449" spans="1:12" ht="36">
      <c r="A449" s="296" t="s">
        <v>268</v>
      </c>
      <c r="B449" s="297">
        <v>3090018</v>
      </c>
      <c r="C449" s="282" t="s">
        <v>271</v>
      </c>
      <c r="D449" s="298" t="s">
        <v>269</v>
      </c>
      <c r="E449" s="299" t="s">
        <v>269</v>
      </c>
      <c r="F449" s="300" t="s">
        <v>6</v>
      </c>
      <c r="G449" s="301">
        <f>+G450</f>
        <v>0</v>
      </c>
      <c r="H449" s="301">
        <f>+H450</f>
        <v>0</v>
      </c>
      <c r="I449" s="302">
        <f>+I450</f>
        <v>5</v>
      </c>
      <c r="J449" s="303">
        <f t="shared" si="18"/>
        <v>5</v>
      </c>
      <c r="K449" s="302">
        <v>0</v>
      </c>
      <c r="L449" s="303">
        <f t="shared" si="19"/>
        <v>5</v>
      </c>
    </row>
    <row r="450" spans="1:12" ht="24.75" thickBot="1">
      <c r="A450" s="304"/>
      <c r="B450" s="305"/>
      <c r="C450" s="306"/>
      <c r="D450" s="307">
        <v>3419</v>
      </c>
      <c r="E450" s="308">
        <v>5331</v>
      </c>
      <c r="F450" s="309" t="s">
        <v>342</v>
      </c>
      <c r="G450" s="310">
        <v>0</v>
      </c>
      <c r="H450" s="310">
        <v>0</v>
      </c>
      <c r="I450" s="311">
        <v>5</v>
      </c>
      <c r="J450" s="312">
        <f t="shared" si="18"/>
        <v>5</v>
      </c>
      <c r="K450" s="311">
        <v>0</v>
      </c>
      <c r="L450" s="312">
        <f t="shared" si="19"/>
        <v>5</v>
      </c>
    </row>
    <row r="451" spans="1:12" ht="36">
      <c r="A451" s="296" t="s">
        <v>268</v>
      </c>
      <c r="B451" s="297">
        <v>3090019</v>
      </c>
      <c r="C451" s="282" t="s">
        <v>7</v>
      </c>
      <c r="D451" s="298" t="s">
        <v>269</v>
      </c>
      <c r="E451" s="299" t="s">
        <v>269</v>
      </c>
      <c r="F451" s="300" t="s">
        <v>8</v>
      </c>
      <c r="G451" s="301">
        <f>+G452</f>
        <v>0</v>
      </c>
      <c r="H451" s="301">
        <f>+H452</f>
        <v>0</v>
      </c>
      <c r="I451" s="302">
        <f>+I452</f>
        <v>22</v>
      </c>
      <c r="J451" s="303">
        <f t="shared" si="18"/>
        <v>22</v>
      </c>
      <c r="K451" s="302">
        <v>0</v>
      </c>
      <c r="L451" s="303">
        <f t="shared" si="19"/>
        <v>22</v>
      </c>
    </row>
    <row r="452" spans="1:12" ht="13.5" thickBot="1">
      <c r="A452" s="304"/>
      <c r="B452" s="305"/>
      <c r="C452" s="306"/>
      <c r="D452" s="307">
        <v>3419</v>
      </c>
      <c r="E452" s="308">
        <v>5321</v>
      </c>
      <c r="F452" s="309" t="s">
        <v>350</v>
      </c>
      <c r="G452" s="310">
        <v>0</v>
      </c>
      <c r="H452" s="310">
        <v>0</v>
      </c>
      <c r="I452" s="311">
        <v>22</v>
      </c>
      <c r="J452" s="312">
        <f t="shared" si="18"/>
        <v>22</v>
      </c>
      <c r="K452" s="311">
        <v>0</v>
      </c>
      <c r="L452" s="312">
        <f t="shared" si="19"/>
        <v>22</v>
      </c>
    </row>
    <row r="453" spans="1:12" ht="24">
      <c r="A453" s="296" t="s">
        <v>268</v>
      </c>
      <c r="B453" s="297">
        <v>3090020</v>
      </c>
      <c r="C453" s="282" t="s">
        <v>9</v>
      </c>
      <c r="D453" s="298" t="s">
        <v>269</v>
      </c>
      <c r="E453" s="299" t="s">
        <v>269</v>
      </c>
      <c r="F453" s="300" t="s">
        <v>10</v>
      </c>
      <c r="G453" s="301">
        <f>+G454</f>
        <v>0</v>
      </c>
      <c r="H453" s="301">
        <f>+H454</f>
        <v>0</v>
      </c>
      <c r="I453" s="302">
        <f>+I454</f>
        <v>7</v>
      </c>
      <c r="J453" s="303">
        <f t="shared" si="18"/>
        <v>7</v>
      </c>
      <c r="K453" s="302">
        <v>0</v>
      </c>
      <c r="L453" s="303">
        <f t="shared" si="19"/>
        <v>7</v>
      </c>
    </row>
    <row r="454" spans="1:12" ht="13.5" thickBot="1">
      <c r="A454" s="304"/>
      <c r="B454" s="305"/>
      <c r="C454" s="306"/>
      <c r="D454" s="307">
        <v>3419</v>
      </c>
      <c r="E454" s="308">
        <v>5321</v>
      </c>
      <c r="F454" s="309" t="s">
        <v>350</v>
      </c>
      <c r="G454" s="310">
        <v>0</v>
      </c>
      <c r="H454" s="310">
        <v>0</v>
      </c>
      <c r="I454" s="311">
        <v>7</v>
      </c>
      <c r="J454" s="312">
        <f t="shared" si="18"/>
        <v>7</v>
      </c>
      <c r="K454" s="311">
        <v>0</v>
      </c>
      <c r="L454" s="312">
        <f t="shared" si="19"/>
        <v>7</v>
      </c>
    </row>
    <row r="455" spans="1:12" ht="24">
      <c r="A455" s="296" t="s">
        <v>268</v>
      </c>
      <c r="B455" s="297">
        <v>3090021</v>
      </c>
      <c r="C455" s="282" t="s">
        <v>11</v>
      </c>
      <c r="D455" s="298" t="s">
        <v>269</v>
      </c>
      <c r="E455" s="299" t="s">
        <v>269</v>
      </c>
      <c r="F455" s="300" t="s">
        <v>12</v>
      </c>
      <c r="G455" s="301">
        <f>+G456</f>
        <v>0</v>
      </c>
      <c r="H455" s="301">
        <f>+H456</f>
        <v>0</v>
      </c>
      <c r="I455" s="302">
        <f>+I456</f>
        <v>5</v>
      </c>
      <c r="J455" s="303">
        <f t="shared" si="18"/>
        <v>5</v>
      </c>
      <c r="K455" s="302">
        <v>0</v>
      </c>
      <c r="L455" s="303">
        <f t="shared" si="19"/>
        <v>5</v>
      </c>
    </row>
    <row r="456" spans="1:12" ht="13.5" thickBot="1">
      <c r="A456" s="304"/>
      <c r="B456" s="305"/>
      <c r="C456" s="306"/>
      <c r="D456" s="307">
        <v>3419</v>
      </c>
      <c r="E456" s="308">
        <v>5321</v>
      </c>
      <c r="F456" s="309" t="s">
        <v>350</v>
      </c>
      <c r="G456" s="310">
        <v>0</v>
      </c>
      <c r="H456" s="310">
        <v>0</v>
      </c>
      <c r="I456" s="311">
        <v>5</v>
      </c>
      <c r="J456" s="312">
        <f t="shared" si="18"/>
        <v>5</v>
      </c>
      <c r="K456" s="311">
        <v>0</v>
      </c>
      <c r="L456" s="312">
        <f t="shared" si="19"/>
        <v>5</v>
      </c>
    </row>
    <row r="457" spans="1:12" ht="42.75" customHeight="1">
      <c r="A457" s="296" t="s">
        <v>268</v>
      </c>
      <c r="B457" s="297">
        <v>3090022</v>
      </c>
      <c r="C457" s="282" t="s">
        <v>13</v>
      </c>
      <c r="D457" s="298" t="s">
        <v>269</v>
      </c>
      <c r="E457" s="299" t="s">
        <v>269</v>
      </c>
      <c r="F457" s="300" t="s">
        <v>14</v>
      </c>
      <c r="G457" s="301">
        <f>+G458</f>
        <v>0</v>
      </c>
      <c r="H457" s="301">
        <f>+H458</f>
        <v>0</v>
      </c>
      <c r="I457" s="302">
        <f>+I458</f>
        <v>5</v>
      </c>
      <c r="J457" s="303">
        <f t="shared" si="18"/>
        <v>5</v>
      </c>
      <c r="K457" s="302">
        <v>0</v>
      </c>
      <c r="L457" s="303">
        <f t="shared" si="19"/>
        <v>5</v>
      </c>
    </row>
    <row r="458" spans="1:12" ht="13.5" thickBot="1">
      <c r="A458" s="304"/>
      <c r="B458" s="305"/>
      <c r="C458" s="306"/>
      <c r="D458" s="307">
        <v>3419</v>
      </c>
      <c r="E458" s="308">
        <v>5321</v>
      </c>
      <c r="F458" s="309" t="s">
        <v>350</v>
      </c>
      <c r="G458" s="310">
        <v>0</v>
      </c>
      <c r="H458" s="310">
        <v>0</v>
      </c>
      <c r="I458" s="311">
        <v>5</v>
      </c>
      <c r="J458" s="312">
        <f t="shared" si="18"/>
        <v>5</v>
      </c>
      <c r="K458" s="311">
        <v>0</v>
      </c>
      <c r="L458" s="312">
        <f t="shared" si="19"/>
        <v>5</v>
      </c>
    </row>
    <row r="459" spans="1:12" ht="42" customHeight="1">
      <c r="A459" s="296" t="s">
        <v>268</v>
      </c>
      <c r="B459" s="297">
        <v>3090023</v>
      </c>
      <c r="C459" s="282" t="s">
        <v>15</v>
      </c>
      <c r="D459" s="298" t="s">
        <v>269</v>
      </c>
      <c r="E459" s="299" t="s">
        <v>269</v>
      </c>
      <c r="F459" s="300" t="s">
        <v>16</v>
      </c>
      <c r="G459" s="301">
        <f>+G460</f>
        <v>0</v>
      </c>
      <c r="H459" s="301">
        <f>+H460</f>
        <v>0</v>
      </c>
      <c r="I459" s="302">
        <f>+I460</f>
        <v>7</v>
      </c>
      <c r="J459" s="303">
        <f t="shared" si="18"/>
        <v>7</v>
      </c>
      <c r="K459" s="302">
        <v>0</v>
      </c>
      <c r="L459" s="303">
        <f t="shared" si="19"/>
        <v>7</v>
      </c>
    </row>
    <row r="460" spans="1:12" ht="13.5" thickBot="1">
      <c r="A460" s="304"/>
      <c r="B460" s="305"/>
      <c r="C460" s="306"/>
      <c r="D460" s="307">
        <v>3419</v>
      </c>
      <c r="E460" s="308">
        <v>5321</v>
      </c>
      <c r="F460" s="309" t="s">
        <v>350</v>
      </c>
      <c r="G460" s="310">
        <v>0</v>
      </c>
      <c r="H460" s="310">
        <v>0</v>
      </c>
      <c r="I460" s="311">
        <v>7</v>
      </c>
      <c r="J460" s="312">
        <f t="shared" si="18"/>
        <v>7</v>
      </c>
      <c r="K460" s="311">
        <v>0</v>
      </c>
      <c r="L460" s="312">
        <f t="shared" si="19"/>
        <v>7</v>
      </c>
    </row>
    <row r="461" spans="1:12" ht="29.25" customHeight="1">
      <c r="A461" s="296" t="s">
        <v>268</v>
      </c>
      <c r="B461" s="297">
        <v>3090024</v>
      </c>
      <c r="C461" s="282" t="s">
        <v>17</v>
      </c>
      <c r="D461" s="298" t="s">
        <v>269</v>
      </c>
      <c r="E461" s="299" t="s">
        <v>269</v>
      </c>
      <c r="F461" s="300" t="s">
        <v>18</v>
      </c>
      <c r="G461" s="301">
        <f>+G462</f>
        <v>0</v>
      </c>
      <c r="H461" s="301">
        <f>+H462</f>
        <v>0</v>
      </c>
      <c r="I461" s="302">
        <f>+I462</f>
        <v>5</v>
      </c>
      <c r="J461" s="303">
        <f t="shared" si="18"/>
        <v>5</v>
      </c>
      <c r="K461" s="302">
        <v>0</v>
      </c>
      <c r="L461" s="303">
        <f t="shared" si="19"/>
        <v>5</v>
      </c>
    </row>
    <row r="462" spans="1:12" ht="13.5" thickBot="1">
      <c r="A462" s="304"/>
      <c r="B462" s="305"/>
      <c r="C462" s="306"/>
      <c r="D462" s="307">
        <v>3419</v>
      </c>
      <c r="E462" s="308">
        <v>5321</v>
      </c>
      <c r="F462" s="309" t="s">
        <v>350</v>
      </c>
      <c r="G462" s="310">
        <v>0</v>
      </c>
      <c r="H462" s="310">
        <v>0</v>
      </c>
      <c r="I462" s="311">
        <v>5</v>
      </c>
      <c r="J462" s="312">
        <f t="shared" si="18"/>
        <v>5</v>
      </c>
      <c r="K462" s="311">
        <v>0</v>
      </c>
      <c r="L462" s="312">
        <f t="shared" si="19"/>
        <v>5</v>
      </c>
    </row>
    <row r="463" spans="1:12" ht="28.5" customHeight="1">
      <c r="A463" s="296" t="s">
        <v>268</v>
      </c>
      <c r="B463" s="297">
        <v>3090025</v>
      </c>
      <c r="C463" s="282" t="s">
        <v>19</v>
      </c>
      <c r="D463" s="298" t="s">
        <v>269</v>
      </c>
      <c r="E463" s="299" t="s">
        <v>269</v>
      </c>
      <c r="F463" s="300" t="s">
        <v>20</v>
      </c>
      <c r="G463" s="301">
        <f>+G464</f>
        <v>0</v>
      </c>
      <c r="H463" s="301">
        <f>+H464</f>
        <v>0</v>
      </c>
      <c r="I463" s="302">
        <f>+I464</f>
        <v>5</v>
      </c>
      <c r="J463" s="303">
        <f t="shared" si="18"/>
        <v>5</v>
      </c>
      <c r="K463" s="302">
        <v>0</v>
      </c>
      <c r="L463" s="303">
        <f t="shared" si="19"/>
        <v>5</v>
      </c>
    </row>
    <row r="464" spans="1:12" ht="13.5" thickBot="1">
      <c r="A464" s="304"/>
      <c r="B464" s="305"/>
      <c r="C464" s="306"/>
      <c r="D464" s="307">
        <v>3419</v>
      </c>
      <c r="E464" s="308">
        <v>5321</v>
      </c>
      <c r="F464" s="309" t="s">
        <v>350</v>
      </c>
      <c r="G464" s="310">
        <v>0</v>
      </c>
      <c r="H464" s="310">
        <v>0</v>
      </c>
      <c r="I464" s="311">
        <v>5</v>
      </c>
      <c r="J464" s="312">
        <f t="shared" si="18"/>
        <v>5</v>
      </c>
      <c r="K464" s="311">
        <v>0</v>
      </c>
      <c r="L464" s="312">
        <f t="shared" si="19"/>
        <v>5</v>
      </c>
    </row>
    <row r="465" spans="1:12" ht="24">
      <c r="A465" s="296" t="s">
        <v>268</v>
      </c>
      <c r="B465" s="297">
        <v>3090026</v>
      </c>
      <c r="C465" s="282" t="s">
        <v>21</v>
      </c>
      <c r="D465" s="298" t="s">
        <v>269</v>
      </c>
      <c r="E465" s="299" t="s">
        <v>269</v>
      </c>
      <c r="F465" s="300" t="s">
        <v>22</v>
      </c>
      <c r="G465" s="301">
        <f>+G466</f>
        <v>0</v>
      </c>
      <c r="H465" s="301">
        <f>+H466</f>
        <v>0</v>
      </c>
      <c r="I465" s="302">
        <f>+I466</f>
        <v>8</v>
      </c>
      <c r="J465" s="303">
        <f t="shared" si="18"/>
        <v>8</v>
      </c>
      <c r="K465" s="302">
        <v>0</v>
      </c>
      <c r="L465" s="303">
        <f t="shared" si="19"/>
        <v>8</v>
      </c>
    </row>
    <row r="466" spans="1:12" ht="13.5" thickBot="1">
      <c r="A466" s="304"/>
      <c r="B466" s="305"/>
      <c r="C466" s="306"/>
      <c r="D466" s="307">
        <v>3419</v>
      </c>
      <c r="E466" s="308">
        <v>5321</v>
      </c>
      <c r="F466" s="309" t="s">
        <v>350</v>
      </c>
      <c r="G466" s="310">
        <v>0</v>
      </c>
      <c r="H466" s="310">
        <v>0</v>
      </c>
      <c r="I466" s="311">
        <v>8</v>
      </c>
      <c r="J466" s="312">
        <f t="shared" si="18"/>
        <v>8</v>
      </c>
      <c r="K466" s="311">
        <v>0</v>
      </c>
      <c r="L466" s="312">
        <f t="shared" si="19"/>
        <v>8</v>
      </c>
    </row>
    <row r="467" spans="1:12" ht="36">
      <c r="A467" s="296" t="s">
        <v>268</v>
      </c>
      <c r="B467" s="297">
        <v>3090027</v>
      </c>
      <c r="C467" s="282" t="s">
        <v>276</v>
      </c>
      <c r="D467" s="298" t="s">
        <v>269</v>
      </c>
      <c r="E467" s="299" t="s">
        <v>269</v>
      </c>
      <c r="F467" s="300" t="s">
        <v>23</v>
      </c>
      <c r="G467" s="301">
        <f>+G468</f>
        <v>0</v>
      </c>
      <c r="H467" s="301">
        <f>+H468</f>
        <v>0</v>
      </c>
      <c r="I467" s="302">
        <f>+I468</f>
        <v>10</v>
      </c>
      <c r="J467" s="303">
        <f t="shared" si="18"/>
        <v>10</v>
      </c>
      <c r="K467" s="302">
        <v>0</v>
      </c>
      <c r="L467" s="303">
        <f t="shared" si="19"/>
        <v>10</v>
      </c>
    </row>
    <row r="468" spans="1:12" ht="24.75" thickBot="1">
      <c r="A468" s="304"/>
      <c r="B468" s="305"/>
      <c r="C468" s="306"/>
      <c r="D468" s="307">
        <v>3419</v>
      </c>
      <c r="E468" s="308">
        <v>5331</v>
      </c>
      <c r="F468" s="309" t="s">
        <v>342</v>
      </c>
      <c r="G468" s="310">
        <v>0</v>
      </c>
      <c r="H468" s="310">
        <v>0</v>
      </c>
      <c r="I468" s="311">
        <v>10</v>
      </c>
      <c r="J468" s="312">
        <f t="shared" si="18"/>
        <v>10</v>
      </c>
      <c r="K468" s="311">
        <v>0</v>
      </c>
      <c r="L468" s="312">
        <f t="shared" si="19"/>
        <v>10</v>
      </c>
    </row>
    <row r="469" spans="1:12" ht="36">
      <c r="A469" s="296" t="s">
        <v>268</v>
      </c>
      <c r="B469" s="297">
        <v>3090028</v>
      </c>
      <c r="C469" s="282" t="s">
        <v>24</v>
      </c>
      <c r="D469" s="298" t="s">
        <v>269</v>
      </c>
      <c r="E469" s="299" t="s">
        <v>269</v>
      </c>
      <c r="F469" s="300" t="s">
        <v>25</v>
      </c>
      <c r="G469" s="301">
        <f>+G470</f>
        <v>0</v>
      </c>
      <c r="H469" s="301">
        <f>+H470</f>
        <v>0</v>
      </c>
      <c r="I469" s="302">
        <f>+I470</f>
        <v>5</v>
      </c>
      <c r="J469" s="303">
        <f t="shared" si="18"/>
        <v>5</v>
      </c>
      <c r="K469" s="302">
        <v>0</v>
      </c>
      <c r="L469" s="303">
        <f t="shared" si="19"/>
        <v>5</v>
      </c>
    </row>
    <row r="470" spans="1:12" ht="13.5" thickBot="1">
      <c r="A470" s="304"/>
      <c r="B470" s="305"/>
      <c r="C470" s="306"/>
      <c r="D470" s="307">
        <v>3419</v>
      </c>
      <c r="E470" s="308">
        <v>5321</v>
      </c>
      <c r="F470" s="309" t="s">
        <v>350</v>
      </c>
      <c r="G470" s="310">
        <v>0</v>
      </c>
      <c r="H470" s="310">
        <v>0</v>
      </c>
      <c r="I470" s="311">
        <v>5</v>
      </c>
      <c r="J470" s="312">
        <f t="shared" si="18"/>
        <v>5</v>
      </c>
      <c r="K470" s="311">
        <v>0</v>
      </c>
      <c r="L470" s="312">
        <f t="shared" si="19"/>
        <v>5</v>
      </c>
    </row>
    <row r="471" spans="1:12" ht="24">
      <c r="A471" s="296" t="s">
        <v>268</v>
      </c>
      <c r="B471" s="297">
        <v>3090029</v>
      </c>
      <c r="C471" s="282" t="s">
        <v>26</v>
      </c>
      <c r="D471" s="298" t="s">
        <v>269</v>
      </c>
      <c r="E471" s="299" t="s">
        <v>269</v>
      </c>
      <c r="F471" s="300" t="s">
        <v>27</v>
      </c>
      <c r="G471" s="301">
        <f>+G472</f>
        <v>0</v>
      </c>
      <c r="H471" s="301">
        <f>+H472</f>
        <v>0</v>
      </c>
      <c r="I471" s="302">
        <f>+I472</f>
        <v>7</v>
      </c>
      <c r="J471" s="303">
        <f t="shared" si="18"/>
        <v>7</v>
      </c>
      <c r="K471" s="302">
        <v>0</v>
      </c>
      <c r="L471" s="303">
        <f t="shared" si="19"/>
        <v>7</v>
      </c>
    </row>
    <row r="472" spans="1:12" ht="13.5" thickBot="1">
      <c r="A472" s="304"/>
      <c r="B472" s="305"/>
      <c r="C472" s="306"/>
      <c r="D472" s="307">
        <v>3419</v>
      </c>
      <c r="E472" s="308">
        <v>5321</v>
      </c>
      <c r="F472" s="309" t="s">
        <v>350</v>
      </c>
      <c r="G472" s="310">
        <v>0</v>
      </c>
      <c r="H472" s="310">
        <v>0</v>
      </c>
      <c r="I472" s="311">
        <v>7</v>
      </c>
      <c r="J472" s="312">
        <f t="shared" si="18"/>
        <v>7</v>
      </c>
      <c r="K472" s="311">
        <v>0</v>
      </c>
      <c r="L472" s="312">
        <f t="shared" si="19"/>
        <v>7</v>
      </c>
    </row>
    <row r="473" spans="1:12" ht="24">
      <c r="A473" s="296" t="s">
        <v>268</v>
      </c>
      <c r="B473" s="297">
        <v>3090030</v>
      </c>
      <c r="C473" s="282" t="s">
        <v>287</v>
      </c>
      <c r="D473" s="298" t="s">
        <v>269</v>
      </c>
      <c r="E473" s="299" t="s">
        <v>269</v>
      </c>
      <c r="F473" s="300" t="s">
        <v>28</v>
      </c>
      <c r="G473" s="301">
        <f>+G474</f>
        <v>0</v>
      </c>
      <c r="H473" s="301">
        <f>+H474</f>
        <v>0</v>
      </c>
      <c r="I473" s="302">
        <f>+I474</f>
        <v>5</v>
      </c>
      <c r="J473" s="303">
        <f t="shared" si="18"/>
        <v>5</v>
      </c>
      <c r="K473" s="302">
        <v>0</v>
      </c>
      <c r="L473" s="303">
        <f t="shared" si="19"/>
        <v>5</v>
      </c>
    </row>
    <row r="474" spans="1:12" ht="24.75" thickBot="1">
      <c r="A474" s="304"/>
      <c r="B474" s="305"/>
      <c r="C474" s="306"/>
      <c r="D474" s="307">
        <v>3419</v>
      </c>
      <c r="E474" s="308">
        <v>5331</v>
      </c>
      <c r="F474" s="309" t="s">
        <v>342</v>
      </c>
      <c r="G474" s="310">
        <v>0</v>
      </c>
      <c r="H474" s="310">
        <v>0</v>
      </c>
      <c r="I474" s="311">
        <v>5</v>
      </c>
      <c r="J474" s="312">
        <f t="shared" si="18"/>
        <v>5</v>
      </c>
      <c r="K474" s="311">
        <v>0</v>
      </c>
      <c r="L474" s="312">
        <f t="shared" si="19"/>
        <v>5</v>
      </c>
    </row>
    <row r="475" spans="1:12" ht="36">
      <c r="A475" s="296" t="s">
        <v>268</v>
      </c>
      <c r="B475" s="297">
        <v>3090031</v>
      </c>
      <c r="C475" s="282" t="s">
        <v>29</v>
      </c>
      <c r="D475" s="298" t="s">
        <v>269</v>
      </c>
      <c r="E475" s="299" t="s">
        <v>269</v>
      </c>
      <c r="F475" s="300" t="s">
        <v>30</v>
      </c>
      <c r="G475" s="301">
        <f>+G476</f>
        <v>0</v>
      </c>
      <c r="H475" s="301">
        <f>+H476</f>
        <v>0</v>
      </c>
      <c r="I475" s="302">
        <f>+I476</f>
        <v>14</v>
      </c>
      <c r="J475" s="303">
        <f t="shared" si="18"/>
        <v>14</v>
      </c>
      <c r="K475" s="302">
        <v>0</v>
      </c>
      <c r="L475" s="303">
        <f t="shared" si="19"/>
        <v>14</v>
      </c>
    </row>
    <row r="476" spans="1:12" ht="13.5" thickBot="1">
      <c r="A476" s="304"/>
      <c r="B476" s="305"/>
      <c r="C476" s="306"/>
      <c r="D476" s="307">
        <v>3419</v>
      </c>
      <c r="E476" s="308">
        <v>5321</v>
      </c>
      <c r="F476" s="309" t="s">
        <v>350</v>
      </c>
      <c r="G476" s="310">
        <v>0</v>
      </c>
      <c r="H476" s="310">
        <v>0</v>
      </c>
      <c r="I476" s="311">
        <v>14</v>
      </c>
      <c r="J476" s="312">
        <f t="shared" si="18"/>
        <v>14</v>
      </c>
      <c r="K476" s="311">
        <v>0</v>
      </c>
      <c r="L476" s="312">
        <f t="shared" si="19"/>
        <v>14</v>
      </c>
    </row>
    <row r="477" spans="1:12" ht="36">
      <c r="A477" s="296" t="s">
        <v>268</v>
      </c>
      <c r="B477" s="297">
        <v>3090032</v>
      </c>
      <c r="C477" s="282" t="s">
        <v>288</v>
      </c>
      <c r="D477" s="298" t="s">
        <v>269</v>
      </c>
      <c r="E477" s="299" t="s">
        <v>269</v>
      </c>
      <c r="F477" s="300" t="s">
        <v>31</v>
      </c>
      <c r="G477" s="301">
        <f>+G478</f>
        <v>0</v>
      </c>
      <c r="H477" s="301">
        <f>+H478</f>
        <v>0</v>
      </c>
      <c r="I477" s="302">
        <f>+I478</f>
        <v>8</v>
      </c>
      <c r="J477" s="303">
        <f t="shared" si="18"/>
        <v>8</v>
      </c>
      <c r="K477" s="302">
        <v>0</v>
      </c>
      <c r="L477" s="303">
        <f t="shared" si="19"/>
        <v>8</v>
      </c>
    </row>
    <row r="478" spans="1:12" ht="24.75" thickBot="1">
      <c r="A478" s="304"/>
      <c r="B478" s="305"/>
      <c r="C478" s="306"/>
      <c r="D478" s="307">
        <v>3419</v>
      </c>
      <c r="E478" s="308">
        <v>5331</v>
      </c>
      <c r="F478" s="309" t="s">
        <v>342</v>
      </c>
      <c r="G478" s="310">
        <v>0</v>
      </c>
      <c r="H478" s="310">
        <v>0</v>
      </c>
      <c r="I478" s="311">
        <v>8</v>
      </c>
      <c r="J478" s="312">
        <f t="shared" si="18"/>
        <v>8</v>
      </c>
      <c r="K478" s="311">
        <v>0</v>
      </c>
      <c r="L478" s="312">
        <f t="shared" si="19"/>
        <v>8</v>
      </c>
    </row>
    <row r="479" spans="1:12" ht="36">
      <c r="A479" s="296" t="s">
        <v>268</v>
      </c>
      <c r="B479" s="297">
        <v>3090033</v>
      </c>
      <c r="C479" s="282" t="s">
        <v>32</v>
      </c>
      <c r="D479" s="298" t="s">
        <v>269</v>
      </c>
      <c r="E479" s="299" t="s">
        <v>269</v>
      </c>
      <c r="F479" s="300" t="s">
        <v>33</v>
      </c>
      <c r="G479" s="301">
        <f>+G480</f>
        <v>0</v>
      </c>
      <c r="H479" s="301">
        <f>+H480</f>
        <v>0</v>
      </c>
      <c r="I479" s="302">
        <f>+I480</f>
        <v>10</v>
      </c>
      <c r="J479" s="303">
        <f t="shared" si="18"/>
        <v>10</v>
      </c>
      <c r="K479" s="302">
        <v>0</v>
      </c>
      <c r="L479" s="303">
        <f t="shared" si="19"/>
        <v>10</v>
      </c>
    </row>
    <row r="480" spans="1:12" ht="13.5" thickBot="1">
      <c r="A480" s="304"/>
      <c r="B480" s="305"/>
      <c r="C480" s="306"/>
      <c r="D480" s="307">
        <v>3419</v>
      </c>
      <c r="E480" s="308">
        <v>5321</v>
      </c>
      <c r="F480" s="309" t="s">
        <v>350</v>
      </c>
      <c r="G480" s="310">
        <v>0</v>
      </c>
      <c r="H480" s="310">
        <v>0</v>
      </c>
      <c r="I480" s="311">
        <v>10</v>
      </c>
      <c r="J480" s="312">
        <f t="shared" si="18"/>
        <v>10</v>
      </c>
      <c r="K480" s="311">
        <v>0</v>
      </c>
      <c r="L480" s="312">
        <f t="shared" si="19"/>
        <v>10</v>
      </c>
    </row>
    <row r="481" spans="1:12" ht="36">
      <c r="A481" s="296" t="s">
        <v>268</v>
      </c>
      <c r="B481" s="297">
        <v>3090034</v>
      </c>
      <c r="C481" s="282" t="s">
        <v>290</v>
      </c>
      <c r="D481" s="298" t="s">
        <v>269</v>
      </c>
      <c r="E481" s="299" t="s">
        <v>269</v>
      </c>
      <c r="F481" s="300" t="s">
        <v>34</v>
      </c>
      <c r="G481" s="301">
        <f>+G482</f>
        <v>0</v>
      </c>
      <c r="H481" s="301">
        <f>+H482</f>
        <v>0</v>
      </c>
      <c r="I481" s="302">
        <f>+I482</f>
        <v>5</v>
      </c>
      <c r="J481" s="303">
        <f t="shared" si="18"/>
        <v>5</v>
      </c>
      <c r="K481" s="302">
        <v>0</v>
      </c>
      <c r="L481" s="303">
        <f t="shared" si="19"/>
        <v>5</v>
      </c>
    </row>
    <row r="482" spans="1:12" ht="24.75" thickBot="1">
      <c r="A482" s="304"/>
      <c r="B482" s="305"/>
      <c r="C482" s="306"/>
      <c r="D482" s="307">
        <v>3419</v>
      </c>
      <c r="E482" s="308">
        <v>5331</v>
      </c>
      <c r="F482" s="309" t="s">
        <v>342</v>
      </c>
      <c r="G482" s="310">
        <v>0</v>
      </c>
      <c r="H482" s="310">
        <v>0</v>
      </c>
      <c r="I482" s="311">
        <v>5</v>
      </c>
      <c r="J482" s="312">
        <f t="shared" si="18"/>
        <v>5</v>
      </c>
      <c r="K482" s="311">
        <v>0</v>
      </c>
      <c r="L482" s="312">
        <f t="shared" si="19"/>
        <v>5</v>
      </c>
    </row>
    <row r="483" spans="1:12" ht="21.75" customHeight="1" thickBot="1">
      <c r="A483" s="314" t="s">
        <v>268</v>
      </c>
      <c r="B483" s="433" t="s">
        <v>35</v>
      </c>
      <c r="C483" s="434"/>
      <c r="D483" s="315" t="s">
        <v>269</v>
      </c>
      <c r="E483" s="316" t="s">
        <v>269</v>
      </c>
      <c r="F483" s="317" t="s">
        <v>36</v>
      </c>
      <c r="G483" s="318">
        <f>G484</f>
        <v>0</v>
      </c>
      <c r="H483" s="318">
        <v>0</v>
      </c>
      <c r="I483" s="318">
        <f>+I484</f>
        <v>150</v>
      </c>
      <c r="J483" s="319">
        <f>H483+I483</f>
        <v>150</v>
      </c>
      <c r="K483" s="318">
        <f>+K484</f>
        <v>0</v>
      </c>
      <c r="L483" s="319">
        <f>J483+K483</f>
        <v>150</v>
      </c>
    </row>
    <row r="484" spans="1:12" ht="12.75">
      <c r="A484" s="280" t="s">
        <v>268</v>
      </c>
      <c r="B484" s="281">
        <v>3100000</v>
      </c>
      <c r="C484" s="282" t="s">
        <v>316</v>
      </c>
      <c r="D484" s="283" t="s">
        <v>269</v>
      </c>
      <c r="E484" s="281" t="s">
        <v>269</v>
      </c>
      <c r="F484" s="284" t="s">
        <v>37</v>
      </c>
      <c r="G484" s="320">
        <v>0</v>
      </c>
      <c r="H484" s="320">
        <v>0</v>
      </c>
      <c r="I484" s="321">
        <v>150</v>
      </c>
      <c r="J484" s="322">
        <f>H484+I484</f>
        <v>150</v>
      </c>
      <c r="K484" s="321">
        <v>0</v>
      </c>
      <c r="L484" s="322">
        <f>J484+K484</f>
        <v>150</v>
      </c>
    </row>
    <row r="485" spans="1:12" ht="13.5" thickBot="1">
      <c r="A485" s="288"/>
      <c r="B485" s="289"/>
      <c r="C485" s="290"/>
      <c r="D485" s="291">
        <v>3419</v>
      </c>
      <c r="E485" s="292">
        <v>5901</v>
      </c>
      <c r="F485" s="293" t="s">
        <v>472</v>
      </c>
      <c r="G485" s="323">
        <v>0</v>
      </c>
      <c r="H485" s="323">
        <v>0</v>
      </c>
      <c r="I485" s="324">
        <v>150</v>
      </c>
      <c r="J485" s="325">
        <f>H485+I485</f>
        <v>150</v>
      </c>
      <c r="K485" s="324">
        <v>0</v>
      </c>
      <c r="L485" s="325">
        <f>J485+K485</f>
        <v>150</v>
      </c>
    </row>
    <row r="486" spans="1:14" ht="24.75" thickBot="1">
      <c r="A486" s="266" t="s">
        <v>268</v>
      </c>
      <c r="B486" s="435" t="s">
        <v>38</v>
      </c>
      <c r="C486" s="436"/>
      <c r="D486" s="267" t="s">
        <v>269</v>
      </c>
      <c r="E486" s="268" t="s">
        <v>269</v>
      </c>
      <c r="F486" s="269" t="s">
        <v>39</v>
      </c>
      <c r="G486" s="270">
        <v>0</v>
      </c>
      <c r="H486" s="270">
        <v>0</v>
      </c>
      <c r="I486" s="326">
        <f>+I489+I698+I729+I732+I751+I802+I487</f>
        <v>5600</v>
      </c>
      <c r="J486" s="327">
        <f>+H486+I486</f>
        <v>5600</v>
      </c>
      <c r="K486" s="326">
        <f>+K489+K698+K729+K732+K751+K802+K487</f>
        <v>0</v>
      </c>
      <c r="L486" s="327">
        <f>+J486+K486</f>
        <v>5600</v>
      </c>
      <c r="N486" s="352"/>
    </row>
    <row r="487" spans="1:14" ht="12.75">
      <c r="A487" s="328" t="s">
        <v>268</v>
      </c>
      <c r="B487" s="297">
        <v>4000000</v>
      </c>
      <c r="C487" s="282" t="s">
        <v>316</v>
      </c>
      <c r="D487" s="329" t="s">
        <v>269</v>
      </c>
      <c r="E487" s="329" t="s">
        <v>269</v>
      </c>
      <c r="F487" s="330" t="s">
        <v>40</v>
      </c>
      <c r="G487" s="331">
        <v>0</v>
      </c>
      <c r="H487" s="331">
        <v>0</v>
      </c>
      <c r="I487" s="332">
        <f>+I488</f>
        <v>600</v>
      </c>
      <c r="J487" s="333">
        <f>+H487+I487</f>
        <v>600</v>
      </c>
      <c r="K487" s="332">
        <f>+K488</f>
        <v>0</v>
      </c>
      <c r="L487" s="333">
        <f>+J487+K487</f>
        <v>600</v>
      </c>
      <c r="N487" s="352"/>
    </row>
    <row r="488" spans="1:12" ht="13.5" thickBot="1">
      <c r="A488" s="334"/>
      <c r="B488" s="305"/>
      <c r="C488" s="306"/>
      <c r="D488" s="291">
        <v>3299</v>
      </c>
      <c r="E488" s="292">
        <v>5901</v>
      </c>
      <c r="F488" s="293" t="s">
        <v>472</v>
      </c>
      <c r="G488" s="335">
        <v>0</v>
      </c>
      <c r="H488" s="335">
        <v>0</v>
      </c>
      <c r="I488" s="336">
        <v>600</v>
      </c>
      <c r="J488" s="337">
        <f>+H488+I488</f>
        <v>600</v>
      </c>
      <c r="K488" s="336">
        <v>0</v>
      </c>
      <c r="L488" s="337">
        <f>+J488+K488</f>
        <v>600</v>
      </c>
    </row>
    <row r="489" spans="1:14" ht="13.5" thickBot="1">
      <c r="A489" s="273" t="s">
        <v>268</v>
      </c>
      <c r="B489" s="431" t="s">
        <v>41</v>
      </c>
      <c r="C489" s="432"/>
      <c r="D489" s="274" t="s">
        <v>269</v>
      </c>
      <c r="E489" s="275" t="s">
        <v>269</v>
      </c>
      <c r="F489" s="338" t="s">
        <v>42</v>
      </c>
      <c r="G489" s="339">
        <v>0</v>
      </c>
      <c r="H489" s="339">
        <v>0</v>
      </c>
      <c r="I489" s="340">
        <f>SUM(I490:I697)/2</f>
        <v>2000</v>
      </c>
      <c r="J489" s="341">
        <f>H489+I489</f>
        <v>2000</v>
      </c>
      <c r="K489" s="340">
        <f>SUM(K490:K697)/2</f>
        <v>0</v>
      </c>
      <c r="L489" s="341">
        <f>J489+K489</f>
        <v>2000</v>
      </c>
      <c r="N489" s="352"/>
    </row>
    <row r="490" spans="1:14" ht="12.75" hidden="1">
      <c r="A490" s="280" t="s">
        <v>268</v>
      </c>
      <c r="B490" s="281">
        <v>4010000</v>
      </c>
      <c r="C490" s="282" t="s">
        <v>316</v>
      </c>
      <c r="D490" s="283" t="s">
        <v>269</v>
      </c>
      <c r="E490" s="281" t="s">
        <v>269</v>
      </c>
      <c r="F490" s="284" t="s">
        <v>43</v>
      </c>
      <c r="G490" s="285">
        <v>0</v>
      </c>
      <c r="H490" s="286">
        <v>0</v>
      </c>
      <c r="I490" s="342">
        <f>+I491</f>
        <v>95</v>
      </c>
      <c r="J490" s="343">
        <f>H490+I490</f>
        <v>95</v>
      </c>
      <c r="K490" s="302">
        <v>0</v>
      </c>
      <c r="L490" s="343">
        <f>J490+K490</f>
        <v>95</v>
      </c>
      <c r="N490" s="352"/>
    </row>
    <row r="491" spans="1:14" ht="13.5" hidden="1" thickBot="1">
      <c r="A491" s="288"/>
      <c r="B491" s="289"/>
      <c r="C491" s="290"/>
      <c r="D491" s="291">
        <v>3299</v>
      </c>
      <c r="E491" s="292">
        <v>5901</v>
      </c>
      <c r="F491" s="293" t="s">
        <v>472</v>
      </c>
      <c r="G491" s="294">
        <v>0</v>
      </c>
      <c r="H491" s="294">
        <v>0</v>
      </c>
      <c r="I491" s="344">
        <v>95</v>
      </c>
      <c r="J491" s="345">
        <f>H491+I491</f>
        <v>95</v>
      </c>
      <c r="K491" s="311">
        <v>0</v>
      </c>
      <c r="L491" s="345">
        <f>J491+K491</f>
        <v>95</v>
      </c>
      <c r="N491" s="351"/>
    </row>
    <row r="492" spans="1:12" ht="36" hidden="1">
      <c r="A492" s="296" t="s">
        <v>268</v>
      </c>
      <c r="B492" s="297">
        <v>4010001</v>
      </c>
      <c r="C492" s="282" t="s">
        <v>316</v>
      </c>
      <c r="D492" s="283" t="s">
        <v>269</v>
      </c>
      <c r="E492" s="281" t="s">
        <v>269</v>
      </c>
      <c r="F492" s="300" t="s">
        <v>44</v>
      </c>
      <c r="G492" s="301">
        <f>+G493</f>
        <v>0</v>
      </c>
      <c r="H492" s="301">
        <f>+H493</f>
        <v>0</v>
      </c>
      <c r="I492" s="346">
        <f>+I493</f>
        <v>18</v>
      </c>
      <c r="J492" s="347">
        <f>+H492+I492</f>
        <v>18</v>
      </c>
      <c r="K492" s="302">
        <v>0</v>
      </c>
      <c r="L492" s="347">
        <f>+J492+K492</f>
        <v>18</v>
      </c>
    </row>
    <row r="493" spans="1:12" ht="13.5" hidden="1" thickBot="1">
      <c r="A493" s="304"/>
      <c r="B493" s="305"/>
      <c r="C493" s="306"/>
      <c r="D493" s="307">
        <v>3299</v>
      </c>
      <c r="E493" s="308">
        <v>5222</v>
      </c>
      <c r="F493" s="309" t="s">
        <v>345</v>
      </c>
      <c r="G493" s="310">
        <v>0</v>
      </c>
      <c r="H493" s="310">
        <v>0</v>
      </c>
      <c r="I493" s="348">
        <v>18</v>
      </c>
      <c r="J493" s="349">
        <f>+H493+I493</f>
        <v>18</v>
      </c>
      <c r="K493" s="311">
        <v>0</v>
      </c>
      <c r="L493" s="349">
        <f>+J493+K493</f>
        <v>18</v>
      </c>
    </row>
    <row r="494" spans="1:12" ht="24" hidden="1">
      <c r="A494" s="296" t="s">
        <v>268</v>
      </c>
      <c r="B494" s="297">
        <v>4010002</v>
      </c>
      <c r="C494" s="282" t="s">
        <v>316</v>
      </c>
      <c r="D494" s="283" t="s">
        <v>269</v>
      </c>
      <c r="E494" s="281" t="s">
        <v>269</v>
      </c>
      <c r="F494" s="300" t="s">
        <v>45</v>
      </c>
      <c r="G494" s="301">
        <f>+G495</f>
        <v>0</v>
      </c>
      <c r="H494" s="301">
        <f>+H495</f>
        <v>0</v>
      </c>
      <c r="I494" s="346">
        <f>+I495</f>
        <v>30</v>
      </c>
      <c r="J494" s="347">
        <f aca="true" t="shared" si="20" ref="J494:J511">+H494+I494</f>
        <v>30</v>
      </c>
      <c r="K494" s="302">
        <v>0</v>
      </c>
      <c r="L494" s="347">
        <f aca="true" t="shared" si="21" ref="L494:L511">+J494+K494</f>
        <v>30</v>
      </c>
    </row>
    <row r="495" spans="1:12" ht="13.5" hidden="1" thickBot="1">
      <c r="A495" s="304"/>
      <c r="B495" s="305"/>
      <c r="C495" s="306"/>
      <c r="D495" s="307">
        <v>3299</v>
      </c>
      <c r="E495" s="308">
        <v>5222</v>
      </c>
      <c r="F495" s="309" t="s">
        <v>345</v>
      </c>
      <c r="G495" s="310">
        <v>0</v>
      </c>
      <c r="H495" s="310">
        <v>0</v>
      </c>
      <c r="I495" s="348">
        <v>30</v>
      </c>
      <c r="J495" s="349">
        <f t="shared" si="20"/>
        <v>30</v>
      </c>
      <c r="K495" s="311">
        <v>0</v>
      </c>
      <c r="L495" s="349">
        <f t="shared" si="21"/>
        <v>30</v>
      </c>
    </row>
    <row r="496" spans="1:12" ht="36" hidden="1">
      <c r="A496" s="296" t="s">
        <v>268</v>
      </c>
      <c r="B496" s="297">
        <v>4010003</v>
      </c>
      <c r="C496" s="282" t="s">
        <v>316</v>
      </c>
      <c r="D496" s="283" t="s">
        <v>269</v>
      </c>
      <c r="E496" s="281" t="s">
        <v>269</v>
      </c>
      <c r="F496" s="300" t="s">
        <v>46</v>
      </c>
      <c r="G496" s="301">
        <f>+G497</f>
        <v>0</v>
      </c>
      <c r="H496" s="301">
        <f>+H497</f>
        <v>0</v>
      </c>
      <c r="I496" s="346">
        <f>+I497</f>
        <v>21</v>
      </c>
      <c r="J496" s="347">
        <f t="shared" si="20"/>
        <v>21</v>
      </c>
      <c r="K496" s="302">
        <v>0</v>
      </c>
      <c r="L496" s="347">
        <f t="shared" si="21"/>
        <v>21</v>
      </c>
    </row>
    <row r="497" spans="1:12" ht="13.5" hidden="1" thickBot="1">
      <c r="A497" s="304"/>
      <c r="B497" s="305"/>
      <c r="C497" s="306"/>
      <c r="D497" s="307">
        <v>3299</v>
      </c>
      <c r="E497" s="308">
        <v>5222</v>
      </c>
      <c r="F497" s="309" t="s">
        <v>345</v>
      </c>
      <c r="G497" s="310">
        <v>0</v>
      </c>
      <c r="H497" s="310">
        <v>0</v>
      </c>
      <c r="I497" s="348">
        <v>21</v>
      </c>
      <c r="J497" s="349">
        <f t="shared" si="20"/>
        <v>21</v>
      </c>
      <c r="K497" s="311">
        <v>0</v>
      </c>
      <c r="L497" s="349">
        <f t="shared" si="21"/>
        <v>21</v>
      </c>
    </row>
    <row r="498" spans="1:12" ht="36" hidden="1">
      <c r="A498" s="296" t="s">
        <v>268</v>
      </c>
      <c r="B498" s="297">
        <v>4010004</v>
      </c>
      <c r="C498" s="282" t="s">
        <v>316</v>
      </c>
      <c r="D498" s="283" t="s">
        <v>269</v>
      </c>
      <c r="E498" s="281" t="s">
        <v>269</v>
      </c>
      <c r="F498" s="300" t="s">
        <v>47</v>
      </c>
      <c r="G498" s="301">
        <f>+G499</f>
        <v>0</v>
      </c>
      <c r="H498" s="301">
        <f>+H499</f>
        <v>0</v>
      </c>
      <c r="I498" s="346">
        <f>+I499</f>
        <v>24</v>
      </c>
      <c r="J498" s="347">
        <f t="shared" si="20"/>
        <v>24</v>
      </c>
      <c r="K498" s="302">
        <v>0</v>
      </c>
      <c r="L498" s="347">
        <f t="shared" si="21"/>
        <v>24</v>
      </c>
    </row>
    <row r="499" spans="1:12" ht="13.5" hidden="1" thickBot="1">
      <c r="A499" s="304"/>
      <c r="B499" s="305"/>
      <c r="C499" s="306"/>
      <c r="D499" s="307">
        <v>3299</v>
      </c>
      <c r="E499" s="308">
        <v>5222</v>
      </c>
      <c r="F499" s="309" t="s">
        <v>345</v>
      </c>
      <c r="G499" s="310">
        <v>0</v>
      </c>
      <c r="H499" s="310">
        <v>0</v>
      </c>
      <c r="I499" s="348">
        <v>24</v>
      </c>
      <c r="J499" s="349">
        <f t="shared" si="20"/>
        <v>24</v>
      </c>
      <c r="K499" s="311">
        <v>0</v>
      </c>
      <c r="L499" s="349">
        <f t="shared" si="21"/>
        <v>24</v>
      </c>
    </row>
    <row r="500" spans="1:12" ht="12.75" hidden="1">
      <c r="A500" s="296" t="s">
        <v>268</v>
      </c>
      <c r="B500" s="297">
        <v>4010005</v>
      </c>
      <c r="C500" s="282" t="s">
        <v>316</v>
      </c>
      <c r="D500" s="283" t="s">
        <v>269</v>
      </c>
      <c r="E500" s="281" t="s">
        <v>269</v>
      </c>
      <c r="F500" s="300" t="s">
        <v>48</v>
      </c>
      <c r="G500" s="301">
        <f>+G501</f>
        <v>0</v>
      </c>
      <c r="H500" s="301">
        <f>+H501</f>
        <v>0</v>
      </c>
      <c r="I500" s="346">
        <f>+I501</f>
        <v>30</v>
      </c>
      <c r="J500" s="347">
        <f t="shared" si="20"/>
        <v>30</v>
      </c>
      <c r="K500" s="302">
        <v>0</v>
      </c>
      <c r="L500" s="347">
        <f t="shared" si="21"/>
        <v>30</v>
      </c>
    </row>
    <row r="501" spans="1:12" ht="13.5" hidden="1" thickBot="1">
      <c r="A501" s="304"/>
      <c r="B501" s="305"/>
      <c r="C501" s="306"/>
      <c r="D501" s="307">
        <v>3299</v>
      </c>
      <c r="E501" s="308">
        <v>5222</v>
      </c>
      <c r="F501" s="309" t="s">
        <v>345</v>
      </c>
      <c r="G501" s="310">
        <v>0</v>
      </c>
      <c r="H501" s="310">
        <v>0</v>
      </c>
      <c r="I501" s="348">
        <v>30</v>
      </c>
      <c r="J501" s="349">
        <f t="shared" si="20"/>
        <v>30</v>
      </c>
      <c r="K501" s="311">
        <v>0</v>
      </c>
      <c r="L501" s="349">
        <f t="shared" si="21"/>
        <v>30</v>
      </c>
    </row>
    <row r="502" spans="1:12" ht="36" hidden="1">
      <c r="A502" s="296" t="s">
        <v>268</v>
      </c>
      <c r="B502" s="297">
        <v>4010006</v>
      </c>
      <c r="C502" s="282" t="s">
        <v>316</v>
      </c>
      <c r="D502" s="283" t="s">
        <v>269</v>
      </c>
      <c r="E502" s="281" t="s">
        <v>269</v>
      </c>
      <c r="F502" s="300" t="s">
        <v>49</v>
      </c>
      <c r="G502" s="301">
        <f>+G503</f>
        <v>0</v>
      </c>
      <c r="H502" s="301">
        <f>+H503</f>
        <v>0</v>
      </c>
      <c r="I502" s="346">
        <f>+I503</f>
        <v>15</v>
      </c>
      <c r="J502" s="347">
        <f t="shared" si="20"/>
        <v>15</v>
      </c>
      <c r="K502" s="302">
        <v>0</v>
      </c>
      <c r="L502" s="347">
        <f t="shared" si="21"/>
        <v>15</v>
      </c>
    </row>
    <row r="503" spans="1:12" ht="13.5" hidden="1" thickBot="1">
      <c r="A503" s="304"/>
      <c r="B503" s="305"/>
      <c r="C503" s="306"/>
      <c r="D503" s="307">
        <v>3299</v>
      </c>
      <c r="E503" s="308">
        <v>5222</v>
      </c>
      <c r="F503" s="309" t="s">
        <v>345</v>
      </c>
      <c r="G503" s="310">
        <v>0</v>
      </c>
      <c r="H503" s="310">
        <v>0</v>
      </c>
      <c r="I503" s="348">
        <v>15</v>
      </c>
      <c r="J503" s="349">
        <f t="shared" si="20"/>
        <v>15</v>
      </c>
      <c r="K503" s="311">
        <v>0</v>
      </c>
      <c r="L503" s="349">
        <f t="shared" si="21"/>
        <v>15</v>
      </c>
    </row>
    <row r="504" spans="1:12" ht="24" hidden="1">
      <c r="A504" s="296" t="s">
        <v>268</v>
      </c>
      <c r="B504" s="297">
        <v>4010007</v>
      </c>
      <c r="C504" s="282" t="s">
        <v>316</v>
      </c>
      <c r="D504" s="283" t="s">
        <v>269</v>
      </c>
      <c r="E504" s="281" t="s">
        <v>269</v>
      </c>
      <c r="F504" s="300" t="s">
        <v>50</v>
      </c>
      <c r="G504" s="301">
        <f>+G505</f>
        <v>0</v>
      </c>
      <c r="H504" s="301">
        <f>+H505</f>
        <v>0</v>
      </c>
      <c r="I504" s="346">
        <f>+I505</f>
        <v>12</v>
      </c>
      <c r="J504" s="347">
        <f t="shared" si="20"/>
        <v>12</v>
      </c>
      <c r="K504" s="302">
        <v>0</v>
      </c>
      <c r="L504" s="347">
        <f t="shared" si="21"/>
        <v>12</v>
      </c>
    </row>
    <row r="505" spans="1:12" ht="13.5" hidden="1" thickBot="1">
      <c r="A505" s="304"/>
      <c r="B505" s="305"/>
      <c r="C505" s="306"/>
      <c r="D505" s="307">
        <v>3299</v>
      </c>
      <c r="E505" s="308">
        <v>5222</v>
      </c>
      <c r="F505" s="309" t="s">
        <v>345</v>
      </c>
      <c r="G505" s="310">
        <v>0</v>
      </c>
      <c r="H505" s="310">
        <v>0</v>
      </c>
      <c r="I505" s="348">
        <v>12</v>
      </c>
      <c r="J505" s="349">
        <f t="shared" si="20"/>
        <v>12</v>
      </c>
      <c r="K505" s="311">
        <v>0</v>
      </c>
      <c r="L505" s="349">
        <f t="shared" si="21"/>
        <v>12</v>
      </c>
    </row>
    <row r="506" spans="1:12" ht="24" hidden="1">
      <c r="A506" s="296" t="s">
        <v>268</v>
      </c>
      <c r="B506" s="297">
        <v>4010008</v>
      </c>
      <c r="C506" s="282" t="s">
        <v>316</v>
      </c>
      <c r="D506" s="283" t="s">
        <v>269</v>
      </c>
      <c r="E506" s="281" t="s">
        <v>269</v>
      </c>
      <c r="F506" s="300" t="s">
        <v>51</v>
      </c>
      <c r="G506" s="301">
        <f>+G507</f>
        <v>0</v>
      </c>
      <c r="H506" s="301">
        <f>+H507</f>
        <v>0</v>
      </c>
      <c r="I506" s="346">
        <f>+I507</f>
        <v>15</v>
      </c>
      <c r="J506" s="347">
        <f t="shared" si="20"/>
        <v>15</v>
      </c>
      <c r="K506" s="302">
        <v>0</v>
      </c>
      <c r="L506" s="347">
        <f t="shared" si="21"/>
        <v>15</v>
      </c>
    </row>
    <row r="507" spans="1:12" ht="13.5" hidden="1" thickBot="1">
      <c r="A507" s="304"/>
      <c r="B507" s="305"/>
      <c r="C507" s="306"/>
      <c r="D507" s="307">
        <v>3299</v>
      </c>
      <c r="E507" s="308">
        <v>5222</v>
      </c>
      <c r="F507" s="309" t="s">
        <v>345</v>
      </c>
      <c r="G507" s="310">
        <v>0</v>
      </c>
      <c r="H507" s="310">
        <v>0</v>
      </c>
      <c r="I507" s="348">
        <v>15</v>
      </c>
      <c r="J507" s="349">
        <f t="shared" si="20"/>
        <v>15</v>
      </c>
      <c r="K507" s="311">
        <v>0</v>
      </c>
      <c r="L507" s="349">
        <f t="shared" si="21"/>
        <v>15</v>
      </c>
    </row>
    <row r="508" spans="1:12" ht="36" hidden="1">
      <c r="A508" s="296" t="s">
        <v>268</v>
      </c>
      <c r="B508" s="297">
        <v>4010009</v>
      </c>
      <c r="C508" s="282" t="s">
        <v>316</v>
      </c>
      <c r="D508" s="283" t="s">
        <v>269</v>
      </c>
      <c r="E508" s="281" t="s">
        <v>269</v>
      </c>
      <c r="F508" s="300" t="s">
        <v>52</v>
      </c>
      <c r="G508" s="301">
        <f>+G509</f>
        <v>0</v>
      </c>
      <c r="H508" s="301">
        <f>+H509</f>
        <v>0</v>
      </c>
      <c r="I508" s="346">
        <f>+I509</f>
        <v>30</v>
      </c>
      <c r="J508" s="347">
        <f t="shared" si="20"/>
        <v>30</v>
      </c>
      <c r="K508" s="302">
        <v>0</v>
      </c>
      <c r="L508" s="347">
        <f t="shared" si="21"/>
        <v>30</v>
      </c>
    </row>
    <row r="509" spans="1:12" ht="13.5" hidden="1" thickBot="1">
      <c r="A509" s="304"/>
      <c r="B509" s="305"/>
      <c r="C509" s="306"/>
      <c r="D509" s="307">
        <v>3299</v>
      </c>
      <c r="E509" s="308">
        <v>5222</v>
      </c>
      <c r="F509" s="309" t="s">
        <v>345</v>
      </c>
      <c r="G509" s="310">
        <v>0</v>
      </c>
      <c r="H509" s="310">
        <v>0</v>
      </c>
      <c r="I509" s="348">
        <v>30</v>
      </c>
      <c r="J509" s="349">
        <f t="shared" si="20"/>
        <v>30</v>
      </c>
      <c r="K509" s="311">
        <v>0</v>
      </c>
      <c r="L509" s="349">
        <f t="shared" si="21"/>
        <v>30</v>
      </c>
    </row>
    <row r="510" spans="1:12" ht="36" hidden="1">
      <c r="A510" s="296" t="s">
        <v>268</v>
      </c>
      <c r="B510" s="297">
        <v>4010010</v>
      </c>
      <c r="C510" s="282" t="s">
        <v>316</v>
      </c>
      <c r="D510" s="283" t="s">
        <v>269</v>
      </c>
      <c r="E510" s="281" t="s">
        <v>269</v>
      </c>
      <c r="F510" s="300" t="s">
        <v>53</v>
      </c>
      <c r="G510" s="301">
        <f>+G511</f>
        <v>0</v>
      </c>
      <c r="H510" s="301">
        <f>+H511</f>
        <v>0</v>
      </c>
      <c r="I510" s="346">
        <f>+I511</f>
        <v>27</v>
      </c>
      <c r="J510" s="347">
        <f t="shared" si="20"/>
        <v>27</v>
      </c>
      <c r="K510" s="302">
        <v>0</v>
      </c>
      <c r="L510" s="347">
        <f t="shared" si="21"/>
        <v>27</v>
      </c>
    </row>
    <row r="511" spans="1:12" ht="13.5" hidden="1" thickBot="1">
      <c r="A511" s="304"/>
      <c r="B511" s="305"/>
      <c r="C511" s="306"/>
      <c r="D511" s="307">
        <v>3299</v>
      </c>
      <c r="E511" s="308">
        <v>5222</v>
      </c>
      <c r="F511" s="309" t="s">
        <v>345</v>
      </c>
      <c r="G511" s="310">
        <v>0</v>
      </c>
      <c r="H511" s="310">
        <v>0</v>
      </c>
      <c r="I511" s="348">
        <v>27</v>
      </c>
      <c r="J511" s="349">
        <f t="shared" si="20"/>
        <v>27</v>
      </c>
      <c r="K511" s="311">
        <v>0</v>
      </c>
      <c r="L511" s="349">
        <f t="shared" si="21"/>
        <v>27</v>
      </c>
    </row>
    <row r="512" spans="1:12" ht="36" hidden="1">
      <c r="A512" s="296" t="s">
        <v>268</v>
      </c>
      <c r="B512" s="297">
        <v>4010011</v>
      </c>
      <c r="C512" s="282" t="s">
        <v>316</v>
      </c>
      <c r="D512" s="283" t="s">
        <v>269</v>
      </c>
      <c r="E512" s="281" t="s">
        <v>269</v>
      </c>
      <c r="F512" s="300" t="s">
        <v>54</v>
      </c>
      <c r="G512" s="301">
        <f>+G513</f>
        <v>0</v>
      </c>
      <c r="H512" s="301">
        <f>+H513</f>
        <v>0</v>
      </c>
      <c r="I512" s="346">
        <f>+I513</f>
        <v>30</v>
      </c>
      <c r="J512" s="347">
        <f>+H512+I512</f>
        <v>30</v>
      </c>
      <c r="K512" s="302">
        <v>0</v>
      </c>
      <c r="L512" s="347">
        <f>+J512+K512</f>
        <v>30</v>
      </c>
    </row>
    <row r="513" spans="1:12" ht="13.5" hidden="1" thickBot="1">
      <c r="A513" s="304"/>
      <c r="B513" s="305"/>
      <c r="C513" s="306"/>
      <c r="D513" s="307">
        <v>3299</v>
      </c>
      <c r="E513" s="308">
        <v>5222</v>
      </c>
      <c r="F513" s="309" t="s">
        <v>345</v>
      </c>
      <c r="G513" s="310">
        <v>0</v>
      </c>
      <c r="H513" s="310">
        <v>0</v>
      </c>
      <c r="I513" s="348">
        <v>30</v>
      </c>
      <c r="J513" s="349">
        <f>+H513+I513</f>
        <v>30</v>
      </c>
      <c r="K513" s="311">
        <v>0</v>
      </c>
      <c r="L513" s="349">
        <f>+J513+K513</f>
        <v>30</v>
      </c>
    </row>
    <row r="514" spans="1:12" ht="24" hidden="1">
      <c r="A514" s="296" t="s">
        <v>268</v>
      </c>
      <c r="B514" s="297">
        <v>4010012</v>
      </c>
      <c r="C514" s="282" t="s">
        <v>316</v>
      </c>
      <c r="D514" s="283" t="s">
        <v>269</v>
      </c>
      <c r="E514" s="281" t="s">
        <v>269</v>
      </c>
      <c r="F514" s="300" t="s">
        <v>55</v>
      </c>
      <c r="G514" s="301">
        <f>+G515</f>
        <v>0</v>
      </c>
      <c r="H514" s="301">
        <f>+H515</f>
        <v>0</v>
      </c>
      <c r="I514" s="346">
        <f>+I515</f>
        <v>30</v>
      </c>
      <c r="J514" s="347">
        <f>+H514+I514</f>
        <v>30</v>
      </c>
      <c r="K514" s="302">
        <v>0</v>
      </c>
      <c r="L514" s="347">
        <f>+J514+K514</f>
        <v>30</v>
      </c>
    </row>
    <row r="515" spans="1:12" ht="13.5" hidden="1" thickBot="1">
      <c r="A515" s="304"/>
      <c r="B515" s="305"/>
      <c r="C515" s="306"/>
      <c r="D515" s="307">
        <v>3299</v>
      </c>
      <c r="E515" s="308">
        <v>5222</v>
      </c>
      <c r="F515" s="309" t="s">
        <v>345</v>
      </c>
      <c r="G515" s="310">
        <v>0</v>
      </c>
      <c r="H515" s="310">
        <v>0</v>
      </c>
      <c r="I515" s="348">
        <v>30</v>
      </c>
      <c r="J515" s="349">
        <f>+H515+I515</f>
        <v>30</v>
      </c>
      <c r="K515" s="311">
        <v>0</v>
      </c>
      <c r="L515" s="349">
        <f>+J515+K515</f>
        <v>30</v>
      </c>
    </row>
    <row r="516" spans="1:12" ht="24" hidden="1">
      <c r="A516" s="296" t="s">
        <v>268</v>
      </c>
      <c r="B516" s="297">
        <v>4010013</v>
      </c>
      <c r="C516" s="282" t="s">
        <v>316</v>
      </c>
      <c r="D516" s="283" t="s">
        <v>269</v>
      </c>
      <c r="E516" s="281" t="s">
        <v>269</v>
      </c>
      <c r="F516" s="300" t="s">
        <v>56</v>
      </c>
      <c r="G516" s="301">
        <f>+G517</f>
        <v>0</v>
      </c>
      <c r="H516" s="301">
        <f>+H517</f>
        <v>0</v>
      </c>
      <c r="I516" s="346">
        <f>+I517</f>
        <v>30</v>
      </c>
      <c r="J516" s="347">
        <f aca="true" t="shared" si="22" ref="J516:J579">+H516+I516</f>
        <v>30</v>
      </c>
      <c r="K516" s="302">
        <v>0</v>
      </c>
      <c r="L516" s="347">
        <f aca="true" t="shared" si="23" ref="L516:L579">+J516+K516</f>
        <v>30</v>
      </c>
    </row>
    <row r="517" spans="1:12" ht="13.5" hidden="1" thickBot="1">
      <c r="A517" s="304"/>
      <c r="B517" s="305"/>
      <c r="C517" s="306"/>
      <c r="D517" s="307">
        <v>3299</v>
      </c>
      <c r="E517" s="308">
        <v>5222</v>
      </c>
      <c r="F517" s="309" t="s">
        <v>345</v>
      </c>
      <c r="G517" s="310">
        <v>0</v>
      </c>
      <c r="H517" s="310">
        <v>0</v>
      </c>
      <c r="I517" s="348">
        <v>30</v>
      </c>
      <c r="J517" s="349">
        <f t="shared" si="22"/>
        <v>30</v>
      </c>
      <c r="K517" s="311">
        <v>0</v>
      </c>
      <c r="L517" s="349">
        <f t="shared" si="23"/>
        <v>30</v>
      </c>
    </row>
    <row r="518" spans="1:12" ht="24" hidden="1">
      <c r="A518" s="296" t="s">
        <v>268</v>
      </c>
      <c r="B518" s="297">
        <v>4010014</v>
      </c>
      <c r="C518" s="282" t="s">
        <v>316</v>
      </c>
      <c r="D518" s="283" t="s">
        <v>269</v>
      </c>
      <c r="E518" s="281" t="s">
        <v>269</v>
      </c>
      <c r="F518" s="300" t="s">
        <v>57</v>
      </c>
      <c r="G518" s="301">
        <f>+G519</f>
        <v>0</v>
      </c>
      <c r="H518" s="301">
        <f>+H519</f>
        <v>0</v>
      </c>
      <c r="I518" s="346">
        <f>+I519</f>
        <v>27</v>
      </c>
      <c r="J518" s="347">
        <f t="shared" si="22"/>
        <v>27</v>
      </c>
      <c r="K518" s="302">
        <v>0</v>
      </c>
      <c r="L518" s="347">
        <f t="shared" si="23"/>
        <v>27</v>
      </c>
    </row>
    <row r="519" spans="1:12" ht="13.5" hidden="1" thickBot="1">
      <c r="A519" s="304"/>
      <c r="B519" s="305"/>
      <c r="C519" s="306"/>
      <c r="D519" s="307">
        <v>3299</v>
      </c>
      <c r="E519" s="308">
        <v>5222</v>
      </c>
      <c r="F519" s="309" t="s">
        <v>345</v>
      </c>
      <c r="G519" s="310">
        <v>0</v>
      </c>
      <c r="H519" s="310">
        <v>0</v>
      </c>
      <c r="I519" s="348">
        <v>27</v>
      </c>
      <c r="J519" s="349">
        <f t="shared" si="22"/>
        <v>27</v>
      </c>
      <c r="K519" s="311">
        <v>0</v>
      </c>
      <c r="L519" s="349">
        <f t="shared" si="23"/>
        <v>27</v>
      </c>
    </row>
    <row r="520" spans="1:12" ht="36" hidden="1">
      <c r="A520" s="296" t="s">
        <v>268</v>
      </c>
      <c r="B520" s="297">
        <v>4010015</v>
      </c>
      <c r="C520" s="282" t="s">
        <v>316</v>
      </c>
      <c r="D520" s="283" t="s">
        <v>269</v>
      </c>
      <c r="E520" s="281" t="s">
        <v>269</v>
      </c>
      <c r="F520" s="300" t="s">
        <v>58</v>
      </c>
      <c r="G520" s="301">
        <f>+G521</f>
        <v>0</v>
      </c>
      <c r="H520" s="301">
        <f>+H521</f>
        <v>0</v>
      </c>
      <c r="I520" s="346">
        <f>+I521</f>
        <v>30</v>
      </c>
      <c r="J520" s="347">
        <f t="shared" si="22"/>
        <v>30</v>
      </c>
      <c r="K520" s="302">
        <v>0</v>
      </c>
      <c r="L520" s="347">
        <f t="shared" si="23"/>
        <v>30</v>
      </c>
    </row>
    <row r="521" spans="1:12" ht="13.5" hidden="1" thickBot="1">
      <c r="A521" s="304"/>
      <c r="B521" s="305"/>
      <c r="C521" s="306"/>
      <c r="D521" s="307">
        <v>3299</v>
      </c>
      <c r="E521" s="308">
        <v>5222</v>
      </c>
      <c r="F521" s="309" t="s">
        <v>345</v>
      </c>
      <c r="G521" s="310">
        <v>0</v>
      </c>
      <c r="H521" s="310">
        <v>0</v>
      </c>
      <c r="I521" s="348">
        <v>30</v>
      </c>
      <c r="J521" s="349">
        <f t="shared" si="22"/>
        <v>30</v>
      </c>
      <c r="K521" s="311">
        <v>0</v>
      </c>
      <c r="L521" s="349">
        <f t="shared" si="23"/>
        <v>30</v>
      </c>
    </row>
    <row r="522" spans="1:12" ht="12.75" hidden="1">
      <c r="A522" s="296" t="s">
        <v>268</v>
      </c>
      <c r="B522" s="297">
        <v>4010016</v>
      </c>
      <c r="C522" s="282" t="s">
        <v>316</v>
      </c>
      <c r="D522" s="283" t="s">
        <v>269</v>
      </c>
      <c r="E522" s="281" t="s">
        <v>269</v>
      </c>
      <c r="F522" s="300" t="s">
        <v>59</v>
      </c>
      <c r="G522" s="301">
        <f>+G523</f>
        <v>0</v>
      </c>
      <c r="H522" s="301">
        <f>+H523</f>
        <v>0</v>
      </c>
      <c r="I522" s="346">
        <f>+I523</f>
        <v>30</v>
      </c>
      <c r="J522" s="347">
        <f t="shared" si="22"/>
        <v>30</v>
      </c>
      <c r="K522" s="302">
        <v>0</v>
      </c>
      <c r="L522" s="347">
        <f t="shared" si="23"/>
        <v>30</v>
      </c>
    </row>
    <row r="523" spans="1:12" ht="13.5" hidden="1" thickBot="1">
      <c r="A523" s="304"/>
      <c r="B523" s="305"/>
      <c r="C523" s="306"/>
      <c r="D523" s="307">
        <v>3299</v>
      </c>
      <c r="E523" s="308">
        <v>5222</v>
      </c>
      <c r="F523" s="309" t="s">
        <v>345</v>
      </c>
      <c r="G523" s="310">
        <v>0</v>
      </c>
      <c r="H523" s="310">
        <v>0</v>
      </c>
      <c r="I523" s="348">
        <v>30</v>
      </c>
      <c r="J523" s="349">
        <f t="shared" si="22"/>
        <v>30</v>
      </c>
      <c r="K523" s="311">
        <v>0</v>
      </c>
      <c r="L523" s="349">
        <f t="shared" si="23"/>
        <v>30</v>
      </c>
    </row>
    <row r="524" spans="1:12" ht="48" hidden="1">
      <c r="A524" s="296" t="s">
        <v>268</v>
      </c>
      <c r="B524" s="297">
        <v>4010017</v>
      </c>
      <c r="C524" s="282" t="s">
        <v>316</v>
      </c>
      <c r="D524" s="283" t="s">
        <v>269</v>
      </c>
      <c r="E524" s="281" t="s">
        <v>269</v>
      </c>
      <c r="F524" s="300" t="s">
        <v>60</v>
      </c>
      <c r="G524" s="301">
        <f>+G525</f>
        <v>0</v>
      </c>
      <c r="H524" s="301">
        <f>+H525</f>
        <v>0</v>
      </c>
      <c r="I524" s="346">
        <f>+I525</f>
        <v>10</v>
      </c>
      <c r="J524" s="347">
        <f t="shared" si="22"/>
        <v>10</v>
      </c>
      <c r="K524" s="302">
        <v>0</v>
      </c>
      <c r="L524" s="347">
        <f t="shared" si="23"/>
        <v>10</v>
      </c>
    </row>
    <row r="525" spans="1:12" ht="13.5" hidden="1" thickBot="1">
      <c r="A525" s="304"/>
      <c r="B525" s="305"/>
      <c r="C525" s="306"/>
      <c r="D525" s="307">
        <v>3299</v>
      </c>
      <c r="E525" s="308">
        <v>5222</v>
      </c>
      <c r="F525" s="309" t="s">
        <v>345</v>
      </c>
      <c r="G525" s="310">
        <v>0</v>
      </c>
      <c r="H525" s="310">
        <v>0</v>
      </c>
      <c r="I525" s="348">
        <v>10</v>
      </c>
      <c r="J525" s="349">
        <f t="shared" si="22"/>
        <v>10</v>
      </c>
      <c r="K525" s="311">
        <v>0</v>
      </c>
      <c r="L525" s="349">
        <f t="shared" si="23"/>
        <v>10</v>
      </c>
    </row>
    <row r="526" spans="1:12" ht="24" hidden="1">
      <c r="A526" s="296" t="s">
        <v>268</v>
      </c>
      <c r="B526" s="297">
        <v>4010018</v>
      </c>
      <c r="C526" s="282" t="s">
        <v>316</v>
      </c>
      <c r="D526" s="283" t="s">
        <v>269</v>
      </c>
      <c r="E526" s="281" t="s">
        <v>269</v>
      </c>
      <c r="F526" s="300" t="s">
        <v>61</v>
      </c>
      <c r="G526" s="301">
        <f>+G527</f>
        <v>0</v>
      </c>
      <c r="H526" s="301">
        <f>+H527</f>
        <v>0</v>
      </c>
      <c r="I526" s="346">
        <f>+I527</f>
        <v>30</v>
      </c>
      <c r="J526" s="347">
        <f t="shared" si="22"/>
        <v>30</v>
      </c>
      <c r="K526" s="302">
        <v>0</v>
      </c>
      <c r="L526" s="347">
        <f t="shared" si="23"/>
        <v>30</v>
      </c>
    </row>
    <row r="527" spans="1:12" ht="13.5" hidden="1" thickBot="1">
      <c r="A527" s="304"/>
      <c r="B527" s="305"/>
      <c r="C527" s="306"/>
      <c r="D527" s="307">
        <v>3299</v>
      </c>
      <c r="E527" s="308">
        <v>5222</v>
      </c>
      <c r="F527" s="309" t="s">
        <v>345</v>
      </c>
      <c r="G527" s="310">
        <v>0</v>
      </c>
      <c r="H527" s="310">
        <v>0</v>
      </c>
      <c r="I527" s="348">
        <v>30</v>
      </c>
      <c r="J527" s="349">
        <f t="shared" si="22"/>
        <v>30</v>
      </c>
      <c r="K527" s="311">
        <v>0</v>
      </c>
      <c r="L527" s="349">
        <f t="shared" si="23"/>
        <v>30</v>
      </c>
    </row>
    <row r="528" spans="1:12" ht="24" hidden="1">
      <c r="A528" s="296" t="s">
        <v>268</v>
      </c>
      <c r="B528" s="297">
        <v>4010019</v>
      </c>
      <c r="C528" s="282" t="s">
        <v>316</v>
      </c>
      <c r="D528" s="283" t="s">
        <v>269</v>
      </c>
      <c r="E528" s="281" t="s">
        <v>269</v>
      </c>
      <c r="F528" s="300" t="s">
        <v>62</v>
      </c>
      <c r="G528" s="301">
        <f>+G529</f>
        <v>0</v>
      </c>
      <c r="H528" s="301">
        <f>+H529</f>
        <v>0</v>
      </c>
      <c r="I528" s="346">
        <f>+I529</f>
        <v>12</v>
      </c>
      <c r="J528" s="347">
        <f t="shared" si="22"/>
        <v>12</v>
      </c>
      <c r="K528" s="302">
        <v>0</v>
      </c>
      <c r="L528" s="347">
        <f t="shared" si="23"/>
        <v>12</v>
      </c>
    </row>
    <row r="529" spans="1:12" ht="13.5" hidden="1" thickBot="1">
      <c r="A529" s="304"/>
      <c r="B529" s="305"/>
      <c r="C529" s="306"/>
      <c r="D529" s="307">
        <v>3299</v>
      </c>
      <c r="E529" s="308">
        <v>5222</v>
      </c>
      <c r="F529" s="309" t="s">
        <v>345</v>
      </c>
      <c r="G529" s="310">
        <v>0</v>
      </c>
      <c r="H529" s="310">
        <v>0</v>
      </c>
      <c r="I529" s="348">
        <v>12</v>
      </c>
      <c r="J529" s="349">
        <f t="shared" si="22"/>
        <v>12</v>
      </c>
      <c r="K529" s="311">
        <v>0</v>
      </c>
      <c r="L529" s="349">
        <f t="shared" si="23"/>
        <v>12</v>
      </c>
    </row>
    <row r="530" spans="1:12" ht="36" hidden="1">
      <c r="A530" s="296" t="s">
        <v>268</v>
      </c>
      <c r="B530" s="297">
        <v>4010020</v>
      </c>
      <c r="C530" s="282" t="s">
        <v>316</v>
      </c>
      <c r="D530" s="283" t="s">
        <v>269</v>
      </c>
      <c r="E530" s="281" t="s">
        <v>269</v>
      </c>
      <c r="F530" s="300" t="s">
        <v>63</v>
      </c>
      <c r="G530" s="301">
        <f>+G531</f>
        <v>0</v>
      </c>
      <c r="H530" s="301">
        <f>+H531</f>
        <v>0</v>
      </c>
      <c r="I530" s="346">
        <f>+I531</f>
        <v>23</v>
      </c>
      <c r="J530" s="347">
        <f t="shared" si="22"/>
        <v>23</v>
      </c>
      <c r="K530" s="302">
        <v>0</v>
      </c>
      <c r="L530" s="347">
        <f t="shared" si="23"/>
        <v>23</v>
      </c>
    </row>
    <row r="531" spans="1:12" ht="13.5" hidden="1" thickBot="1">
      <c r="A531" s="304"/>
      <c r="B531" s="305"/>
      <c r="C531" s="306"/>
      <c r="D531" s="307">
        <v>3299</v>
      </c>
      <c r="E531" s="308">
        <v>5222</v>
      </c>
      <c r="F531" s="309" t="s">
        <v>345</v>
      </c>
      <c r="G531" s="310">
        <v>0</v>
      </c>
      <c r="H531" s="310">
        <v>0</v>
      </c>
      <c r="I531" s="348">
        <v>23</v>
      </c>
      <c r="J531" s="349">
        <f t="shared" si="22"/>
        <v>23</v>
      </c>
      <c r="K531" s="311">
        <v>0</v>
      </c>
      <c r="L531" s="349">
        <f t="shared" si="23"/>
        <v>23</v>
      </c>
    </row>
    <row r="532" spans="1:12" ht="24" hidden="1">
      <c r="A532" s="296" t="s">
        <v>268</v>
      </c>
      <c r="B532" s="297">
        <v>4010021</v>
      </c>
      <c r="C532" s="282" t="s">
        <v>64</v>
      </c>
      <c r="D532" s="283" t="s">
        <v>269</v>
      </c>
      <c r="E532" s="281" t="s">
        <v>269</v>
      </c>
      <c r="F532" s="300" t="s">
        <v>65</v>
      </c>
      <c r="G532" s="301">
        <f>+G533</f>
        <v>0</v>
      </c>
      <c r="H532" s="301">
        <f>+H533</f>
        <v>0</v>
      </c>
      <c r="I532" s="346">
        <f>+I533</f>
        <v>18</v>
      </c>
      <c r="J532" s="347">
        <f t="shared" si="22"/>
        <v>18</v>
      </c>
      <c r="K532" s="302">
        <v>0</v>
      </c>
      <c r="L532" s="347">
        <f t="shared" si="23"/>
        <v>18</v>
      </c>
    </row>
    <row r="533" spans="1:12" ht="13.5" hidden="1" thickBot="1">
      <c r="A533" s="304"/>
      <c r="B533" s="305"/>
      <c r="C533" s="306"/>
      <c r="D533" s="307">
        <v>3299</v>
      </c>
      <c r="E533" s="308">
        <v>5321</v>
      </c>
      <c r="F533" s="309" t="s">
        <v>350</v>
      </c>
      <c r="G533" s="310">
        <v>0</v>
      </c>
      <c r="H533" s="310">
        <v>0</v>
      </c>
      <c r="I533" s="348">
        <v>18</v>
      </c>
      <c r="J533" s="349">
        <f t="shared" si="22"/>
        <v>18</v>
      </c>
      <c r="K533" s="311">
        <v>0</v>
      </c>
      <c r="L533" s="349">
        <f t="shared" si="23"/>
        <v>18</v>
      </c>
    </row>
    <row r="534" spans="1:12" ht="24" hidden="1">
      <c r="A534" s="296" t="s">
        <v>268</v>
      </c>
      <c r="B534" s="297">
        <v>4010022</v>
      </c>
      <c r="C534" s="282" t="s">
        <v>316</v>
      </c>
      <c r="D534" s="283" t="s">
        <v>269</v>
      </c>
      <c r="E534" s="281" t="s">
        <v>269</v>
      </c>
      <c r="F534" s="300" t="s">
        <v>66</v>
      </c>
      <c r="G534" s="301">
        <f>+G535</f>
        <v>0</v>
      </c>
      <c r="H534" s="301">
        <f>+H535</f>
        <v>0</v>
      </c>
      <c r="I534" s="346">
        <f>+I535</f>
        <v>10</v>
      </c>
      <c r="J534" s="347">
        <f t="shared" si="22"/>
        <v>10</v>
      </c>
      <c r="K534" s="302">
        <v>0</v>
      </c>
      <c r="L534" s="347">
        <f t="shared" si="23"/>
        <v>10</v>
      </c>
    </row>
    <row r="535" spans="1:12" ht="13.5" hidden="1" thickBot="1">
      <c r="A535" s="304"/>
      <c r="B535" s="305"/>
      <c r="C535" s="306"/>
      <c r="D535" s="307">
        <v>3299</v>
      </c>
      <c r="E535" s="308">
        <v>5222</v>
      </c>
      <c r="F535" s="309" t="s">
        <v>345</v>
      </c>
      <c r="G535" s="310">
        <v>0</v>
      </c>
      <c r="H535" s="310">
        <v>0</v>
      </c>
      <c r="I535" s="348">
        <v>10</v>
      </c>
      <c r="J535" s="349">
        <f t="shared" si="22"/>
        <v>10</v>
      </c>
      <c r="K535" s="311">
        <v>0</v>
      </c>
      <c r="L535" s="349">
        <f t="shared" si="23"/>
        <v>10</v>
      </c>
    </row>
    <row r="536" spans="1:12" ht="24" hidden="1">
      <c r="A536" s="296" t="s">
        <v>268</v>
      </c>
      <c r="B536" s="297">
        <v>4010023</v>
      </c>
      <c r="C536" s="282" t="s">
        <v>316</v>
      </c>
      <c r="D536" s="283" t="s">
        <v>269</v>
      </c>
      <c r="E536" s="281" t="s">
        <v>269</v>
      </c>
      <c r="F536" s="300" t="s">
        <v>67</v>
      </c>
      <c r="G536" s="301">
        <f>+G537</f>
        <v>0</v>
      </c>
      <c r="H536" s="301">
        <f>+H537</f>
        <v>0</v>
      </c>
      <c r="I536" s="346">
        <f>+I537</f>
        <v>21</v>
      </c>
      <c r="J536" s="347">
        <f t="shared" si="22"/>
        <v>21</v>
      </c>
      <c r="K536" s="302">
        <v>0</v>
      </c>
      <c r="L536" s="347">
        <f t="shared" si="23"/>
        <v>21</v>
      </c>
    </row>
    <row r="537" spans="1:12" ht="24.75" hidden="1" thickBot="1">
      <c r="A537" s="304"/>
      <c r="B537" s="305"/>
      <c r="C537" s="306"/>
      <c r="D537" s="307">
        <v>3299</v>
      </c>
      <c r="E537" s="308">
        <v>5223</v>
      </c>
      <c r="F537" s="309" t="s">
        <v>68</v>
      </c>
      <c r="G537" s="310">
        <v>0</v>
      </c>
      <c r="H537" s="310">
        <v>0</v>
      </c>
      <c r="I537" s="348">
        <v>21</v>
      </c>
      <c r="J537" s="349">
        <f t="shared" si="22"/>
        <v>21</v>
      </c>
      <c r="K537" s="311">
        <v>0</v>
      </c>
      <c r="L537" s="349">
        <f t="shared" si="23"/>
        <v>21</v>
      </c>
    </row>
    <row r="538" spans="1:12" ht="24" hidden="1">
      <c r="A538" s="296" t="s">
        <v>268</v>
      </c>
      <c r="B538" s="297">
        <v>4010024</v>
      </c>
      <c r="C538" s="282" t="s">
        <v>69</v>
      </c>
      <c r="D538" s="283" t="s">
        <v>269</v>
      </c>
      <c r="E538" s="281" t="s">
        <v>269</v>
      </c>
      <c r="F538" s="300" t="s">
        <v>70</v>
      </c>
      <c r="G538" s="301">
        <f>+G539</f>
        <v>0</v>
      </c>
      <c r="H538" s="301">
        <f>+H539</f>
        <v>0</v>
      </c>
      <c r="I538" s="346">
        <f>+I539</f>
        <v>29</v>
      </c>
      <c r="J538" s="347">
        <f t="shared" si="22"/>
        <v>29</v>
      </c>
      <c r="K538" s="302">
        <v>0</v>
      </c>
      <c r="L538" s="347">
        <f t="shared" si="23"/>
        <v>29</v>
      </c>
    </row>
    <row r="539" spans="1:12" ht="13.5" hidden="1" thickBot="1">
      <c r="A539" s="304"/>
      <c r="B539" s="305"/>
      <c r="C539" s="306"/>
      <c r="D539" s="307">
        <v>3299</v>
      </c>
      <c r="E539" s="308">
        <v>5321</v>
      </c>
      <c r="F539" s="309" t="s">
        <v>350</v>
      </c>
      <c r="G539" s="310">
        <v>0</v>
      </c>
      <c r="H539" s="310">
        <v>0</v>
      </c>
      <c r="I539" s="348">
        <v>29</v>
      </c>
      <c r="J539" s="349">
        <f t="shared" si="22"/>
        <v>29</v>
      </c>
      <c r="K539" s="311">
        <v>0</v>
      </c>
      <c r="L539" s="349">
        <f t="shared" si="23"/>
        <v>29</v>
      </c>
    </row>
    <row r="540" spans="1:12" ht="24" hidden="1">
      <c r="A540" s="296" t="s">
        <v>268</v>
      </c>
      <c r="B540" s="297">
        <v>4010025</v>
      </c>
      <c r="C540" s="282" t="s">
        <v>71</v>
      </c>
      <c r="D540" s="283" t="s">
        <v>269</v>
      </c>
      <c r="E540" s="281" t="s">
        <v>269</v>
      </c>
      <c r="F540" s="300" t="s">
        <v>72</v>
      </c>
      <c r="G540" s="301">
        <f>+G541</f>
        <v>0</v>
      </c>
      <c r="H540" s="301">
        <f>+H541</f>
        <v>0</v>
      </c>
      <c r="I540" s="346">
        <f>+I541</f>
        <v>21</v>
      </c>
      <c r="J540" s="347">
        <f t="shared" si="22"/>
        <v>21</v>
      </c>
      <c r="K540" s="302">
        <v>0</v>
      </c>
      <c r="L540" s="347">
        <f t="shared" si="23"/>
        <v>21</v>
      </c>
    </row>
    <row r="541" spans="1:12" ht="13.5" hidden="1" thickBot="1">
      <c r="A541" s="304"/>
      <c r="B541" s="305"/>
      <c r="C541" s="306"/>
      <c r="D541" s="307">
        <v>3299</v>
      </c>
      <c r="E541" s="308">
        <v>5321</v>
      </c>
      <c r="F541" s="309" t="s">
        <v>350</v>
      </c>
      <c r="G541" s="310">
        <v>0</v>
      </c>
      <c r="H541" s="310">
        <v>0</v>
      </c>
      <c r="I541" s="348">
        <v>21</v>
      </c>
      <c r="J541" s="349">
        <f t="shared" si="22"/>
        <v>21</v>
      </c>
      <c r="K541" s="311">
        <v>0</v>
      </c>
      <c r="L541" s="349">
        <f t="shared" si="23"/>
        <v>21</v>
      </c>
    </row>
    <row r="542" spans="1:12" ht="36" hidden="1">
      <c r="A542" s="296" t="s">
        <v>268</v>
      </c>
      <c r="B542" s="297">
        <v>4010026</v>
      </c>
      <c r="C542" s="282" t="s">
        <v>73</v>
      </c>
      <c r="D542" s="283" t="s">
        <v>269</v>
      </c>
      <c r="E542" s="281" t="s">
        <v>269</v>
      </c>
      <c r="F542" s="300" t="s">
        <v>74</v>
      </c>
      <c r="G542" s="301">
        <f>+G543</f>
        <v>0</v>
      </c>
      <c r="H542" s="301">
        <f>+H543</f>
        <v>0</v>
      </c>
      <c r="I542" s="346">
        <f>+I543</f>
        <v>30</v>
      </c>
      <c r="J542" s="347">
        <f t="shared" si="22"/>
        <v>30</v>
      </c>
      <c r="K542" s="302">
        <v>0</v>
      </c>
      <c r="L542" s="347">
        <f t="shared" si="23"/>
        <v>30</v>
      </c>
    </row>
    <row r="543" spans="1:12" ht="13.5" hidden="1" thickBot="1">
      <c r="A543" s="304"/>
      <c r="B543" s="305"/>
      <c r="C543" s="306"/>
      <c r="D543" s="307">
        <v>3299</v>
      </c>
      <c r="E543" s="308">
        <v>5321</v>
      </c>
      <c r="F543" s="309" t="s">
        <v>350</v>
      </c>
      <c r="G543" s="310">
        <v>0</v>
      </c>
      <c r="H543" s="310">
        <v>0</v>
      </c>
      <c r="I543" s="348">
        <v>30</v>
      </c>
      <c r="J543" s="349">
        <f t="shared" si="22"/>
        <v>30</v>
      </c>
      <c r="K543" s="311">
        <v>0</v>
      </c>
      <c r="L543" s="349">
        <f t="shared" si="23"/>
        <v>30</v>
      </c>
    </row>
    <row r="544" spans="1:12" ht="36" hidden="1">
      <c r="A544" s="296" t="s">
        <v>268</v>
      </c>
      <c r="B544" s="297">
        <v>4010027</v>
      </c>
      <c r="C544" s="282" t="s">
        <v>316</v>
      </c>
      <c r="D544" s="283" t="s">
        <v>269</v>
      </c>
      <c r="E544" s="281" t="s">
        <v>269</v>
      </c>
      <c r="F544" s="300" t="s">
        <v>75</v>
      </c>
      <c r="G544" s="301">
        <f>+G545</f>
        <v>0</v>
      </c>
      <c r="H544" s="301">
        <f>+H545</f>
        <v>0</v>
      </c>
      <c r="I544" s="346">
        <f>+I545</f>
        <v>18</v>
      </c>
      <c r="J544" s="347">
        <f t="shared" si="22"/>
        <v>18</v>
      </c>
      <c r="K544" s="302">
        <v>0</v>
      </c>
      <c r="L544" s="347">
        <f t="shared" si="23"/>
        <v>18</v>
      </c>
    </row>
    <row r="545" spans="1:12" ht="24.75" hidden="1" thickBot="1">
      <c r="A545" s="304"/>
      <c r="B545" s="305"/>
      <c r="C545" s="306"/>
      <c r="D545" s="307">
        <v>3299</v>
      </c>
      <c r="E545" s="308">
        <v>5229</v>
      </c>
      <c r="F545" s="309" t="s">
        <v>76</v>
      </c>
      <c r="G545" s="310">
        <v>0</v>
      </c>
      <c r="H545" s="310">
        <v>0</v>
      </c>
      <c r="I545" s="348">
        <v>18</v>
      </c>
      <c r="J545" s="349">
        <f t="shared" si="22"/>
        <v>18</v>
      </c>
      <c r="K545" s="311">
        <v>0</v>
      </c>
      <c r="L545" s="349">
        <f t="shared" si="23"/>
        <v>18</v>
      </c>
    </row>
    <row r="546" spans="1:12" ht="24" hidden="1">
      <c r="A546" s="296" t="s">
        <v>268</v>
      </c>
      <c r="B546" s="297">
        <v>4010028</v>
      </c>
      <c r="C546" s="282" t="s">
        <v>316</v>
      </c>
      <c r="D546" s="283" t="s">
        <v>269</v>
      </c>
      <c r="E546" s="281" t="s">
        <v>269</v>
      </c>
      <c r="F546" s="300" t="s">
        <v>77</v>
      </c>
      <c r="G546" s="301">
        <f>+G547</f>
        <v>0</v>
      </c>
      <c r="H546" s="301">
        <f>+H547</f>
        <v>0</v>
      </c>
      <c r="I546" s="346">
        <f>+I547</f>
        <v>29</v>
      </c>
      <c r="J546" s="347">
        <f t="shared" si="22"/>
        <v>29</v>
      </c>
      <c r="K546" s="302">
        <v>0</v>
      </c>
      <c r="L546" s="347">
        <f t="shared" si="23"/>
        <v>29</v>
      </c>
    </row>
    <row r="547" spans="1:12" ht="24.75" hidden="1" thickBot="1">
      <c r="A547" s="304"/>
      <c r="B547" s="305"/>
      <c r="C547" s="306"/>
      <c r="D547" s="307">
        <v>3299</v>
      </c>
      <c r="E547" s="308">
        <v>5221</v>
      </c>
      <c r="F547" s="309" t="s">
        <v>432</v>
      </c>
      <c r="G547" s="310">
        <v>0</v>
      </c>
      <c r="H547" s="310">
        <v>0</v>
      </c>
      <c r="I547" s="348">
        <v>29</v>
      </c>
      <c r="J547" s="349">
        <f t="shared" si="22"/>
        <v>29</v>
      </c>
      <c r="K547" s="311">
        <v>0</v>
      </c>
      <c r="L547" s="349">
        <f t="shared" si="23"/>
        <v>29</v>
      </c>
    </row>
    <row r="548" spans="1:12" ht="24" hidden="1">
      <c r="A548" s="296" t="s">
        <v>268</v>
      </c>
      <c r="B548" s="297">
        <v>4010029</v>
      </c>
      <c r="C548" s="282" t="s">
        <v>316</v>
      </c>
      <c r="D548" s="283" t="s">
        <v>269</v>
      </c>
      <c r="E548" s="281" t="s">
        <v>269</v>
      </c>
      <c r="F548" s="300" t="s">
        <v>78</v>
      </c>
      <c r="G548" s="301">
        <f>+G549</f>
        <v>0</v>
      </c>
      <c r="H548" s="301">
        <f>+H549</f>
        <v>0</v>
      </c>
      <c r="I548" s="346">
        <f>+I549</f>
        <v>10</v>
      </c>
      <c r="J548" s="347">
        <f t="shared" si="22"/>
        <v>10</v>
      </c>
      <c r="K548" s="302">
        <v>0</v>
      </c>
      <c r="L548" s="347">
        <f t="shared" si="23"/>
        <v>10</v>
      </c>
    </row>
    <row r="549" spans="1:12" ht="13.5" hidden="1" thickBot="1">
      <c r="A549" s="304"/>
      <c r="B549" s="305"/>
      <c r="C549" s="306"/>
      <c r="D549" s="307">
        <v>3299</v>
      </c>
      <c r="E549" s="308">
        <v>5222</v>
      </c>
      <c r="F549" s="309" t="s">
        <v>345</v>
      </c>
      <c r="G549" s="310">
        <v>0</v>
      </c>
      <c r="H549" s="310">
        <v>0</v>
      </c>
      <c r="I549" s="348">
        <v>10</v>
      </c>
      <c r="J549" s="349">
        <f t="shared" si="22"/>
        <v>10</v>
      </c>
      <c r="K549" s="311">
        <v>0</v>
      </c>
      <c r="L549" s="349">
        <f t="shared" si="23"/>
        <v>10</v>
      </c>
    </row>
    <row r="550" spans="1:12" ht="36" hidden="1">
      <c r="A550" s="296" t="s">
        <v>268</v>
      </c>
      <c r="B550" s="297">
        <v>4010030</v>
      </c>
      <c r="C550" s="282" t="s">
        <v>316</v>
      </c>
      <c r="D550" s="283" t="s">
        <v>269</v>
      </c>
      <c r="E550" s="281" t="s">
        <v>269</v>
      </c>
      <c r="F550" s="300" t="s">
        <v>79</v>
      </c>
      <c r="G550" s="301">
        <f>+G551</f>
        <v>0</v>
      </c>
      <c r="H550" s="301">
        <f>+H551</f>
        <v>0</v>
      </c>
      <c r="I550" s="346">
        <f>+I551</f>
        <v>10</v>
      </c>
      <c r="J550" s="347">
        <f t="shared" si="22"/>
        <v>10</v>
      </c>
      <c r="K550" s="302">
        <v>0</v>
      </c>
      <c r="L550" s="347">
        <f t="shared" si="23"/>
        <v>10</v>
      </c>
    </row>
    <row r="551" spans="1:12" ht="13.5" hidden="1" thickBot="1">
      <c r="A551" s="304"/>
      <c r="B551" s="305"/>
      <c r="C551" s="306"/>
      <c r="D551" s="307">
        <v>3299</v>
      </c>
      <c r="E551" s="308">
        <v>5222</v>
      </c>
      <c r="F551" s="309" t="s">
        <v>345</v>
      </c>
      <c r="G551" s="310">
        <v>0</v>
      </c>
      <c r="H551" s="310">
        <v>0</v>
      </c>
      <c r="I551" s="348">
        <v>10</v>
      </c>
      <c r="J551" s="349">
        <f t="shared" si="22"/>
        <v>10</v>
      </c>
      <c r="K551" s="311">
        <v>0</v>
      </c>
      <c r="L551" s="349">
        <f t="shared" si="23"/>
        <v>10</v>
      </c>
    </row>
    <row r="552" spans="1:12" ht="24" hidden="1">
      <c r="A552" s="296" t="s">
        <v>268</v>
      </c>
      <c r="B552" s="297">
        <v>4010031</v>
      </c>
      <c r="C552" s="282" t="s">
        <v>316</v>
      </c>
      <c r="D552" s="283" t="s">
        <v>269</v>
      </c>
      <c r="E552" s="281" t="s">
        <v>269</v>
      </c>
      <c r="F552" s="300" t="s">
        <v>80</v>
      </c>
      <c r="G552" s="301">
        <f>+G553</f>
        <v>0</v>
      </c>
      <c r="H552" s="301">
        <f>+H553</f>
        <v>0</v>
      </c>
      <c r="I552" s="346">
        <f>+I553</f>
        <v>30</v>
      </c>
      <c r="J552" s="347">
        <f t="shared" si="22"/>
        <v>30</v>
      </c>
      <c r="K552" s="302">
        <v>0</v>
      </c>
      <c r="L552" s="347">
        <f t="shared" si="23"/>
        <v>30</v>
      </c>
    </row>
    <row r="553" spans="1:12" ht="13.5" hidden="1" thickBot="1">
      <c r="A553" s="304"/>
      <c r="B553" s="305"/>
      <c r="C553" s="306"/>
      <c r="D553" s="307">
        <v>3299</v>
      </c>
      <c r="E553" s="308">
        <v>5222</v>
      </c>
      <c r="F553" s="309" t="s">
        <v>345</v>
      </c>
      <c r="G553" s="310">
        <v>0</v>
      </c>
      <c r="H553" s="310">
        <v>0</v>
      </c>
      <c r="I553" s="348">
        <v>30</v>
      </c>
      <c r="J553" s="349">
        <f t="shared" si="22"/>
        <v>30</v>
      </c>
      <c r="K553" s="311">
        <v>0</v>
      </c>
      <c r="L553" s="349">
        <f t="shared" si="23"/>
        <v>30</v>
      </c>
    </row>
    <row r="554" spans="1:12" ht="24" hidden="1">
      <c r="A554" s="296" t="s">
        <v>268</v>
      </c>
      <c r="B554" s="297">
        <v>4010032</v>
      </c>
      <c r="C554" s="282" t="s">
        <v>316</v>
      </c>
      <c r="D554" s="283" t="s">
        <v>269</v>
      </c>
      <c r="E554" s="281" t="s">
        <v>269</v>
      </c>
      <c r="F554" s="300" t="s">
        <v>81</v>
      </c>
      <c r="G554" s="301">
        <f>+G555</f>
        <v>0</v>
      </c>
      <c r="H554" s="301">
        <f>+H555</f>
        <v>0</v>
      </c>
      <c r="I554" s="346">
        <f>+I555</f>
        <v>26</v>
      </c>
      <c r="J554" s="347">
        <f t="shared" si="22"/>
        <v>26</v>
      </c>
      <c r="K554" s="302">
        <v>0</v>
      </c>
      <c r="L554" s="347">
        <f t="shared" si="23"/>
        <v>26</v>
      </c>
    </row>
    <row r="555" spans="1:12" ht="13.5" hidden="1" thickBot="1">
      <c r="A555" s="304"/>
      <c r="B555" s="305"/>
      <c r="C555" s="306"/>
      <c r="D555" s="307">
        <v>3299</v>
      </c>
      <c r="E555" s="308">
        <v>5222</v>
      </c>
      <c r="F555" s="309" t="s">
        <v>345</v>
      </c>
      <c r="G555" s="310">
        <v>0</v>
      </c>
      <c r="H555" s="310">
        <v>0</v>
      </c>
      <c r="I555" s="348">
        <v>26</v>
      </c>
      <c r="J555" s="349">
        <f t="shared" si="22"/>
        <v>26</v>
      </c>
      <c r="K555" s="311">
        <v>0</v>
      </c>
      <c r="L555" s="349">
        <f t="shared" si="23"/>
        <v>26</v>
      </c>
    </row>
    <row r="556" spans="1:12" ht="12.75" hidden="1">
      <c r="A556" s="296" t="s">
        <v>268</v>
      </c>
      <c r="B556" s="297">
        <v>4010033</v>
      </c>
      <c r="C556" s="282" t="s">
        <v>316</v>
      </c>
      <c r="D556" s="283" t="s">
        <v>269</v>
      </c>
      <c r="E556" s="281" t="s">
        <v>269</v>
      </c>
      <c r="F556" s="300" t="s">
        <v>82</v>
      </c>
      <c r="G556" s="301">
        <f>+G557</f>
        <v>0</v>
      </c>
      <c r="H556" s="301">
        <f>+H557</f>
        <v>0</v>
      </c>
      <c r="I556" s="346">
        <f>+I557</f>
        <v>24</v>
      </c>
      <c r="J556" s="347">
        <f t="shared" si="22"/>
        <v>24</v>
      </c>
      <c r="K556" s="302">
        <v>0</v>
      </c>
      <c r="L556" s="347">
        <f t="shared" si="23"/>
        <v>24</v>
      </c>
    </row>
    <row r="557" spans="1:12" ht="13.5" hidden="1" thickBot="1">
      <c r="A557" s="304"/>
      <c r="B557" s="305"/>
      <c r="C557" s="306"/>
      <c r="D557" s="307">
        <v>3299</v>
      </c>
      <c r="E557" s="308">
        <v>5222</v>
      </c>
      <c r="F557" s="309" t="s">
        <v>345</v>
      </c>
      <c r="G557" s="310">
        <v>0</v>
      </c>
      <c r="H557" s="310">
        <v>0</v>
      </c>
      <c r="I557" s="348">
        <v>24</v>
      </c>
      <c r="J557" s="349">
        <f t="shared" si="22"/>
        <v>24</v>
      </c>
      <c r="K557" s="311">
        <v>0</v>
      </c>
      <c r="L557" s="349">
        <f t="shared" si="23"/>
        <v>24</v>
      </c>
    </row>
    <row r="558" spans="1:12" ht="24" hidden="1">
      <c r="A558" s="296" t="s">
        <v>268</v>
      </c>
      <c r="B558" s="297">
        <v>4010034</v>
      </c>
      <c r="C558" s="282" t="s">
        <v>83</v>
      </c>
      <c r="D558" s="283" t="s">
        <v>269</v>
      </c>
      <c r="E558" s="281" t="s">
        <v>269</v>
      </c>
      <c r="F558" s="300" t="s">
        <v>84</v>
      </c>
      <c r="G558" s="301">
        <f>+G559</f>
        <v>0</v>
      </c>
      <c r="H558" s="301">
        <f>+H559</f>
        <v>0</v>
      </c>
      <c r="I558" s="346">
        <f>+I559</f>
        <v>19</v>
      </c>
      <c r="J558" s="347">
        <f t="shared" si="22"/>
        <v>19</v>
      </c>
      <c r="K558" s="302">
        <v>0</v>
      </c>
      <c r="L558" s="347">
        <f t="shared" si="23"/>
        <v>19</v>
      </c>
    </row>
    <row r="559" spans="1:12" ht="13.5" hidden="1" thickBot="1">
      <c r="A559" s="304"/>
      <c r="B559" s="305"/>
      <c r="C559" s="306"/>
      <c r="D559" s="307">
        <v>3299</v>
      </c>
      <c r="E559" s="308">
        <v>5321</v>
      </c>
      <c r="F559" s="309" t="s">
        <v>350</v>
      </c>
      <c r="G559" s="310">
        <v>0</v>
      </c>
      <c r="H559" s="310">
        <v>0</v>
      </c>
      <c r="I559" s="348">
        <v>19</v>
      </c>
      <c r="J559" s="349">
        <f t="shared" si="22"/>
        <v>19</v>
      </c>
      <c r="K559" s="311">
        <v>0</v>
      </c>
      <c r="L559" s="349">
        <f t="shared" si="23"/>
        <v>19</v>
      </c>
    </row>
    <row r="560" spans="1:12" ht="36" hidden="1">
      <c r="A560" s="296" t="s">
        <v>268</v>
      </c>
      <c r="B560" s="297">
        <v>4010035</v>
      </c>
      <c r="C560" s="282" t="s">
        <v>696</v>
      </c>
      <c r="D560" s="283" t="s">
        <v>269</v>
      </c>
      <c r="E560" s="281" t="s">
        <v>269</v>
      </c>
      <c r="F560" s="300" t="s">
        <v>85</v>
      </c>
      <c r="G560" s="301">
        <f>+G561</f>
        <v>0</v>
      </c>
      <c r="H560" s="301">
        <f>+H561</f>
        <v>0</v>
      </c>
      <c r="I560" s="346">
        <f>+I561</f>
        <v>10</v>
      </c>
      <c r="J560" s="347">
        <f t="shared" si="22"/>
        <v>10</v>
      </c>
      <c r="K560" s="302">
        <v>0</v>
      </c>
      <c r="L560" s="347">
        <f t="shared" si="23"/>
        <v>10</v>
      </c>
    </row>
    <row r="561" spans="1:12" ht="13.5" hidden="1" thickBot="1">
      <c r="A561" s="304"/>
      <c r="B561" s="305"/>
      <c r="C561" s="306"/>
      <c r="D561" s="307">
        <v>3299</v>
      </c>
      <c r="E561" s="308">
        <v>5321</v>
      </c>
      <c r="F561" s="309" t="s">
        <v>350</v>
      </c>
      <c r="G561" s="310">
        <v>0</v>
      </c>
      <c r="H561" s="310">
        <v>0</v>
      </c>
      <c r="I561" s="348">
        <v>10</v>
      </c>
      <c r="J561" s="349">
        <f t="shared" si="22"/>
        <v>10</v>
      </c>
      <c r="K561" s="311">
        <v>0</v>
      </c>
      <c r="L561" s="349">
        <f t="shared" si="23"/>
        <v>10</v>
      </c>
    </row>
    <row r="562" spans="1:12" ht="36" hidden="1">
      <c r="A562" s="296" t="s">
        <v>268</v>
      </c>
      <c r="B562" s="297">
        <v>4010036</v>
      </c>
      <c r="C562" s="282" t="s">
        <v>316</v>
      </c>
      <c r="D562" s="283" t="s">
        <v>269</v>
      </c>
      <c r="E562" s="281" t="s">
        <v>269</v>
      </c>
      <c r="F562" s="300" t="s">
        <v>86</v>
      </c>
      <c r="G562" s="301">
        <f>+G563</f>
        <v>0</v>
      </c>
      <c r="H562" s="301">
        <f>+H563</f>
        <v>0</v>
      </c>
      <c r="I562" s="346">
        <f>+I563</f>
        <v>10</v>
      </c>
      <c r="J562" s="347">
        <f t="shared" si="22"/>
        <v>10</v>
      </c>
      <c r="K562" s="302">
        <v>0</v>
      </c>
      <c r="L562" s="347">
        <f t="shared" si="23"/>
        <v>10</v>
      </c>
    </row>
    <row r="563" spans="1:12" ht="13.5" hidden="1" thickBot="1">
      <c r="A563" s="304"/>
      <c r="B563" s="305"/>
      <c r="C563" s="306"/>
      <c r="D563" s="307">
        <v>3299</v>
      </c>
      <c r="E563" s="308">
        <v>5222</v>
      </c>
      <c r="F563" s="309" t="s">
        <v>345</v>
      </c>
      <c r="G563" s="310">
        <v>0</v>
      </c>
      <c r="H563" s="310">
        <v>0</v>
      </c>
      <c r="I563" s="348">
        <v>10</v>
      </c>
      <c r="J563" s="349">
        <f t="shared" si="22"/>
        <v>10</v>
      </c>
      <c r="K563" s="311">
        <v>0</v>
      </c>
      <c r="L563" s="349">
        <f t="shared" si="23"/>
        <v>10</v>
      </c>
    </row>
    <row r="564" spans="1:12" ht="36" hidden="1">
      <c r="A564" s="296" t="s">
        <v>268</v>
      </c>
      <c r="B564" s="297">
        <v>4010037</v>
      </c>
      <c r="C564" s="282" t="s">
        <v>316</v>
      </c>
      <c r="D564" s="283" t="s">
        <v>269</v>
      </c>
      <c r="E564" s="281" t="s">
        <v>269</v>
      </c>
      <c r="F564" s="300" t="s">
        <v>87</v>
      </c>
      <c r="G564" s="301">
        <f>+G565</f>
        <v>0</v>
      </c>
      <c r="H564" s="301">
        <f>+H565</f>
        <v>0</v>
      </c>
      <c r="I564" s="346">
        <f>+I565</f>
        <v>30</v>
      </c>
      <c r="J564" s="347">
        <f t="shared" si="22"/>
        <v>30</v>
      </c>
      <c r="K564" s="302">
        <v>0</v>
      </c>
      <c r="L564" s="347">
        <f t="shared" si="23"/>
        <v>30</v>
      </c>
    </row>
    <row r="565" spans="1:12" ht="13.5" hidden="1" thickBot="1">
      <c r="A565" s="304"/>
      <c r="B565" s="305"/>
      <c r="C565" s="306"/>
      <c r="D565" s="307">
        <v>3299</v>
      </c>
      <c r="E565" s="308">
        <v>5222</v>
      </c>
      <c r="F565" s="309" t="s">
        <v>345</v>
      </c>
      <c r="G565" s="310">
        <v>0</v>
      </c>
      <c r="H565" s="310">
        <v>0</v>
      </c>
      <c r="I565" s="348">
        <v>30</v>
      </c>
      <c r="J565" s="349">
        <f t="shared" si="22"/>
        <v>30</v>
      </c>
      <c r="K565" s="311">
        <v>0</v>
      </c>
      <c r="L565" s="349">
        <f t="shared" si="23"/>
        <v>30</v>
      </c>
    </row>
    <row r="566" spans="1:12" ht="36" hidden="1">
      <c r="A566" s="296" t="s">
        <v>268</v>
      </c>
      <c r="B566" s="297">
        <v>4010038</v>
      </c>
      <c r="C566" s="282" t="s">
        <v>316</v>
      </c>
      <c r="D566" s="283" t="s">
        <v>269</v>
      </c>
      <c r="E566" s="281" t="s">
        <v>269</v>
      </c>
      <c r="F566" s="300" t="s">
        <v>88</v>
      </c>
      <c r="G566" s="301">
        <f>+G567</f>
        <v>0</v>
      </c>
      <c r="H566" s="301">
        <f>+H567</f>
        <v>0</v>
      </c>
      <c r="I566" s="346">
        <f>+I567</f>
        <v>16</v>
      </c>
      <c r="J566" s="347">
        <f t="shared" si="22"/>
        <v>16</v>
      </c>
      <c r="K566" s="302">
        <v>0</v>
      </c>
      <c r="L566" s="347">
        <f t="shared" si="23"/>
        <v>16</v>
      </c>
    </row>
    <row r="567" spans="1:12" ht="13.5" hidden="1" thickBot="1">
      <c r="A567" s="304"/>
      <c r="B567" s="305"/>
      <c r="C567" s="306"/>
      <c r="D567" s="307">
        <v>3299</v>
      </c>
      <c r="E567" s="308">
        <v>5222</v>
      </c>
      <c r="F567" s="309" t="s">
        <v>345</v>
      </c>
      <c r="G567" s="310">
        <v>0</v>
      </c>
      <c r="H567" s="310">
        <v>0</v>
      </c>
      <c r="I567" s="348">
        <v>16</v>
      </c>
      <c r="J567" s="349">
        <f t="shared" si="22"/>
        <v>16</v>
      </c>
      <c r="K567" s="311">
        <v>0</v>
      </c>
      <c r="L567" s="349">
        <f t="shared" si="23"/>
        <v>16</v>
      </c>
    </row>
    <row r="568" spans="1:12" ht="24" hidden="1">
      <c r="A568" s="296" t="s">
        <v>268</v>
      </c>
      <c r="B568" s="297">
        <v>4010039</v>
      </c>
      <c r="C568" s="282" t="s">
        <v>89</v>
      </c>
      <c r="D568" s="283" t="s">
        <v>269</v>
      </c>
      <c r="E568" s="281" t="s">
        <v>269</v>
      </c>
      <c r="F568" s="300" t="s">
        <v>90</v>
      </c>
      <c r="G568" s="301">
        <f>+G569</f>
        <v>0</v>
      </c>
      <c r="H568" s="301">
        <f>+H569</f>
        <v>0</v>
      </c>
      <c r="I568" s="346">
        <f>+I569</f>
        <v>10</v>
      </c>
      <c r="J568" s="347">
        <f t="shared" si="22"/>
        <v>10</v>
      </c>
      <c r="K568" s="302">
        <v>0</v>
      </c>
      <c r="L568" s="347">
        <f t="shared" si="23"/>
        <v>10</v>
      </c>
    </row>
    <row r="569" spans="1:12" ht="13.5" hidden="1" thickBot="1">
      <c r="A569" s="304"/>
      <c r="B569" s="305"/>
      <c r="C569" s="306"/>
      <c r="D569" s="307">
        <v>3299</v>
      </c>
      <c r="E569" s="308">
        <v>5321</v>
      </c>
      <c r="F569" s="309" t="s">
        <v>350</v>
      </c>
      <c r="G569" s="310">
        <v>0</v>
      </c>
      <c r="H569" s="310">
        <v>0</v>
      </c>
      <c r="I569" s="348">
        <v>10</v>
      </c>
      <c r="J569" s="349">
        <f t="shared" si="22"/>
        <v>10</v>
      </c>
      <c r="K569" s="311">
        <v>0</v>
      </c>
      <c r="L569" s="349">
        <f t="shared" si="23"/>
        <v>10</v>
      </c>
    </row>
    <row r="570" spans="1:12" ht="36" hidden="1">
      <c r="A570" s="296" t="s">
        <v>268</v>
      </c>
      <c r="B570" s="297">
        <v>4010040</v>
      </c>
      <c r="C570" s="282" t="s">
        <v>316</v>
      </c>
      <c r="D570" s="283" t="s">
        <v>269</v>
      </c>
      <c r="E570" s="281" t="s">
        <v>269</v>
      </c>
      <c r="F570" s="300" t="s">
        <v>91</v>
      </c>
      <c r="G570" s="301">
        <f>+G571</f>
        <v>0</v>
      </c>
      <c r="H570" s="301">
        <f>+H571</f>
        <v>0</v>
      </c>
      <c r="I570" s="346">
        <f>+I571</f>
        <v>10</v>
      </c>
      <c r="J570" s="347">
        <f t="shared" si="22"/>
        <v>10</v>
      </c>
      <c r="K570" s="302">
        <v>0</v>
      </c>
      <c r="L570" s="347">
        <f t="shared" si="23"/>
        <v>10</v>
      </c>
    </row>
    <row r="571" spans="1:12" ht="13.5" hidden="1" thickBot="1">
      <c r="A571" s="304"/>
      <c r="B571" s="305"/>
      <c r="C571" s="306"/>
      <c r="D571" s="307">
        <v>3299</v>
      </c>
      <c r="E571" s="308">
        <v>5222</v>
      </c>
      <c r="F571" s="309" t="s">
        <v>345</v>
      </c>
      <c r="G571" s="310">
        <v>0</v>
      </c>
      <c r="H571" s="310">
        <v>0</v>
      </c>
      <c r="I571" s="348">
        <v>10</v>
      </c>
      <c r="J571" s="349">
        <f t="shared" si="22"/>
        <v>10</v>
      </c>
      <c r="K571" s="311">
        <v>0</v>
      </c>
      <c r="L571" s="349">
        <f t="shared" si="23"/>
        <v>10</v>
      </c>
    </row>
    <row r="572" spans="1:12" ht="36" hidden="1">
      <c r="A572" s="296" t="s">
        <v>268</v>
      </c>
      <c r="B572" s="297">
        <v>4010041</v>
      </c>
      <c r="C572" s="282" t="s">
        <v>316</v>
      </c>
      <c r="D572" s="283" t="s">
        <v>269</v>
      </c>
      <c r="E572" s="281" t="s">
        <v>269</v>
      </c>
      <c r="F572" s="300" t="s">
        <v>92</v>
      </c>
      <c r="G572" s="301">
        <f>+G573</f>
        <v>0</v>
      </c>
      <c r="H572" s="301">
        <f>+H573</f>
        <v>0</v>
      </c>
      <c r="I572" s="346">
        <f>+I573</f>
        <v>10</v>
      </c>
      <c r="J572" s="347">
        <f t="shared" si="22"/>
        <v>10</v>
      </c>
      <c r="K572" s="302">
        <v>0</v>
      </c>
      <c r="L572" s="347">
        <f t="shared" si="23"/>
        <v>10</v>
      </c>
    </row>
    <row r="573" spans="1:12" ht="13.5" hidden="1" thickBot="1">
      <c r="A573" s="304"/>
      <c r="B573" s="305"/>
      <c r="C573" s="306"/>
      <c r="D573" s="307">
        <v>3299</v>
      </c>
      <c r="E573" s="308">
        <v>5222</v>
      </c>
      <c r="F573" s="309" t="s">
        <v>345</v>
      </c>
      <c r="G573" s="310">
        <v>0</v>
      </c>
      <c r="H573" s="310">
        <v>0</v>
      </c>
      <c r="I573" s="348">
        <v>10</v>
      </c>
      <c r="J573" s="349">
        <f t="shared" si="22"/>
        <v>10</v>
      </c>
      <c r="K573" s="311">
        <v>0</v>
      </c>
      <c r="L573" s="349">
        <f t="shared" si="23"/>
        <v>10</v>
      </c>
    </row>
    <row r="574" spans="1:12" ht="12.75" hidden="1">
      <c r="A574" s="296" t="s">
        <v>268</v>
      </c>
      <c r="B574" s="297">
        <v>4010042</v>
      </c>
      <c r="C574" s="282" t="s">
        <v>316</v>
      </c>
      <c r="D574" s="283" t="s">
        <v>269</v>
      </c>
      <c r="E574" s="281" t="s">
        <v>269</v>
      </c>
      <c r="F574" s="300" t="s">
        <v>93</v>
      </c>
      <c r="G574" s="301">
        <f>+G575</f>
        <v>0</v>
      </c>
      <c r="H574" s="301">
        <f>+H575</f>
        <v>0</v>
      </c>
      <c r="I574" s="346">
        <f>+I575</f>
        <v>13</v>
      </c>
      <c r="J574" s="347">
        <f t="shared" si="22"/>
        <v>13</v>
      </c>
      <c r="K574" s="302">
        <v>0</v>
      </c>
      <c r="L574" s="347">
        <f t="shared" si="23"/>
        <v>13</v>
      </c>
    </row>
    <row r="575" spans="1:12" ht="13.5" hidden="1" thickBot="1">
      <c r="A575" s="304"/>
      <c r="B575" s="305"/>
      <c r="C575" s="306"/>
      <c r="D575" s="307">
        <v>3299</v>
      </c>
      <c r="E575" s="308">
        <v>5222</v>
      </c>
      <c r="F575" s="309" t="s">
        <v>345</v>
      </c>
      <c r="G575" s="310">
        <v>0</v>
      </c>
      <c r="H575" s="310">
        <v>0</v>
      </c>
      <c r="I575" s="348">
        <v>13</v>
      </c>
      <c r="J575" s="349">
        <f t="shared" si="22"/>
        <v>13</v>
      </c>
      <c r="K575" s="311">
        <v>0</v>
      </c>
      <c r="L575" s="349">
        <f t="shared" si="23"/>
        <v>13</v>
      </c>
    </row>
    <row r="576" spans="1:12" ht="24" hidden="1">
      <c r="A576" s="296" t="s">
        <v>268</v>
      </c>
      <c r="B576" s="297">
        <v>4010043</v>
      </c>
      <c r="C576" s="282" t="s">
        <v>316</v>
      </c>
      <c r="D576" s="283" t="s">
        <v>269</v>
      </c>
      <c r="E576" s="281" t="s">
        <v>269</v>
      </c>
      <c r="F576" s="300" t="s">
        <v>94</v>
      </c>
      <c r="G576" s="301">
        <f>+G577</f>
        <v>0</v>
      </c>
      <c r="H576" s="301">
        <f>+H577</f>
        <v>0</v>
      </c>
      <c r="I576" s="346">
        <f>+I577</f>
        <v>12</v>
      </c>
      <c r="J576" s="347">
        <f t="shared" si="22"/>
        <v>12</v>
      </c>
      <c r="K576" s="302">
        <v>0</v>
      </c>
      <c r="L576" s="347">
        <f t="shared" si="23"/>
        <v>12</v>
      </c>
    </row>
    <row r="577" spans="1:12" ht="13.5" hidden="1" thickBot="1">
      <c r="A577" s="304"/>
      <c r="B577" s="305"/>
      <c r="C577" s="306"/>
      <c r="D577" s="307">
        <v>3299</v>
      </c>
      <c r="E577" s="308">
        <v>5222</v>
      </c>
      <c r="F577" s="309" t="s">
        <v>345</v>
      </c>
      <c r="G577" s="310">
        <v>0</v>
      </c>
      <c r="H577" s="310">
        <v>0</v>
      </c>
      <c r="I577" s="348">
        <v>12</v>
      </c>
      <c r="J577" s="349">
        <f t="shared" si="22"/>
        <v>12</v>
      </c>
      <c r="K577" s="311">
        <v>0</v>
      </c>
      <c r="L577" s="349">
        <f t="shared" si="23"/>
        <v>12</v>
      </c>
    </row>
    <row r="578" spans="1:12" ht="24" hidden="1">
      <c r="A578" s="296" t="s">
        <v>268</v>
      </c>
      <c r="B578" s="297">
        <v>4010044</v>
      </c>
      <c r="C578" s="282" t="s">
        <v>316</v>
      </c>
      <c r="D578" s="283" t="s">
        <v>269</v>
      </c>
      <c r="E578" s="281" t="s">
        <v>269</v>
      </c>
      <c r="F578" s="300" t="s">
        <v>95</v>
      </c>
      <c r="G578" s="301">
        <f>+G579</f>
        <v>0</v>
      </c>
      <c r="H578" s="301">
        <f>+H579</f>
        <v>0</v>
      </c>
      <c r="I578" s="346">
        <f>+I579</f>
        <v>10</v>
      </c>
      <c r="J578" s="347">
        <f t="shared" si="22"/>
        <v>10</v>
      </c>
      <c r="K578" s="302">
        <v>0</v>
      </c>
      <c r="L578" s="347">
        <f t="shared" si="23"/>
        <v>10</v>
      </c>
    </row>
    <row r="579" spans="1:12" ht="13.5" hidden="1" thickBot="1">
      <c r="A579" s="304"/>
      <c r="B579" s="305"/>
      <c r="C579" s="306"/>
      <c r="D579" s="307">
        <v>3299</v>
      </c>
      <c r="E579" s="308">
        <v>5222</v>
      </c>
      <c r="F579" s="309" t="s">
        <v>345</v>
      </c>
      <c r="G579" s="310">
        <v>0</v>
      </c>
      <c r="H579" s="310">
        <v>0</v>
      </c>
      <c r="I579" s="348">
        <v>10</v>
      </c>
      <c r="J579" s="349">
        <f t="shared" si="22"/>
        <v>10</v>
      </c>
      <c r="K579" s="311">
        <v>0</v>
      </c>
      <c r="L579" s="349">
        <f t="shared" si="23"/>
        <v>10</v>
      </c>
    </row>
    <row r="580" spans="1:12" ht="36" hidden="1">
      <c r="A580" s="296" t="s">
        <v>268</v>
      </c>
      <c r="B580" s="297">
        <v>4010045</v>
      </c>
      <c r="C580" s="282" t="s">
        <v>96</v>
      </c>
      <c r="D580" s="283" t="s">
        <v>269</v>
      </c>
      <c r="E580" s="281" t="s">
        <v>269</v>
      </c>
      <c r="F580" s="300" t="s">
        <v>97</v>
      </c>
      <c r="G580" s="301">
        <f>+G581</f>
        <v>0</v>
      </c>
      <c r="H580" s="301">
        <f>+H581</f>
        <v>0</v>
      </c>
      <c r="I580" s="346">
        <f>+I581</f>
        <v>21</v>
      </c>
      <c r="J580" s="347">
        <f aca="true" t="shared" si="24" ref="J580:J643">+H580+I580</f>
        <v>21</v>
      </c>
      <c r="K580" s="302">
        <v>0</v>
      </c>
      <c r="L580" s="347">
        <f aca="true" t="shared" si="25" ref="L580:L643">+J580+K580</f>
        <v>21</v>
      </c>
    </row>
    <row r="581" spans="1:12" ht="13.5" hidden="1" thickBot="1">
      <c r="A581" s="304"/>
      <c r="B581" s="305"/>
      <c r="C581" s="306"/>
      <c r="D581" s="307">
        <v>3299</v>
      </c>
      <c r="E581" s="308">
        <v>5321</v>
      </c>
      <c r="F581" s="309" t="s">
        <v>350</v>
      </c>
      <c r="G581" s="310">
        <v>0</v>
      </c>
      <c r="H581" s="310">
        <v>0</v>
      </c>
      <c r="I581" s="348">
        <v>21</v>
      </c>
      <c r="J581" s="349">
        <f t="shared" si="24"/>
        <v>21</v>
      </c>
      <c r="K581" s="311">
        <v>0</v>
      </c>
      <c r="L581" s="349">
        <f t="shared" si="25"/>
        <v>21</v>
      </c>
    </row>
    <row r="582" spans="1:12" ht="24" hidden="1">
      <c r="A582" s="296" t="s">
        <v>268</v>
      </c>
      <c r="B582" s="297">
        <v>4010046</v>
      </c>
      <c r="C582" s="282" t="s">
        <v>291</v>
      </c>
      <c r="D582" s="283" t="s">
        <v>269</v>
      </c>
      <c r="E582" s="281" t="s">
        <v>269</v>
      </c>
      <c r="F582" s="300" t="s">
        <v>98</v>
      </c>
      <c r="G582" s="301">
        <f>+G583</f>
        <v>0</v>
      </c>
      <c r="H582" s="301">
        <f>+H583</f>
        <v>0</v>
      </c>
      <c r="I582" s="346">
        <f>+I583</f>
        <v>24</v>
      </c>
      <c r="J582" s="347">
        <f t="shared" si="24"/>
        <v>24</v>
      </c>
      <c r="K582" s="302">
        <v>0</v>
      </c>
      <c r="L582" s="347">
        <f t="shared" si="25"/>
        <v>24</v>
      </c>
    </row>
    <row r="583" spans="1:12" ht="24.75" hidden="1" thickBot="1">
      <c r="A583" s="304"/>
      <c r="B583" s="305"/>
      <c r="C583" s="306"/>
      <c r="D583" s="307">
        <v>3299</v>
      </c>
      <c r="E583" s="308">
        <v>5331</v>
      </c>
      <c r="F583" s="309" t="s">
        <v>342</v>
      </c>
      <c r="G583" s="310">
        <v>0</v>
      </c>
      <c r="H583" s="310">
        <v>0</v>
      </c>
      <c r="I583" s="348">
        <v>24</v>
      </c>
      <c r="J583" s="349">
        <f t="shared" si="24"/>
        <v>24</v>
      </c>
      <c r="K583" s="311">
        <v>0</v>
      </c>
      <c r="L583" s="349">
        <f t="shared" si="25"/>
        <v>24</v>
      </c>
    </row>
    <row r="584" spans="1:12" ht="36" hidden="1">
      <c r="A584" s="296" t="s">
        <v>268</v>
      </c>
      <c r="B584" s="297">
        <v>4010047</v>
      </c>
      <c r="C584" s="282" t="s">
        <v>316</v>
      </c>
      <c r="D584" s="283" t="s">
        <v>269</v>
      </c>
      <c r="E584" s="281" t="s">
        <v>269</v>
      </c>
      <c r="F584" s="300" t="s">
        <v>99</v>
      </c>
      <c r="G584" s="301">
        <f>+G585</f>
        <v>0</v>
      </c>
      <c r="H584" s="301">
        <f>+H585</f>
        <v>0</v>
      </c>
      <c r="I584" s="346">
        <f>+I585</f>
        <v>14</v>
      </c>
      <c r="J584" s="347">
        <f t="shared" si="24"/>
        <v>14</v>
      </c>
      <c r="K584" s="302">
        <v>0</v>
      </c>
      <c r="L584" s="347">
        <f t="shared" si="25"/>
        <v>14</v>
      </c>
    </row>
    <row r="585" spans="1:12" ht="13.5" hidden="1" thickBot="1">
      <c r="A585" s="304"/>
      <c r="B585" s="305"/>
      <c r="C585" s="306"/>
      <c r="D585" s="307">
        <v>3299</v>
      </c>
      <c r="E585" s="308">
        <v>5222</v>
      </c>
      <c r="F585" s="309" t="s">
        <v>345</v>
      </c>
      <c r="G585" s="310">
        <v>0</v>
      </c>
      <c r="H585" s="310">
        <v>0</v>
      </c>
      <c r="I585" s="348">
        <v>14</v>
      </c>
      <c r="J585" s="349">
        <f t="shared" si="24"/>
        <v>14</v>
      </c>
      <c r="K585" s="311">
        <v>0</v>
      </c>
      <c r="L585" s="349">
        <f t="shared" si="25"/>
        <v>14</v>
      </c>
    </row>
    <row r="586" spans="1:12" ht="24" hidden="1">
      <c r="A586" s="296" t="s">
        <v>268</v>
      </c>
      <c r="B586" s="297">
        <v>4010048</v>
      </c>
      <c r="C586" s="282" t="s">
        <v>316</v>
      </c>
      <c r="D586" s="283" t="s">
        <v>269</v>
      </c>
      <c r="E586" s="281" t="s">
        <v>269</v>
      </c>
      <c r="F586" s="300" t="s">
        <v>100</v>
      </c>
      <c r="G586" s="301">
        <f>+G587</f>
        <v>0</v>
      </c>
      <c r="H586" s="301">
        <f>+H587</f>
        <v>0</v>
      </c>
      <c r="I586" s="346">
        <f>+I587</f>
        <v>27</v>
      </c>
      <c r="J586" s="347">
        <f t="shared" si="24"/>
        <v>27</v>
      </c>
      <c r="K586" s="302">
        <v>0</v>
      </c>
      <c r="L586" s="347">
        <f t="shared" si="25"/>
        <v>27</v>
      </c>
    </row>
    <row r="587" spans="1:12" ht="13.5" hidden="1" thickBot="1">
      <c r="A587" s="304"/>
      <c r="B587" s="305"/>
      <c r="C587" s="306"/>
      <c r="D587" s="307">
        <v>3299</v>
      </c>
      <c r="E587" s="308">
        <v>5222</v>
      </c>
      <c r="F587" s="309" t="s">
        <v>345</v>
      </c>
      <c r="G587" s="310">
        <v>0</v>
      </c>
      <c r="H587" s="310">
        <v>0</v>
      </c>
      <c r="I587" s="348">
        <v>27</v>
      </c>
      <c r="J587" s="349">
        <f t="shared" si="24"/>
        <v>27</v>
      </c>
      <c r="K587" s="311">
        <v>0</v>
      </c>
      <c r="L587" s="349">
        <f t="shared" si="25"/>
        <v>27</v>
      </c>
    </row>
    <row r="588" spans="1:12" ht="24" hidden="1">
      <c r="A588" s="296" t="s">
        <v>268</v>
      </c>
      <c r="B588" s="297">
        <v>4010049</v>
      </c>
      <c r="C588" s="282" t="s">
        <v>277</v>
      </c>
      <c r="D588" s="283" t="s">
        <v>269</v>
      </c>
      <c r="E588" s="281" t="s">
        <v>269</v>
      </c>
      <c r="F588" s="300" t="s">
        <v>101</v>
      </c>
      <c r="G588" s="301">
        <f>+G589</f>
        <v>0</v>
      </c>
      <c r="H588" s="301">
        <f>+H589</f>
        <v>0</v>
      </c>
      <c r="I588" s="346">
        <f>+I589</f>
        <v>11</v>
      </c>
      <c r="J588" s="347">
        <f t="shared" si="24"/>
        <v>11</v>
      </c>
      <c r="K588" s="302">
        <v>0</v>
      </c>
      <c r="L588" s="347">
        <f t="shared" si="25"/>
        <v>11</v>
      </c>
    </row>
    <row r="589" spans="1:12" ht="24.75" hidden="1" thickBot="1">
      <c r="A589" s="304"/>
      <c r="B589" s="305"/>
      <c r="C589" s="306"/>
      <c r="D589" s="307">
        <v>3299</v>
      </c>
      <c r="E589" s="308">
        <v>5331</v>
      </c>
      <c r="F589" s="309" t="s">
        <v>342</v>
      </c>
      <c r="G589" s="310">
        <v>0</v>
      </c>
      <c r="H589" s="310">
        <v>0</v>
      </c>
      <c r="I589" s="348">
        <v>11</v>
      </c>
      <c r="J589" s="349">
        <f t="shared" si="24"/>
        <v>11</v>
      </c>
      <c r="K589" s="311">
        <v>0</v>
      </c>
      <c r="L589" s="349">
        <f t="shared" si="25"/>
        <v>11</v>
      </c>
    </row>
    <row r="590" spans="1:12" ht="24" hidden="1">
      <c r="A590" s="296" t="s">
        <v>268</v>
      </c>
      <c r="B590" s="297">
        <v>4010050</v>
      </c>
      <c r="C590" s="282" t="s">
        <v>316</v>
      </c>
      <c r="D590" s="283" t="s">
        <v>269</v>
      </c>
      <c r="E590" s="281" t="s">
        <v>269</v>
      </c>
      <c r="F590" s="300" t="s">
        <v>102</v>
      </c>
      <c r="G590" s="301">
        <f>+G591</f>
        <v>0</v>
      </c>
      <c r="H590" s="301">
        <f>+H591</f>
        <v>0</v>
      </c>
      <c r="I590" s="346">
        <f>+I591</f>
        <v>30</v>
      </c>
      <c r="J590" s="347">
        <f t="shared" si="24"/>
        <v>30</v>
      </c>
      <c r="K590" s="302">
        <v>0</v>
      </c>
      <c r="L590" s="347">
        <f t="shared" si="25"/>
        <v>30</v>
      </c>
    </row>
    <row r="591" spans="1:12" ht="13.5" hidden="1" thickBot="1">
      <c r="A591" s="304"/>
      <c r="B591" s="305"/>
      <c r="C591" s="306"/>
      <c r="D591" s="307">
        <v>3299</v>
      </c>
      <c r="E591" s="308">
        <v>5222</v>
      </c>
      <c r="F591" s="309" t="s">
        <v>345</v>
      </c>
      <c r="G591" s="310">
        <v>0</v>
      </c>
      <c r="H591" s="310">
        <v>0</v>
      </c>
      <c r="I591" s="348">
        <v>30</v>
      </c>
      <c r="J591" s="349">
        <f t="shared" si="24"/>
        <v>30</v>
      </c>
      <c r="K591" s="311">
        <v>0</v>
      </c>
      <c r="L591" s="349">
        <f t="shared" si="25"/>
        <v>30</v>
      </c>
    </row>
    <row r="592" spans="1:12" ht="36" hidden="1">
      <c r="A592" s="296" t="s">
        <v>268</v>
      </c>
      <c r="B592" s="297">
        <v>4010051</v>
      </c>
      <c r="C592" s="282" t="s">
        <v>103</v>
      </c>
      <c r="D592" s="283" t="s">
        <v>269</v>
      </c>
      <c r="E592" s="281" t="s">
        <v>269</v>
      </c>
      <c r="F592" s="300" t="s">
        <v>104</v>
      </c>
      <c r="G592" s="301">
        <f>+G593</f>
        <v>0</v>
      </c>
      <c r="H592" s="301">
        <f>+H593</f>
        <v>0</v>
      </c>
      <c r="I592" s="346">
        <f>+I593</f>
        <v>25</v>
      </c>
      <c r="J592" s="347">
        <f t="shared" si="24"/>
        <v>25</v>
      </c>
      <c r="K592" s="302">
        <v>0</v>
      </c>
      <c r="L592" s="347">
        <f t="shared" si="25"/>
        <v>25</v>
      </c>
    </row>
    <row r="593" spans="1:12" ht="13.5" hidden="1" thickBot="1">
      <c r="A593" s="304"/>
      <c r="B593" s="305"/>
      <c r="C593" s="306"/>
      <c r="D593" s="307">
        <v>3299</v>
      </c>
      <c r="E593" s="308">
        <v>5321</v>
      </c>
      <c r="F593" s="309" t="s">
        <v>350</v>
      </c>
      <c r="G593" s="310">
        <v>0</v>
      </c>
      <c r="H593" s="310">
        <v>0</v>
      </c>
      <c r="I593" s="348">
        <v>25</v>
      </c>
      <c r="J593" s="349">
        <f t="shared" si="24"/>
        <v>25</v>
      </c>
      <c r="K593" s="311">
        <v>0</v>
      </c>
      <c r="L593" s="349">
        <f t="shared" si="25"/>
        <v>25</v>
      </c>
    </row>
    <row r="594" spans="1:12" ht="24" hidden="1">
      <c r="A594" s="296" t="s">
        <v>268</v>
      </c>
      <c r="B594" s="297">
        <v>4010052</v>
      </c>
      <c r="C594" s="282" t="s">
        <v>316</v>
      </c>
      <c r="D594" s="283" t="s">
        <v>269</v>
      </c>
      <c r="E594" s="281" t="s">
        <v>269</v>
      </c>
      <c r="F594" s="300" t="s">
        <v>105</v>
      </c>
      <c r="G594" s="301">
        <f>+G595</f>
        <v>0</v>
      </c>
      <c r="H594" s="301">
        <f>+H595</f>
        <v>0</v>
      </c>
      <c r="I594" s="346">
        <f>+I595</f>
        <v>20</v>
      </c>
      <c r="J594" s="347">
        <f t="shared" si="24"/>
        <v>20</v>
      </c>
      <c r="K594" s="302">
        <v>0</v>
      </c>
      <c r="L594" s="347">
        <f t="shared" si="25"/>
        <v>20</v>
      </c>
    </row>
    <row r="595" spans="1:12" ht="13.5" hidden="1" thickBot="1">
      <c r="A595" s="304"/>
      <c r="B595" s="305"/>
      <c r="C595" s="306"/>
      <c r="D595" s="307">
        <v>3299</v>
      </c>
      <c r="E595" s="308">
        <v>5222</v>
      </c>
      <c r="F595" s="309" t="s">
        <v>345</v>
      </c>
      <c r="G595" s="310">
        <v>0</v>
      </c>
      <c r="H595" s="310">
        <v>0</v>
      </c>
      <c r="I595" s="348">
        <v>20</v>
      </c>
      <c r="J595" s="349">
        <f t="shared" si="24"/>
        <v>20</v>
      </c>
      <c r="K595" s="311">
        <v>0</v>
      </c>
      <c r="L595" s="349">
        <f t="shared" si="25"/>
        <v>20</v>
      </c>
    </row>
    <row r="596" spans="1:12" ht="24" hidden="1">
      <c r="A596" s="296" t="s">
        <v>268</v>
      </c>
      <c r="B596" s="297">
        <v>4010053</v>
      </c>
      <c r="C596" s="282" t="s">
        <v>316</v>
      </c>
      <c r="D596" s="283" t="s">
        <v>269</v>
      </c>
      <c r="E596" s="281" t="s">
        <v>269</v>
      </c>
      <c r="F596" s="300" t="s">
        <v>106</v>
      </c>
      <c r="G596" s="301">
        <f>+G597</f>
        <v>0</v>
      </c>
      <c r="H596" s="301">
        <f>+H597</f>
        <v>0</v>
      </c>
      <c r="I596" s="346">
        <f>+I597</f>
        <v>30</v>
      </c>
      <c r="J596" s="347">
        <f t="shared" si="24"/>
        <v>30</v>
      </c>
      <c r="K596" s="302">
        <v>0</v>
      </c>
      <c r="L596" s="347">
        <f t="shared" si="25"/>
        <v>30</v>
      </c>
    </row>
    <row r="597" spans="1:12" ht="13.5" hidden="1" thickBot="1">
      <c r="A597" s="304"/>
      <c r="B597" s="305"/>
      <c r="C597" s="306"/>
      <c r="D597" s="307">
        <v>3299</v>
      </c>
      <c r="E597" s="308">
        <v>5222</v>
      </c>
      <c r="F597" s="309" t="s">
        <v>345</v>
      </c>
      <c r="G597" s="310">
        <v>0</v>
      </c>
      <c r="H597" s="310">
        <v>0</v>
      </c>
      <c r="I597" s="348">
        <v>30</v>
      </c>
      <c r="J597" s="349">
        <f t="shared" si="24"/>
        <v>30</v>
      </c>
      <c r="K597" s="311">
        <v>0</v>
      </c>
      <c r="L597" s="349">
        <f t="shared" si="25"/>
        <v>30</v>
      </c>
    </row>
    <row r="598" spans="1:12" ht="36" hidden="1">
      <c r="A598" s="296" t="s">
        <v>268</v>
      </c>
      <c r="B598" s="297">
        <v>4010054</v>
      </c>
      <c r="C598" s="282" t="s">
        <v>541</v>
      </c>
      <c r="D598" s="283" t="s">
        <v>269</v>
      </c>
      <c r="E598" s="281" t="s">
        <v>269</v>
      </c>
      <c r="F598" s="300" t="s">
        <v>107</v>
      </c>
      <c r="G598" s="301">
        <f>+G599</f>
        <v>0</v>
      </c>
      <c r="H598" s="301">
        <f>+H599</f>
        <v>0</v>
      </c>
      <c r="I598" s="346">
        <f>+I599</f>
        <v>12</v>
      </c>
      <c r="J598" s="347">
        <f t="shared" si="24"/>
        <v>12</v>
      </c>
      <c r="K598" s="302">
        <v>0</v>
      </c>
      <c r="L598" s="347">
        <f t="shared" si="25"/>
        <v>12</v>
      </c>
    </row>
    <row r="599" spans="1:12" ht="13.5" hidden="1" thickBot="1">
      <c r="A599" s="304"/>
      <c r="B599" s="305"/>
      <c r="C599" s="306"/>
      <c r="D599" s="307">
        <v>3299</v>
      </c>
      <c r="E599" s="308">
        <v>5321</v>
      </c>
      <c r="F599" s="309" t="s">
        <v>350</v>
      </c>
      <c r="G599" s="310">
        <v>0</v>
      </c>
      <c r="H599" s="310">
        <v>0</v>
      </c>
      <c r="I599" s="348">
        <v>12</v>
      </c>
      <c r="J599" s="349">
        <f t="shared" si="24"/>
        <v>12</v>
      </c>
      <c r="K599" s="311">
        <v>0</v>
      </c>
      <c r="L599" s="349">
        <f t="shared" si="25"/>
        <v>12</v>
      </c>
    </row>
    <row r="600" spans="1:12" ht="36" hidden="1">
      <c r="A600" s="296" t="s">
        <v>268</v>
      </c>
      <c r="B600" s="297">
        <v>4010055</v>
      </c>
      <c r="C600" s="282" t="s">
        <v>108</v>
      </c>
      <c r="D600" s="283" t="s">
        <v>269</v>
      </c>
      <c r="E600" s="281" t="s">
        <v>269</v>
      </c>
      <c r="F600" s="300" t="s">
        <v>109</v>
      </c>
      <c r="G600" s="301">
        <f>+G601</f>
        <v>0</v>
      </c>
      <c r="H600" s="301">
        <f>+H601</f>
        <v>0</v>
      </c>
      <c r="I600" s="346">
        <f>+I601</f>
        <v>12</v>
      </c>
      <c r="J600" s="347">
        <f t="shared" si="24"/>
        <v>12</v>
      </c>
      <c r="K600" s="302">
        <v>0</v>
      </c>
      <c r="L600" s="347">
        <f t="shared" si="25"/>
        <v>12</v>
      </c>
    </row>
    <row r="601" spans="1:12" ht="13.5" hidden="1" thickBot="1">
      <c r="A601" s="304"/>
      <c r="B601" s="305"/>
      <c r="C601" s="306"/>
      <c r="D601" s="307">
        <v>3299</v>
      </c>
      <c r="E601" s="308">
        <v>5321</v>
      </c>
      <c r="F601" s="309" t="s">
        <v>350</v>
      </c>
      <c r="G601" s="310">
        <v>0</v>
      </c>
      <c r="H601" s="310">
        <v>0</v>
      </c>
      <c r="I601" s="348">
        <v>12</v>
      </c>
      <c r="J601" s="349">
        <f t="shared" si="24"/>
        <v>12</v>
      </c>
      <c r="K601" s="311">
        <v>0</v>
      </c>
      <c r="L601" s="349">
        <f t="shared" si="25"/>
        <v>12</v>
      </c>
    </row>
    <row r="602" spans="1:12" ht="48" hidden="1">
      <c r="A602" s="296" t="s">
        <v>268</v>
      </c>
      <c r="B602" s="297">
        <v>4010056</v>
      </c>
      <c r="C602" s="282" t="s">
        <v>110</v>
      </c>
      <c r="D602" s="283" t="s">
        <v>269</v>
      </c>
      <c r="E602" s="281" t="s">
        <v>269</v>
      </c>
      <c r="F602" s="300" t="s">
        <v>111</v>
      </c>
      <c r="G602" s="301">
        <f>+G603</f>
        <v>0</v>
      </c>
      <c r="H602" s="301">
        <f>+H603</f>
        <v>0</v>
      </c>
      <c r="I602" s="346">
        <f>+I603</f>
        <v>24</v>
      </c>
      <c r="J602" s="347">
        <f t="shared" si="24"/>
        <v>24</v>
      </c>
      <c r="K602" s="302">
        <v>0</v>
      </c>
      <c r="L602" s="347">
        <f t="shared" si="25"/>
        <v>24</v>
      </c>
    </row>
    <row r="603" spans="1:12" ht="24.75" hidden="1" thickBot="1">
      <c r="A603" s="304"/>
      <c r="B603" s="305"/>
      <c r="C603" s="306"/>
      <c r="D603" s="307">
        <v>3299</v>
      </c>
      <c r="E603" s="308">
        <v>5331</v>
      </c>
      <c r="F603" s="309" t="s">
        <v>342</v>
      </c>
      <c r="G603" s="310">
        <v>0</v>
      </c>
      <c r="H603" s="310">
        <v>0</v>
      </c>
      <c r="I603" s="348">
        <v>24</v>
      </c>
      <c r="J603" s="349">
        <f t="shared" si="24"/>
        <v>24</v>
      </c>
      <c r="K603" s="311">
        <v>0</v>
      </c>
      <c r="L603" s="349">
        <f t="shared" si="25"/>
        <v>24</v>
      </c>
    </row>
    <row r="604" spans="1:12" ht="24" hidden="1">
      <c r="A604" s="296" t="s">
        <v>268</v>
      </c>
      <c r="B604" s="297">
        <v>4010057</v>
      </c>
      <c r="C604" s="282" t="s">
        <v>316</v>
      </c>
      <c r="D604" s="283" t="s">
        <v>269</v>
      </c>
      <c r="E604" s="281" t="s">
        <v>269</v>
      </c>
      <c r="F604" s="300" t="s">
        <v>112</v>
      </c>
      <c r="G604" s="301">
        <f>+G605</f>
        <v>0</v>
      </c>
      <c r="H604" s="301">
        <f>+H605</f>
        <v>0</v>
      </c>
      <c r="I604" s="346">
        <f>+I605</f>
        <v>30</v>
      </c>
      <c r="J604" s="347">
        <f t="shared" si="24"/>
        <v>30</v>
      </c>
      <c r="K604" s="302">
        <v>0</v>
      </c>
      <c r="L604" s="347">
        <f t="shared" si="25"/>
        <v>30</v>
      </c>
    </row>
    <row r="605" spans="1:12" ht="24.75" hidden="1" thickBot="1">
      <c r="A605" s="304"/>
      <c r="B605" s="305"/>
      <c r="C605" s="306"/>
      <c r="D605" s="307">
        <v>3299</v>
      </c>
      <c r="E605" s="308">
        <v>5213</v>
      </c>
      <c r="F605" s="309" t="s">
        <v>113</v>
      </c>
      <c r="G605" s="310">
        <v>0</v>
      </c>
      <c r="H605" s="310">
        <v>0</v>
      </c>
      <c r="I605" s="348">
        <v>30</v>
      </c>
      <c r="J605" s="349">
        <f t="shared" si="24"/>
        <v>30</v>
      </c>
      <c r="K605" s="311">
        <v>0</v>
      </c>
      <c r="L605" s="349">
        <f t="shared" si="25"/>
        <v>30</v>
      </c>
    </row>
    <row r="606" spans="1:12" ht="36" hidden="1">
      <c r="A606" s="296" t="s">
        <v>268</v>
      </c>
      <c r="B606" s="297">
        <v>4010058</v>
      </c>
      <c r="C606" s="282" t="s">
        <v>284</v>
      </c>
      <c r="D606" s="283" t="s">
        <v>269</v>
      </c>
      <c r="E606" s="281" t="s">
        <v>269</v>
      </c>
      <c r="F606" s="300" t="s">
        <v>114</v>
      </c>
      <c r="G606" s="301">
        <f>+G607</f>
        <v>0</v>
      </c>
      <c r="H606" s="301">
        <f>+H607</f>
        <v>0</v>
      </c>
      <c r="I606" s="346">
        <f>+I607</f>
        <v>10</v>
      </c>
      <c r="J606" s="347">
        <f t="shared" si="24"/>
        <v>10</v>
      </c>
      <c r="K606" s="302">
        <v>0</v>
      </c>
      <c r="L606" s="347">
        <f t="shared" si="25"/>
        <v>10</v>
      </c>
    </row>
    <row r="607" spans="1:12" ht="24.75" hidden="1" thickBot="1">
      <c r="A607" s="304"/>
      <c r="B607" s="305"/>
      <c r="C607" s="306"/>
      <c r="D607" s="307">
        <v>3299</v>
      </c>
      <c r="E607" s="308">
        <v>5331</v>
      </c>
      <c r="F607" s="309" t="s">
        <v>342</v>
      </c>
      <c r="G607" s="310">
        <v>0</v>
      </c>
      <c r="H607" s="310">
        <v>0</v>
      </c>
      <c r="I607" s="348">
        <v>10</v>
      </c>
      <c r="J607" s="349">
        <f t="shared" si="24"/>
        <v>10</v>
      </c>
      <c r="K607" s="311">
        <v>0</v>
      </c>
      <c r="L607" s="349">
        <f t="shared" si="25"/>
        <v>10</v>
      </c>
    </row>
    <row r="608" spans="1:12" ht="36" hidden="1">
      <c r="A608" s="296" t="s">
        <v>268</v>
      </c>
      <c r="B608" s="297">
        <v>4010059</v>
      </c>
      <c r="C608" s="282" t="s">
        <v>115</v>
      </c>
      <c r="D608" s="283" t="s">
        <v>269</v>
      </c>
      <c r="E608" s="281" t="s">
        <v>269</v>
      </c>
      <c r="F608" s="300" t="s">
        <v>116</v>
      </c>
      <c r="G608" s="301">
        <f>+G609</f>
        <v>0</v>
      </c>
      <c r="H608" s="301">
        <f>+H609</f>
        <v>0</v>
      </c>
      <c r="I608" s="346">
        <f>+I609</f>
        <v>13</v>
      </c>
      <c r="J608" s="347">
        <f t="shared" si="24"/>
        <v>13</v>
      </c>
      <c r="K608" s="302">
        <v>0</v>
      </c>
      <c r="L608" s="347">
        <f t="shared" si="25"/>
        <v>13</v>
      </c>
    </row>
    <row r="609" spans="1:12" ht="13.5" hidden="1" thickBot="1">
      <c r="A609" s="304"/>
      <c r="B609" s="305"/>
      <c r="C609" s="306"/>
      <c r="D609" s="307">
        <v>3299</v>
      </c>
      <c r="E609" s="308">
        <v>5321</v>
      </c>
      <c r="F609" s="309" t="s">
        <v>350</v>
      </c>
      <c r="G609" s="310">
        <v>0</v>
      </c>
      <c r="H609" s="310">
        <v>0</v>
      </c>
      <c r="I609" s="348">
        <v>13</v>
      </c>
      <c r="J609" s="349">
        <f t="shared" si="24"/>
        <v>13</v>
      </c>
      <c r="K609" s="311">
        <v>0</v>
      </c>
      <c r="L609" s="349">
        <f t="shared" si="25"/>
        <v>13</v>
      </c>
    </row>
    <row r="610" spans="1:12" ht="24" hidden="1">
      <c r="A610" s="296" t="s">
        <v>268</v>
      </c>
      <c r="B610" s="297">
        <v>4010060</v>
      </c>
      <c r="C610" s="282" t="s">
        <v>316</v>
      </c>
      <c r="D610" s="283" t="s">
        <v>269</v>
      </c>
      <c r="E610" s="281" t="s">
        <v>269</v>
      </c>
      <c r="F610" s="300" t="s">
        <v>117</v>
      </c>
      <c r="G610" s="301">
        <f>+G611</f>
        <v>0</v>
      </c>
      <c r="H610" s="301">
        <f>+H611</f>
        <v>0</v>
      </c>
      <c r="I610" s="346">
        <f>+I611</f>
        <v>15</v>
      </c>
      <c r="J610" s="347">
        <f t="shared" si="24"/>
        <v>15</v>
      </c>
      <c r="K610" s="302">
        <v>0</v>
      </c>
      <c r="L610" s="347">
        <f t="shared" si="25"/>
        <v>15</v>
      </c>
    </row>
    <row r="611" spans="1:12" ht="13.5" hidden="1" thickBot="1">
      <c r="A611" s="304"/>
      <c r="B611" s="305"/>
      <c r="C611" s="306"/>
      <c r="D611" s="307">
        <v>3299</v>
      </c>
      <c r="E611" s="308">
        <v>5222</v>
      </c>
      <c r="F611" s="309" t="s">
        <v>345</v>
      </c>
      <c r="G611" s="310">
        <v>0</v>
      </c>
      <c r="H611" s="310">
        <v>0</v>
      </c>
      <c r="I611" s="348">
        <v>15</v>
      </c>
      <c r="J611" s="349">
        <f t="shared" si="24"/>
        <v>15</v>
      </c>
      <c r="K611" s="311">
        <v>0</v>
      </c>
      <c r="L611" s="349">
        <f t="shared" si="25"/>
        <v>15</v>
      </c>
    </row>
    <row r="612" spans="1:12" ht="12.75" hidden="1">
      <c r="A612" s="296" t="s">
        <v>268</v>
      </c>
      <c r="B612" s="297">
        <v>4010061</v>
      </c>
      <c r="C612" s="282" t="s">
        <v>118</v>
      </c>
      <c r="D612" s="283" t="s">
        <v>269</v>
      </c>
      <c r="E612" s="281" t="s">
        <v>269</v>
      </c>
      <c r="F612" s="300" t="s">
        <v>119</v>
      </c>
      <c r="G612" s="301">
        <f>+G613</f>
        <v>0</v>
      </c>
      <c r="H612" s="301">
        <f>+H613</f>
        <v>0</v>
      </c>
      <c r="I612" s="346">
        <f>+I613</f>
        <v>22</v>
      </c>
      <c r="J612" s="347">
        <f t="shared" si="24"/>
        <v>22</v>
      </c>
      <c r="K612" s="302">
        <v>0</v>
      </c>
      <c r="L612" s="347">
        <f t="shared" si="25"/>
        <v>22</v>
      </c>
    </row>
    <row r="613" spans="1:12" ht="13.5" hidden="1" thickBot="1">
      <c r="A613" s="304"/>
      <c r="B613" s="305"/>
      <c r="C613" s="306"/>
      <c r="D613" s="307">
        <v>3299</v>
      </c>
      <c r="E613" s="308">
        <v>5321</v>
      </c>
      <c r="F613" s="309" t="s">
        <v>350</v>
      </c>
      <c r="G613" s="310">
        <v>0</v>
      </c>
      <c r="H613" s="310">
        <v>0</v>
      </c>
      <c r="I613" s="348">
        <v>22</v>
      </c>
      <c r="J613" s="349">
        <f t="shared" si="24"/>
        <v>22</v>
      </c>
      <c r="K613" s="311">
        <v>0</v>
      </c>
      <c r="L613" s="349">
        <f t="shared" si="25"/>
        <v>22</v>
      </c>
    </row>
    <row r="614" spans="1:12" ht="24" hidden="1">
      <c r="A614" s="296" t="s">
        <v>268</v>
      </c>
      <c r="B614" s="297">
        <v>4010062</v>
      </c>
      <c r="C614" s="282" t="s">
        <v>280</v>
      </c>
      <c r="D614" s="283" t="s">
        <v>269</v>
      </c>
      <c r="E614" s="281" t="s">
        <v>269</v>
      </c>
      <c r="F614" s="300" t="s">
        <v>120</v>
      </c>
      <c r="G614" s="301">
        <f>+G615</f>
        <v>0</v>
      </c>
      <c r="H614" s="301">
        <f>+H615</f>
        <v>0</v>
      </c>
      <c r="I614" s="346">
        <f>+I615</f>
        <v>18</v>
      </c>
      <c r="J614" s="347">
        <f t="shared" si="24"/>
        <v>18</v>
      </c>
      <c r="K614" s="302">
        <v>0</v>
      </c>
      <c r="L614" s="347">
        <f t="shared" si="25"/>
        <v>18</v>
      </c>
    </row>
    <row r="615" spans="1:12" ht="24.75" hidden="1" thickBot="1">
      <c r="A615" s="304"/>
      <c r="B615" s="305"/>
      <c r="C615" s="306"/>
      <c r="D615" s="307">
        <v>3299</v>
      </c>
      <c r="E615" s="308">
        <v>5331</v>
      </c>
      <c r="F615" s="309" t="s">
        <v>342</v>
      </c>
      <c r="G615" s="310">
        <v>0</v>
      </c>
      <c r="H615" s="310">
        <v>0</v>
      </c>
      <c r="I615" s="348">
        <v>18</v>
      </c>
      <c r="J615" s="349">
        <f t="shared" si="24"/>
        <v>18</v>
      </c>
      <c r="K615" s="311">
        <v>0</v>
      </c>
      <c r="L615" s="349">
        <f t="shared" si="25"/>
        <v>18</v>
      </c>
    </row>
    <row r="616" spans="1:12" ht="72" hidden="1">
      <c r="A616" s="296" t="s">
        <v>268</v>
      </c>
      <c r="B616" s="297">
        <v>4010063</v>
      </c>
      <c r="C616" s="282" t="s">
        <v>121</v>
      </c>
      <c r="D616" s="283" t="s">
        <v>269</v>
      </c>
      <c r="E616" s="281" t="s">
        <v>269</v>
      </c>
      <c r="F616" s="300" t="s">
        <v>122</v>
      </c>
      <c r="G616" s="301">
        <f>+G617</f>
        <v>0</v>
      </c>
      <c r="H616" s="301">
        <f>+H617</f>
        <v>0</v>
      </c>
      <c r="I616" s="346">
        <f>+I617</f>
        <v>30</v>
      </c>
      <c r="J616" s="347">
        <f t="shared" si="24"/>
        <v>30</v>
      </c>
      <c r="K616" s="302">
        <v>0</v>
      </c>
      <c r="L616" s="347">
        <f t="shared" si="25"/>
        <v>30</v>
      </c>
    </row>
    <row r="617" spans="1:12" ht="24.75" hidden="1" thickBot="1">
      <c r="A617" s="304"/>
      <c r="B617" s="305"/>
      <c r="C617" s="306"/>
      <c r="D617" s="307">
        <v>3299</v>
      </c>
      <c r="E617" s="308">
        <v>5331</v>
      </c>
      <c r="F617" s="309" t="s">
        <v>342</v>
      </c>
      <c r="G617" s="310">
        <v>0</v>
      </c>
      <c r="H617" s="310">
        <v>0</v>
      </c>
      <c r="I617" s="348">
        <v>30</v>
      </c>
      <c r="J617" s="349">
        <f t="shared" si="24"/>
        <v>30</v>
      </c>
      <c r="K617" s="311">
        <v>0</v>
      </c>
      <c r="L617" s="349">
        <f t="shared" si="25"/>
        <v>30</v>
      </c>
    </row>
    <row r="618" spans="1:12" ht="36" hidden="1">
      <c r="A618" s="296" t="s">
        <v>268</v>
      </c>
      <c r="B618" s="297">
        <v>4010064</v>
      </c>
      <c r="C618" s="282" t="s">
        <v>123</v>
      </c>
      <c r="D618" s="283" t="s">
        <v>269</v>
      </c>
      <c r="E618" s="281" t="s">
        <v>269</v>
      </c>
      <c r="F618" s="300" t="s">
        <v>124</v>
      </c>
      <c r="G618" s="301">
        <f>+G619</f>
        <v>0</v>
      </c>
      <c r="H618" s="301">
        <f>+H619</f>
        <v>0</v>
      </c>
      <c r="I618" s="346">
        <f>+I619</f>
        <v>15</v>
      </c>
      <c r="J618" s="347">
        <f t="shared" si="24"/>
        <v>15</v>
      </c>
      <c r="K618" s="302">
        <v>0</v>
      </c>
      <c r="L618" s="347">
        <f t="shared" si="25"/>
        <v>15</v>
      </c>
    </row>
    <row r="619" spans="1:12" ht="13.5" hidden="1" thickBot="1">
      <c r="A619" s="304"/>
      <c r="B619" s="305"/>
      <c r="C619" s="306"/>
      <c r="D619" s="307">
        <v>3299</v>
      </c>
      <c r="E619" s="308">
        <v>5321</v>
      </c>
      <c r="F619" s="309" t="s">
        <v>350</v>
      </c>
      <c r="G619" s="310">
        <v>0</v>
      </c>
      <c r="H619" s="310">
        <v>0</v>
      </c>
      <c r="I619" s="348">
        <v>15</v>
      </c>
      <c r="J619" s="349">
        <f t="shared" si="24"/>
        <v>15</v>
      </c>
      <c r="K619" s="311">
        <v>0</v>
      </c>
      <c r="L619" s="349">
        <f t="shared" si="25"/>
        <v>15</v>
      </c>
    </row>
    <row r="620" spans="1:12" ht="36" hidden="1">
      <c r="A620" s="296" t="s">
        <v>268</v>
      </c>
      <c r="B620" s="297">
        <v>4010065</v>
      </c>
      <c r="C620" s="282" t="s">
        <v>125</v>
      </c>
      <c r="D620" s="283" t="s">
        <v>269</v>
      </c>
      <c r="E620" s="281" t="s">
        <v>269</v>
      </c>
      <c r="F620" s="300" t="s">
        <v>126</v>
      </c>
      <c r="G620" s="301">
        <f>+G621</f>
        <v>0</v>
      </c>
      <c r="H620" s="301">
        <f>+H621</f>
        <v>0</v>
      </c>
      <c r="I620" s="346">
        <f>+I621</f>
        <v>20</v>
      </c>
      <c r="J620" s="347">
        <f t="shared" si="24"/>
        <v>20</v>
      </c>
      <c r="K620" s="302">
        <v>0</v>
      </c>
      <c r="L620" s="347">
        <f t="shared" si="25"/>
        <v>20</v>
      </c>
    </row>
    <row r="621" spans="1:12" ht="13.5" hidden="1" thickBot="1">
      <c r="A621" s="304"/>
      <c r="B621" s="305"/>
      <c r="C621" s="306"/>
      <c r="D621" s="307">
        <v>3299</v>
      </c>
      <c r="E621" s="308">
        <v>5321</v>
      </c>
      <c r="F621" s="309" t="s">
        <v>350</v>
      </c>
      <c r="G621" s="310">
        <v>0</v>
      </c>
      <c r="H621" s="310">
        <v>0</v>
      </c>
      <c r="I621" s="348">
        <v>20</v>
      </c>
      <c r="J621" s="349">
        <f t="shared" si="24"/>
        <v>20</v>
      </c>
      <c r="K621" s="311">
        <v>0</v>
      </c>
      <c r="L621" s="349">
        <f t="shared" si="25"/>
        <v>20</v>
      </c>
    </row>
    <row r="622" spans="1:12" ht="12.75" hidden="1">
      <c r="A622" s="296" t="s">
        <v>268</v>
      </c>
      <c r="B622" s="297">
        <v>4010066</v>
      </c>
      <c r="C622" s="282" t="s">
        <v>316</v>
      </c>
      <c r="D622" s="283" t="s">
        <v>269</v>
      </c>
      <c r="E622" s="281" t="s">
        <v>269</v>
      </c>
      <c r="F622" s="300" t="s">
        <v>127</v>
      </c>
      <c r="G622" s="301">
        <f>+G623</f>
        <v>0</v>
      </c>
      <c r="H622" s="301">
        <f>+H623</f>
        <v>0</v>
      </c>
      <c r="I622" s="346">
        <f>+I623</f>
        <v>21</v>
      </c>
      <c r="J622" s="347">
        <f t="shared" si="24"/>
        <v>21</v>
      </c>
      <c r="K622" s="302">
        <v>0</v>
      </c>
      <c r="L622" s="347">
        <f t="shared" si="25"/>
        <v>21</v>
      </c>
    </row>
    <row r="623" spans="1:12" ht="13.5" hidden="1" thickBot="1">
      <c r="A623" s="304"/>
      <c r="B623" s="305"/>
      <c r="C623" s="306"/>
      <c r="D623" s="307">
        <v>3299</v>
      </c>
      <c r="E623" s="308">
        <v>5222</v>
      </c>
      <c r="F623" s="309" t="s">
        <v>345</v>
      </c>
      <c r="G623" s="310">
        <v>0</v>
      </c>
      <c r="H623" s="310">
        <v>0</v>
      </c>
      <c r="I623" s="348">
        <v>21</v>
      </c>
      <c r="J623" s="349">
        <f t="shared" si="24"/>
        <v>21</v>
      </c>
      <c r="K623" s="311">
        <v>0</v>
      </c>
      <c r="L623" s="349">
        <f t="shared" si="25"/>
        <v>21</v>
      </c>
    </row>
    <row r="624" spans="1:12" ht="36" hidden="1">
      <c r="A624" s="296" t="s">
        <v>268</v>
      </c>
      <c r="B624" s="297">
        <v>4010067</v>
      </c>
      <c r="C624" s="282" t="s">
        <v>287</v>
      </c>
      <c r="D624" s="283" t="s">
        <v>269</v>
      </c>
      <c r="E624" s="281" t="s">
        <v>269</v>
      </c>
      <c r="F624" s="300" t="s">
        <v>128</v>
      </c>
      <c r="G624" s="301">
        <f>+G625</f>
        <v>0</v>
      </c>
      <c r="H624" s="301">
        <f>+H625</f>
        <v>0</v>
      </c>
      <c r="I624" s="346">
        <f>+I625</f>
        <v>10</v>
      </c>
      <c r="J624" s="347">
        <f t="shared" si="24"/>
        <v>10</v>
      </c>
      <c r="K624" s="302">
        <v>0</v>
      </c>
      <c r="L624" s="347">
        <f t="shared" si="25"/>
        <v>10</v>
      </c>
    </row>
    <row r="625" spans="1:12" ht="24.75" hidden="1" thickBot="1">
      <c r="A625" s="304"/>
      <c r="B625" s="305"/>
      <c r="C625" s="306"/>
      <c r="D625" s="307">
        <v>3299</v>
      </c>
      <c r="E625" s="308">
        <v>5331</v>
      </c>
      <c r="F625" s="309" t="s">
        <v>342</v>
      </c>
      <c r="G625" s="310">
        <v>0</v>
      </c>
      <c r="H625" s="310">
        <v>0</v>
      </c>
      <c r="I625" s="348">
        <v>10</v>
      </c>
      <c r="J625" s="349">
        <f t="shared" si="24"/>
        <v>10</v>
      </c>
      <c r="K625" s="311">
        <v>0</v>
      </c>
      <c r="L625" s="349">
        <f t="shared" si="25"/>
        <v>10</v>
      </c>
    </row>
    <row r="626" spans="1:12" ht="24" hidden="1">
      <c r="A626" s="296" t="s">
        <v>268</v>
      </c>
      <c r="B626" s="297">
        <v>4010068</v>
      </c>
      <c r="C626" s="282" t="s">
        <v>129</v>
      </c>
      <c r="D626" s="283" t="s">
        <v>269</v>
      </c>
      <c r="E626" s="281" t="s">
        <v>269</v>
      </c>
      <c r="F626" s="300" t="s">
        <v>130</v>
      </c>
      <c r="G626" s="301">
        <f>+G627</f>
        <v>0</v>
      </c>
      <c r="H626" s="301">
        <f>+H627</f>
        <v>0</v>
      </c>
      <c r="I626" s="346">
        <f>+I627</f>
        <v>30</v>
      </c>
      <c r="J626" s="347">
        <f t="shared" si="24"/>
        <v>30</v>
      </c>
      <c r="K626" s="302">
        <v>0</v>
      </c>
      <c r="L626" s="347">
        <f t="shared" si="25"/>
        <v>30</v>
      </c>
    </row>
    <row r="627" spans="1:12" ht="13.5" hidden="1" thickBot="1">
      <c r="A627" s="304"/>
      <c r="B627" s="305"/>
      <c r="C627" s="306"/>
      <c r="D627" s="307">
        <v>3299</v>
      </c>
      <c r="E627" s="308">
        <v>5321</v>
      </c>
      <c r="F627" s="309" t="s">
        <v>350</v>
      </c>
      <c r="G627" s="310">
        <v>0</v>
      </c>
      <c r="H627" s="310">
        <v>0</v>
      </c>
      <c r="I627" s="348">
        <v>30</v>
      </c>
      <c r="J627" s="349">
        <f t="shared" si="24"/>
        <v>30</v>
      </c>
      <c r="K627" s="311">
        <v>0</v>
      </c>
      <c r="L627" s="349">
        <f t="shared" si="25"/>
        <v>30</v>
      </c>
    </row>
    <row r="628" spans="1:12" ht="36" hidden="1">
      <c r="A628" s="296" t="s">
        <v>268</v>
      </c>
      <c r="B628" s="297">
        <v>4010069</v>
      </c>
      <c r="C628" s="282" t="s">
        <v>708</v>
      </c>
      <c r="D628" s="283" t="s">
        <v>269</v>
      </c>
      <c r="E628" s="281" t="s">
        <v>269</v>
      </c>
      <c r="F628" s="300" t="s">
        <v>131</v>
      </c>
      <c r="G628" s="301">
        <f>+G629</f>
        <v>0</v>
      </c>
      <c r="H628" s="301">
        <f>+H629</f>
        <v>0</v>
      </c>
      <c r="I628" s="346">
        <f>+I629</f>
        <v>25</v>
      </c>
      <c r="J628" s="347">
        <f t="shared" si="24"/>
        <v>25</v>
      </c>
      <c r="K628" s="302">
        <v>0</v>
      </c>
      <c r="L628" s="347">
        <f t="shared" si="25"/>
        <v>25</v>
      </c>
    </row>
    <row r="629" spans="1:12" ht="13.5" hidden="1" thickBot="1">
      <c r="A629" s="304"/>
      <c r="B629" s="305"/>
      <c r="C629" s="306"/>
      <c r="D629" s="307">
        <v>3299</v>
      </c>
      <c r="E629" s="308">
        <v>5321</v>
      </c>
      <c r="F629" s="309" t="s">
        <v>350</v>
      </c>
      <c r="G629" s="310">
        <v>0</v>
      </c>
      <c r="H629" s="310">
        <v>0</v>
      </c>
      <c r="I629" s="348">
        <v>25</v>
      </c>
      <c r="J629" s="349">
        <f t="shared" si="24"/>
        <v>25</v>
      </c>
      <c r="K629" s="311">
        <v>0</v>
      </c>
      <c r="L629" s="349">
        <f t="shared" si="25"/>
        <v>25</v>
      </c>
    </row>
    <row r="630" spans="1:12" ht="24" hidden="1">
      <c r="A630" s="296" t="s">
        <v>268</v>
      </c>
      <c r="B630" s="297">
        <v>4010070</v>
      </c>
      <c r="C630" s="282" t="s">
        <v>132</v>
      </c>
      <c r="D630" s="283" t="s">
        <v>269</v>
      </c>
      <c r="E630" s="281" t="s">
        <v>269</v>
      </c>
      <c r="F630" s="300" t="s">
        <v>133</v>
      </c>
      <c r="G630" s="301">
        <f>+G631</f>
        <v>0</v>
      </c>
      <c r="H630" s="301">
        <f>+H631</f>
        <v>0</v>
      </c>
      <c r="I630" s="346">
        <f>+I631</f>
        <v>14</v>
      </c>
      <c r="J630" s="347">
        <f t="shared" si="24"/>
        <v>14</v>
      </c>
      <c r="K630" s="302">
        <v>0</v>
      </c>
      <c r="L630" s="347">
        <f t="shared" si="25"/>
        <v>14</v>
      </c>
    </row>
    <row r="631" spans="1:12" ht="13.5" hidden="1" thickBot="1">
      <c r="A631" s="304"/>
      <c r="B631" s="305"/>
      <c r="C631" s="306"/>
      <c r="D631" s="307">
        <v>3299</v>
      </c>
      <c r="E631" s="308">
        <v>5321</v>
      </c>
      <c r="F631" s="309" t="s">
        <v>350</v>
      </c>
      <c r="G631" s="310">
        <v>0</v>
      </c>
      <c r="H631" s="310">
        <v>0</v>
      </c>
      <c r="I631" s="348">
        <v>14</v>
      </c>
      <c r="J631" s="349">
        <f t="shared" si="24"/>
        <v>14</v>
      </c>
      <c r="K631" s="311">
        <v>0</v>
      </c>
      <c r="L631" s="349">
        <f t="shared" si="25"/>
        <v>14</v>
      </c>
    </row>
    <row r="632" spans="1:12" ht="36" hidden="1">
      <c r="A632" s="296" t="s">
        <v>268</v>
      </c>
      <c r="B632" s="297">
        <v>4010071</v>
      </c>
      <c r="C632" s="282" t="s">
        <v>316</v>
      </c>
      <c r="D632" s="283" t="s">
        <v>269</v>
      </c>
      <c r="E632" s="281" t="s">
        <v>269</v>
      </c>
      <c r="F632" s="300" t="s">
        <v>134</v>
      </c>
      <c r="G632" s="301">
        <f>+G633</f>
        <v>0</v>
      </c>
      <c r="H632" s="301">
        <f>+H633</f>
        <v>0</v>
      </c>
      <c r="I632" s="346">
        <f>+I633</f>
        <v>21</v>
      </c>
      <c r="J632" s="347">
        <f t="shared" si="24"/>
        <v>21</v>
      </c>
      <c r="K632" s="302">
        <v>0</v>
      </c>
      <c r="L632" s="347">
        <f t="shared" si="25"/>
        <v>21</v>
      </c>
    </row>
    <row r="633" spans="1:12" ht="24.75" hidden="1" thickBot="1">
      <c r="A633" s="304"/>
      <c r="B633" s="305"/>
      <c r="C633" s="306"/>
      <c r="D633" s="307">
        <v>3299</v>
      </c>
      <c r="E633" s="308">
        <v>5213</v>
      </c>
      <c r="F633" s="309" t="s">
        <v>113</v>
      </c>
      <c r="G633" s="310">
        <v>0</v>
      </c>
      <c r="H633" s="310">
        <v>0</v>
      </c>
      <c r="I633" s="348">
        <v>21</v>
      </c>
      <c r="J633" s="349">
        <f t="shared" si="24"/>
        <v>21</v>
      </c>
      <c r="K633" s="311">
        <v>0</v>
      </c>
      <c r="L633" s="349">
        <f t="shared" si="25"/>
        <v>21</v>
      </c>
    </row>
    <row r="634" spans="1:12" ht="24" hidden="1">
      <c r="A634" s="296" t="s">
        <v>268</v>
      </c>
      <c r="B634" s="297">
        <v>4010072</v>
      </c>
      <c r="C634" s="282" t="s">
        <v>19</v>
      </c>
      <c r="D634" s="283" t="s">
        <v>269</v>
      </c>
      <c r="E634" s="281" t="s">
        <v>269</v>
      </c>
      <c r="F634" s="300" t="s">
        <v>135</v>
      </c>
      <c r="G634" s="301">
        <f>+G635</f>
        <v>0</v>
      </c>
      <c r="H634" s="301">
        <f>+H635</f>
        <v>0</v>
      </c>
      <c r="I634" s="346">
        <f>+I635</f>
        <v>10</v>
      </c>
      <c r="J634" s="347">
        <f t="shared" si="24"/>
        <v>10</v>
      </c>
      <c r="K634" s="302">
        <v>0</v>
      </c>
      <c r="L634" s="347">
        <f t="shared" si="25"/>
        <v>10</v>
      </c>
    </row>
    <row r="635" spans="1:12" ht="13.5" hidden="1" thickBot="1">
      <c r="A635" s="304"/>
      <c r="B635" s="305"/>
      <c r="C635" s="306"/>
      <c r="D635" s="307">
        <v>3299</v>
      </c>
      <c r="E635" s="308">
        <v>5321</v>
      </c>
      <c r="F635" s="309" t="s">
        <v>350</v>
      </c>
      <c r="G635" s="310">
        <v>0</v>
      </c>
      <c r="H635" s="310">
        <v>0</v>
      </c>
      <c r="I635" s="348">
        <v>10</v>
      </c>
      <c r="J635" s="349">
        <f t="shared" si="24"/>
        <v>10</v>
      </c>
      <c r="K635" s="311">
        <v>0</v>
      </c>
      <c r="L635" s="349">
        <f t="shared" si="25"/>
        <v>10</v>
      </c>
    </row>
    <row r="636" spans="1:12" ht="24" hidden="1">
      <c r="A636" s="296" t="s">
        <v>268</v>
      </c>
      <c r="B636" s="297">
        <v>4010073</v>
      </c>
      <c r="C636" s="282" t="s">
        <v>7</v>
      </c>
      <c r="D636" s="283" t="s">
        <v>269</v>
      </c>
      <c r="E636" s="281" t="s">
        <v>269</v>
      </c>
      <c r="F636" s="300" t="s">
        <v>136</v>
      </c>
      <c r="G636" s="301">
        <f>+G637</f>
        <v>0</v>
      </c>
      <c r="H636" s="301">
        <f>+H637</f>
        <v>0</v>
      </c>
      <c r="I636" s="346">
        <f>+I637</f>
        <v>10</v>
      </c>
      <c r="J636" s="347">
        <f t="shared" si="24"/>
        <v>10</v>
      </c>
      <c r="K636" s="302">
        <v>0</v>
      </c>
      <c r="L636" s="347">
        <f t="shared" si="25"/>
        <v>10</v>
      </c>
    </row>
    <row r="637" spans="1:12" ht="13.5" hidden="1" thickBot="1">
      <c r="A637" s="304"/>
      <c r="B637" s="305"/>
      <c r="C637" s="306"/>
      <c r="D637" s="307">
        <v>3299</v>
      </c>
      <c r="E637" s="308">
        <v>5321</v>
      </c>
      <c r="F637" s="309" t="s">
        <v>350</v>
      </c>
      <c r="G637" s="310">
        <v>0</v>
      </c>
      <c r="H637" s="310">
        <v>0</v>
      </c>
      <c r="I637" s="348">
        <v>10</v>
      </c>
      <c r="J637" s="349">
        <f t="shared" si="24"/>
        <v>10</v>
      </c>
      <c r="K637" s="311">
        <v>0</v>
      </c>
      <c r="L637" s="349">
        <f t="shared" si="25"/>
        <v>10</v>
      </c>
    </row>
    <row r="638" spans="1:12" ht="36" hidden="1">
      <c r="A638" s="296" t="s">
        <v>268</v>
      </c>
      <c r="B638" s="297">
        <v>4010074</v>
      </c>
      <c r="C638" s="282" t="s">
        <v>137</v>
      </c>
      <c r="D638" s="283" t="s">
        <v>269</v>
      </c>
      <c r="E638" s="281" t="s">
        <v>269</v>
      </c>
      <c r="F638" s="300" t="s">
        <v>138</v>
      </c>
      <c r="G638" s="301">
        <f>+G639</f>
        <v>0</v>
      </c>
      <c r="H638" s="301">
        <f>+H639</f>
        <v>0</v>
      </c>
      <c r="I638" s="346">
        <f>+I639</f>
        <v>10</v>
      </c>
      <c r="J638" s="347">
        <f t="shared" si="24"/>
        <v>10</v>
      </c>
      <c r="K638" s="302">
        <v>0</v>
      </c>
      <c r="L638" s="347">
        <f t="shared" si="25"/>
        <v>10</v>
      </c>
    </row>
    <row r="639" spans="1:12" ht="13.5" hidden="1" thickBot="1">
      <c r="A639" s="304"/>
      <c r="B639" s="305"/>
      <c r="C639" s="306"/>
      <c r="D639" s="307">
        <v>3299</v>
      </c>
      <c r="E639" s="308">
        <v>5321</v>
      </c>
      <c r="F639" s="309" t="s">
        <v>350</v>
      </c>
      <c r="G639" s="310">
        <v>0</v>
      </c>
      <c r="H639" s="310">
        <v>0</v>
      </c>
      <c r="I639" s="348">
        <v>10</v>
      </c>
      <c r="J639" s="349">
        <f t="shared" si="24"/>
        <v>10</v>
      </c>
      <c r="K639" s="311">
        <v>0</v>
      </c>
      <c r="L639" s="349">
        <f t="shared" si="25"/>
        <v>10</v>
      </c>
    </row>
    <row r="640" spans="1:12" ht="48" hidden="1">
      <c r="A640" s="296" t="s">
        <v>268</v>
      </c>
      <c r="B640" s="297">
        <v>4010075</v>
      </c>
      <c r="C640" s="282" t="s">
        <v>139</v>
      </c>
      <c r="D640" s="283" t="s">
        <v>269</v>
      </c>
      <c r="E640" s="281" t="s">
        <v>269</v>
      </c>
      <c r="F640" s="300" t="s">
        <v>140</v>
      </c>
      <c r="G640" s="301">
        <f>+G641</f>
        <v>0</v>
      </c>
      <c r="H640" s="301">
        <f>+H641</f>
        <v>0</v>
      </c>
      <c r="I640" s="346">
        <f>+I641</f>
        <v>19</v>
      </c>
      <c r="J640" s="347">
        <f t="shared" si="24"/>
        <v>19</v>
      </c>
      <c r="K640" s="302">
        <v>0</v>
      </c>
      <c r="L640" s="347">
        <f t="shared" si="25"/>
        <v>19</v>
      </c>
    </row>
    <row r="641" spans="1:12" ht="13.5" hidden="1" thickBot="1">
      <c r="A641" s="304"/>
      <c r="B641" s="305"/>
      <c r="C641" s="306"/>
      <c r="D641" s="307">
        <v>3299</v>
      </c>
      <c r="E641" s="308">
        <v>5321</v>
      </c>
      <c r="F641" s="309" t="s">
        <v>350</v>
      </c>
      <c r="G641" s="310">
        <v>0</v>
      </c>
      <c r="H641" s="310">
        <v>0</v>
      </c>
      <c r="I641" s="348">
        <v>19</v>
      </c>
      <c r="J641" s="349">
        <f t="shared" si="24"/>
        <v>19</v>
      </c>
      <c r="K641" s="311">
        <v>0</v>
      </c>
      <c r="L641" s="349">
        <f t="shared" si="25"/>
        <v>19</v>
      </c>
    </row>
    <row r="642" spans="1:12" ht="36" hidden="1">
      <c r="A642" s="296" t="s">
        <v>268</v>
      </c>
      <c r="B642" s="297">
        <v>4010076</v>
      </c>
      <c r="C642" s="282" t="s">
        <v>141</v>
      </c>
      <c r="D642" s="283" t="s">
        <v>269</v>
      </c>
      <c r="E642" s="281" t="s">
        <v>269</v>
      </c>
      <c r="F642" s="300" t="s">
        <v>142</v>
      </c>
      <c r="G642" s="301">
        <f>+G643</f>
        <v>0</v>
      </c>
      <c r="H642" s="301">
        <f>+H643</f>
        <v>0</v>
      </c>
      <c r="I642" s="346">
        <f>+I643</f>
        <v>16</v>
      </c>
      <c r="J642" s="347">
        <f t="shared" si="24"/>
        <v>16</v>
      </c>
      <c r="K642" s="302">
        <v>0</v>
      </c>
      <c r="L642" s="347">
        <f t="shared" si="25"/>
        <v>16</v>
      </c>
    </row>
    <row r="643" spans="1:12" ht="13.5" hidden="1" thickBot="1">
      <c r="A643" s="304"/>
      <c r="B643" s="305"/>
      <c r="C643" s="306"/>
      <c r="D643" s="307">
        <v>3299</v>
      </c>
      <c r="E643" s="308">
        <v>5321</v>
      </c>
      <c r="F643" s="309" t="s">
        <v>350</v>
      </c>
      <c r="G643" s="310">
        <v>0</v>
      </c>
      <c r="H643" s="310">
        <v>0</v>
      </c>
      <c r="I643" s="348">
        <v>16</v>
      </c>
      <c r="J643" s="349">
        <f t="shared" si="24"/>
        <v>16</v>
      </c>
      <c r="K643" s="311">
        <v>0</v>
      </c>
      <c r="L643" s="349">
        <f t="shared" si="25"/>
        <v>16</v>
      </c>
    </row>
    <row r="644" spans="1:12" ht="36" hidden="1">
      <c r="A644" s="296" t="s">
        <v>268</v>
      </c>
      <c r="B644" s="297">
        <v>4010077</v>
      </c>
      <c r="C644" s="282" t="s">
        <v>143</v>
      </c>
      <c r="D644" s="283" t="s">
        <v>269</v>
      </c>
      <c r="E644" s="281" t="s">
        <v>269</v>
      </c>
      <c r="F644" s="300" t="s">
        <v>144</v>
      </c>
      <c r="G644" s="301">
        <f>+G645</f>
        <v>0</v>
      </c>
      <c r="H644" s="301">
        <f>+H645</f>
        <v>0</v>
      </c>
      <c r="I644" s="346">
        <f>+I645</f>
        <v>14</v>
      </c>
      <c r="J644" s="347">
        <f aca="true" t="shared" si="26" ref="J644:J697">+H644+I644</f>
        <v>14</v>
      </c>
      <c r="K644" s="302">
        <v>0</v>
      </c>
      <c r="L644" s="347">
        <f>+J644+K644</f>
        <v>14</v>
      </c>
    </row>
    <row r="645" spans="1:12" ht="13.5" hidden="1" thickBot="1">
      <c r="A645" s="304"/>
      <c r="B645" s="305"/>
      <c r="C645" s="306"/>
      <c r="D645" s="307">
        <v>3299</v>
      </c>
      <c r="E645" s="308">
        <v>5321</v>
      </c>
      <c r="F645" s="309" t="s">
        <v>350</v>
      </c>
      <c r="G645" s="310">
        <v>0</v>
      </c>
      <c r="H645" s="310">
        <v>0</v>
      </c>
      <c r="I645" s="348">
        <v>14</v>
      </c>
      <c r="J645" s="349">
        <f t="shared" si="26"/>
        <v>14</v>
      </c>
      <c r="K645" s="311">
        <v>0</v>
      </c>
      <c r="L645" s="349">
        <f>+J645+K645</f>
        <v>14</v>
      </c>
    </row>
    <row r="646" spans="1:12" ht="24" hidden="1">
      <c r="A646" s="296" t="s">
        <v>268</v>
      </c>
      <c r="B646" s="297">
        <v>4010078</v>
      </c>
      <c r="C646" s="282" t="s">
        <v>316</v>
      </c>
      <c r="D646" s="283" t="s">
        <v>269</v>
      </c>
      <c r="E646" s="281" t="s">
        <v>269</v>
      </c>
      <c r="F646" s="300" t="s">
        <v>145</v>
      </c>
      <c r="G646" s="301">
        <f>+G647</f>
        <v>0</v>
      </c>
      <c r="H646" s="301">
        <f>+H647</f>
        <v>0</v>
      </c>
      <c r="I646" s="346">
        <f>+I647</f>
        <v>30</v>
      </c>
      <c r="J646" s="347">
        <f>+H646+I646</f>
        <v>30</v>
      </c>
      <c r="K646" s="302">
        <v>0</v>
      </c>
      <c r="L646" s="347">
        <f>+J646+K646</f>
        <v>30</v>
      </c>
    </row>
    <row r="647" spans="1:12" ht="13.5" hidden="1" thickBot="1">
      <c r="A647" s="304"/>
      <c r="B647" s="305"/>
      <c r="C647" s="306"/>
      <c r="D647" s="307">
        <v>3299</v>
      </c>
      <c r="E647" s="308">
        <v>5222</v>
      </c>
      <c r="F647" s="309" t="s">
        <v>345</v>
      </c>
      <c r="G647" s="310">
        <v>0</v>
      </c>
      <c r="H647" s="310">
        <v>0</v>
      </c>
      <c r="I647" s="348">
        <v>30</v>
      </c>
      <c r="J647" s="349">
        <f>+H647+I647</f>
        <v>30</v>
      </c>
      <c r="K647" s="311">
        <v>0</v>
      </c>
      <c r="L647" s="349">
        <f>+J647+K647</f>
        <v>30</v>
      </c>
    </row>
    <row r="648" spans="1:12" ht="24" hidden="1">
      <c r="A648" s="296" t="s">
        <v>268</v>
      </c>
      <c r="B648" s="297">
        <v>4010079</v>
      </c>
      <c r="C648" s="282" t="s">
        <v>719</v>
      </c>
      <c r="D648" s="283" t="s">
        <v>269</v>
      </c>
      <c r="E648" s="281" t="s">
        <v>269</v>
      </c>
      <c r="F648" s="300" t="s">
        <v>146</v>
      </c>
      <c r="G648" s="301">
        <f>+G649</f>
        <v>0</v>
      </c>
      <c r="H648" s="301">
        <f>+H649</f>
        <v>0</v>
      </c>
      <c r="I648" s="346">
        <f>+I649</f>
        <v>30</v>
      </c>
      <c r="J648" s="347">
        <f t="shared" si="26"/>
        <v>30</v>
      </c>
      <c r="K648" s="302">
        <v>0</v>
      </c>
      <c r="L648" s="347">
        <f aca="true" t="shared" si="27" ref="L648:L697">+J648+K648</f>
        <v>30</v>
      </c>
    </row>
    <row r="649" spans="1:12" ht="13.5" hidden="1" thickBot="1">
      <c r="A649" s="304"/>
      <c r="B649" s="305"/>
      <c r="C649" s="306"/>
      <c r="D649" s="307">
        <v>3299</v>
      </c>
      <c r="E649" s="308">
        <v>5321</v>
      </c>
      <c r="F649" s="309" t="s">
        <v>350</v>
      </c>
      <c r="G649" s="310">
        <v>0</v>
      </c>
      <c r="H649" s="310">
        <v>0</v>
      </c>
      <c r="I649" s="348">
        <v>30</v>
      </c>
      <c r="J649" s="349">
        <f t="shared" si="26"/>
        <v>30</v>
      </c>
      <c r="K649" s="311">
        <v>0</v>
      </c>
      <c r="L649" s="349">
        <f t="shared" si="27"/>
        <v>30</v>
      </c>
    </row>
    <row r="650" spans="1:12" ht="24" hidden="1">
      <c r="A650" s="296" t="s">
        <v>268</v>
      </c>
      <c r="B650" s="297">
        <v>4010080</v>
      </c>
      <c r="C650" s="282" t="s">
        <v>316</v>
      </c>
      <c r="D650" s="283" t="s">
        <v>269</v>
      </c>
      <c r="E650" s="281" t="s">
        <v>269</v>
      </c>
      <c r="F650" s="300" t="s">
        <v>147</v>
      </c>
      <c r="G650" s="301">
        <f>+G651</f>
        <v>0</v>
      </c>
      <c r="H650" s="301">
        <f>+H651</f>
        <v>0</v>
      </c>
      <c r="I650" s="346">
        <f>+I651</f>
        <v>13</v>
      </c>
      <c r="J650" s="347">
        <f t="shared" si="26"/>
        <v>13</v>
      </c>
      <c r="K650" s="302">
        <v>0</v>
      </c>
      <c r="L650" s="347">
        <f t="shared" si="27"/>
        <v>13</v>
      </c>
    </row>
    <row r="651" spans="1:12" ht="13.5" hidden="1" thickBot="1">
      <c r="A651" s="304"/>
      <c r="B651" s="305"/>
      <c r="C651" s="306"/>
      <c r="D651" s="307">
        <v>3299</v>
      </c>
      <c r="E651" s="308">
        <v>5222</v>
      </c>
      <c r="F651" s="309" t="s">
        <v>345</v>
      </c>
      <c r="G651" s="310">
        <v>0</v>
      </c>
      <c r="H651" s="310">
        <v>0</v>
      </c>
      <c r="I651" s="348">
        <v>13</v>
      </c>
      <c r="J651" s="349">
        <f t="shared" si="26"/>
        <v>13</v>
      </c>
      <c r="K651" s="311">
        <v>0</v>
      </c>
      <c r="L651" s="349">
        <f t="shared" si="27"/>
        <v>13</v>
      </c>
    </row>
    <row r="652" spans="1:12" ht="36" hidden="1">
      <c r="A652" s="296" t="s">
        <v>268</v>
      </c>
      <c r="B652" s="297">
        <v>4010081</v>
      </c>
      <c r="C652" s="282" t="s">
        <v>316</v>
      </c>
      <c r="D652" s="283" t="s">
        <v>269</v>
      </c>
      <c r="E652" s="281" t="s">
        <v>269</v>
      </c>
      <c r="F652" s="300" t="s">
        <v>148</v>
      </c>
      <c r="G652" s="301">
        <f>+G653</f>
        <v>0</v>
      </c>
      <c r="H652" s="301">
        <f>+H653</f>
        <v>0</v>
      </c>
      <c r="I652" s="346">
        <f>+I653</f>
        <v>12</v>
      </c>
      <c r="J652" s="347">
        <f t="shared" si="26"/>
        <v>12</v>
      </c>
      <c r="K652" s="302">
        <v>0</v>
      </c>
      <c r="L652" s="347">
        <f t="shared" si="27"/>
        <v>12</v>
      </c>
    </row>
    <row r="653" spans="1:12" ht="13.5" hidden="1" thickBot="1">
      <c r="A653" s="304"/>
      <c r="B653" s="305"/>
      <c r="C653" s="306"/>
      <c r="D653" s="307">
        <v>3299</v>
      </c>
      <c r="E653" s="308">
        <v>5222</v>
      </c>
      <c r="F653" s="309" t="s">
        <v>345</v>
      </c>
      <c r="G653" s="310">
        <v>0</v>
      </c>
      <c r="H653" s="310">
        <v>0</v>
      </c>
      <c r="I653" s="348">
        <v>12</v>
      </c>
      <c r="J653" s="349">
        <f t="shared" si="26"/>
        <v>12</v>
      </c>
      <c r="K653" s="311">
        <v>0</v>
      </c>
      <c r="L653" s="349">
        <f t="shared" si="27"/>
        <v>12</v>
      </c>
    </row>
    <row r="654" spans="1:12" ht="36" hidden="1">
      <c r="A654" s="296" t="s">
        <v>268</v>
      </c>
      <c r="B654" s="297">
        <v>4010082</v>
      </c>
      <c r="C654" s="282" t="s">
        <v>149</v>
      </c>
      <c r="D654" s="283" t="s">
        <v>269</v>
      </c>
      <c r="E654" s="281" t="s">
        <v>269</v>
      </c>
      <c r="F654" s="300" t="s">
        <v>150</v>
      </c>
      <c r="G654" s="301">
        <f>+G655</f>
        <v>0</v>
      </c>
      <c r="H654" s="301">
        <f>+H655</f>
        <v>0</v>
      </c>
      <c r="I654" s="346">
        <f>+I655</f>
        <v>12</v>
      </c>
      <c r="J654" s="347">
        <f t="shared" si="26"/>
        <v>12</v>
      </c>
      <c r="K654" s="302">
        <v>0</v>
      </c>
      <c r="L654" s="347">
        <f t="shared" si="27"/>
        <v>12</v>
      </c>
    </row>
    <row r="655" spans="1:12" ht="13.5" hidden="1" thickBot="1">
      <c r="A655" s="304"/>
      <c r="B655" s="305"/>
      <c r="C655" s="306"/>
      <c r="D655" s="307">
        <v>3299</v>
      </c>
      <c r="E655" s="308">
        <v>5321</v>
      </c>
      <c r="F655" s="309" t="s">
        <v>350</v>
      </c>
      <c r="G655" s="310">
        <v>0</v>
      </c>
      <c r="H655" s="310">
        <v>0</v>
      </c>
      <c r="I655" s="348">
        <v>12</v>
      </c>
      <c r="J655" s="349">
        <f t="shared" si="26"/>
        <v>12</v>
      </c>
      <c r="K655" s="311">
        <v>0</v>
      </c>
      <c r="L655" s="349">
        <f t="shared" si="27"/>
        <v>12</v>
      </c>
    </row>
    <row r="656" spans="1:12" ht="24" hidden="1">
      <c r="A656" s="296" t="s">
        <v>268</v>
      </c>
      <c r="B656" s="297">
        <v>4010083</v>
      </c>
      <c r="C656" s="282" t="s">
        <v>721</v>
      </c>
      <c r="D656" s="283" t="s">
        <v>269</v>
      </c>
      <c r="E656" s="281" t="s">
        <v>269</v>
      </c>
      <c r="F656" s="300" t="s">
        <v>151</v>
      </c>
      <c r="G656" s="301">
        <f>+G657</f>
        <v>0</v>
      </c>
      <c r="H656" s="301">
        <f>+H657</f>
        <v>0</v>
      </c>
      <c r="I656" s="346">
        <f>+I657</f>
        <v>10</v>
      </c>
      <c r="J656" s="347">
        <f t="shared" si="26"/>
        <v>10</v>
      </c>
      <c r="K656" s="302">
        <v>0</v>
      </c>
      <c r="L656" s="347">
        <f t="shared" si="27"/>
        <v>10</v>
      </c>
    </row>
    <row r="657" spans="1:12" ht="13.5" hidden="1" thickBot="1">
      <c r="A657" s="304"/>
      <c r="B657" s="305"/>
      <c r="C657" s="306"/>
      <c r="D657" s="307">
        <v>3299</v>
      </c>
      <c r="E657" s="308">
        <v>5321</v>
      </c>
      <c r="F657" s="309" t="s">
        <v>350</v>
      </c>
      <c r="G657" s="310">
        <v>0</v>
      </c>
      <c r="H657" s="310">
        <v>0</v>
      </c>
      <c r="I657" s="348">
        <v>10</v>
      </c>
      <c r="J657" s="349">
        <f t="shared" si="26"/>
        <v>10</v>
      </c>
      <c r="K657" s="311">
        <v>0</v>
      </c>
      <c r="L657" s="349">
        <f t="shared" si="27"/>
        <v>10</v>
      </c>
    </row>
    <row r="658" spans="1:12" ht="24" hidden="1">
      <c r="A658" s="296" t="s">
        <v>268</v>
      </c>
      <c r="B658" s="297">
        <v>4010084</v>
      </c>
      <c r="C658" s="282" t="s">
        <v>539</v>
      </c>
      <c r="D658" s="283" t="s">
        <v>269</v>
      </c>
      <c r="E658" s="281" t="s">
        <v>269</v>
      </c>
      <c r="F658" s="300" t="s">
        <v>152</v>
      </c>
      <c r="G658" s="301">
        <f>+G659</f>
        <v>0</v>
      </c>
      <c r="H658" s="301">
        <f>+H659</f>
        <v>0</v>
      </c>
      <c r="I658" s="346">
        <f>+I659</f>
        <v>10</v>
      </c>
      <c r="J658" s="347">
        <f t="shared" si="26"/>
        <v>10</v>
      </c>
      <c r="K658" s="302">
        <v>0</v>
      </c>
      <c r="L658" s="347">
        <f t="shared" si="27"/>
        <v>10</v>
      </c>
    </row>
    <row r="659" spans="1:12" ht="13.5" hidden="1" thickBot="1">
      <c r="A659" s="304"/>
      <c r="B659" s="305"/>
      <c r="C659" s="306"/>
      <c r="D659" s="307">
        <v>3299</v>
      </c>
      <c r="E659" s="308">
        <v>5321</v>
      </c>
      <c r="F659" s="309" t="s">
        <v>350</v>
      </c>
      <c r="G659" s="310">
        <v>0</v>
      </c>
      <c r="H659" s="310">
        <v>0</v>
      </c>
      <c r="I659" s="348">
        <v>10</v>
      </c>
      <c r="J659" s="349">
        <f t="shared" si="26"/>
        <v>10</v>
      </c>
      <c r="K659" s="311">
        <v>0</v>
      </c>
      <c r="L659" s="349">
        <f t="shared" si="27"/>
        <v>10</v>
      </c>
    </row>
    <row r="660" spans="1:12" ht="24" hidden="1">
      <c r="A660" s="296" t="s">
        <v>268</v>
      </c>
      <c r="B660" s="297">
        <v>4010085</v>
      </c>
      <c r="C660" s="282" t="s">
        <v>153</v>
      </c>
      <c r="D660" s="283" t="s">
        <v>269</v>
      </c>
      <c r="E660" s="281" t="s">
        <v>269</v>
      </c>
      <c r="F660" s="300" t="s">
        <v>154</v>
      </c>
      <c r="G660" s="301">
        <f>+G661</f>
        <v>0</v>
      </c>
      <c r="H660" s="301">
        <f>+H661</f>
        <v>0</v>
      </c>
      <c r="I660" s="346">
        <f>+I661</f>
        <v>10</v>
      </c>
      <c r="J660" s="347">
        <f t="shared" si="26"/>
        <v>10</v>
      </c>
      <c r="K660" s="302">
        <v>0</v>
      </c>
      <c r="L660" s="347">
        <f t="shared" si="27"/>
        <v>10</v>
      </c>
    </row>
    <row r="661" spans="1:12" ht="13.5" hidden="1" thickBot="1">
      <c r="A661" s="304"/>
      <c r="B661" s="305"/>
      <c r="C661" s="306"/>
      <c r="D661" s="307">
        <v>3299</v>
      </c>
      <c r="E661" s="308">
        <v>5321</v>
      </c>
      <c r="F661" s="309" t="s">
        <v>350</v>
      </c>
      <c r="G661" s="310">
        <v>0</v>
      </c>
      <c r="H661" s="310">
        <v>0</v>
      </c>
      <c r="I661" s="348">
        <v>10</v>
      </c>
      <c r="J661" s="349">
        <f t="shared" si="26"/>
        <v>10</v>
      </c>
      <c r="K661" s="311">
        <v>0</v>
      </c>
      <c r="L661" s="349">
        <f t="shared" si="27"/>
        <v>10</v>
      </c>
    </row>
    <row r="662" spans="1:12" ht="36" hidden="1">
      <c r="A662" s="296" t="s">
        <v>268</v>
      </c>
      <c r="B662" s="297">
        <v>4010086</v>
      </c>
      <c r="C662" s="282" t="s">
        <v>725</v>
      </c>
      <c r="D662" s="283" t="s">
        <v>269</v>
      </c>
      <c r="E662" s="281" t="s">
        <v>269</v>
      </c>
      <c r="F662" s="300" t="s">
        <v>155</v>
      </c>
      <c r="G662" s="301">
        <f>+G663</f>
        <v>0</v>
      </c>
      <c r="H662" s="301">
        <f>+H663</f>
        <v>0</v>
      </c>
      <c r="I662" s="346">
        <f>+I663</f>
        <v>10</v>
      </c>
      <c r="J662" s="347">
        <f t="shared" si="26"/>
        <v>10</v>
      </c>
      <c r="K662" s="302">
        <v>0</v>
      </c>
      <c r="L662" s="347">
        <f t="shared" si="27"/>
        <v>10</v>
      </c>
    </row>
    <row r="663" spans="1:12" ht="13.5" hidden="1" thickBot="1">
      <c r="A663" s="304"/>
      <c r="B663" s="305"/>
      <c r="C663" s="306"/>
      <c r="D663" s="307">
        <v>3299</v>
      </c>
      <c r="E663" s="308">
        <v>5321</v>
      </c>
      <c r="F663" s="309" t="s">
        <v>350</v>
      </c>
      <c r="G663" s="310">
        <v>0</v>
      </c>
      <c r="H663" s="310">
        <v>0</v>
      </c>
      <c r="I663" s="348">
        <v>10</v>
      </c>
      <c r="J663" s="349">
        <f t="shared" si="26"/>
        <v>10</v>
      </c>
      <c r="K663" s="311">
        <v>0</v>
      </c>
      <c r="L663" s="349">
        <f t="shared" si="27"/>
        <v>10</v>
      </c>
    </row>
    <row r="664" spans="1:12" ht="36" hidden="1">
      <c r="A664" s="296" t="s">
        <v>268</v>
      </c>
      <c r="B664" s="297">
        <v>4010087</v>
      </c>
      <c r="C664" s="282" t="s">
        <v>156</v>
      </c>
      <c r="D664" s="283" t="s">
        <v>269</v>
      </c>
      <c r="E664" s="281" t="s">
        <v>269</v>
      </c>
      <c r="F664" s="300" t="s">
        <v>157</v>
      </c>
      <c r="G664" s="301">
        <f>+G665</f>
        <v>0</v>
      </c>
      <c r="H664" s="301">
        <f>+H665</f>
        <v>0</v>
      </c>
      <c r="I664" s="346">
        <f>+I665</f>
        <v>10</v>
      </c>
      <c r="J664" s="347">
        <f t="shared" si="26"/>
        <v>10</v>
      </c>
      <c r="K664" s="302">
        <v>0</v>
      </c>
      <c r="L664" s="347">
        <f t="shared" si="27"/>
        <v>10</v>
      </c>
    </row>
    <row r="665" spans="1:12" ht="13.5" hidden="1" thickBot="1">
      <c r="A665" s="304"/>
      <c r="B665" s="305"/>
      <c r="C665" s="306"/>
      <c r="D665" s="307">
        <v>3299</v>
      </c>
      <c r="E665" s="308">
        <v>5321</v>
      </c>
      <c r="F665" s="309" t="s">
        <v>350</v>
      </c>
      <c r="G665" s="310">
        <v>0</v>
      </c>
      <c r="H665" s="310">
        <v>0</v>
      </c>
      <c r="I665" s="348">
        <v>10</v>
      </c>
      <c r="J665" s="349">
        <f t="shared" si="26"/>
        <v>10</v>
      </c>
      <c r="K665" s="311">
        <v>0</v>
      </c>
      <c r="L665" s="349">
        <f t="shared" si="27"/>
        <v>10</v>
      </c>
    </row>
    <row r="666" spans="1:12" ht="24" hidden="1">
      <c r="A666" s="296" t="s">
        <v>268</v>
      </c>
      <c r="B666" s="297">
        <v>4010088</v>
      </c>
      <c r="C666" s="282" t="s">
        <v>316</v>
      </c>
      <c r="D666" s="283" t="s">
        <v>269</v>
      </c>
      <c r="E666" s="281" t="s">
        <v>269</v>
      </c>
      <c r="F666" s="300" t="s">
        <v>158</v>
      </c>
      <c r="G666" s="301">
        <f>+G667</f>
        <v>0</v>
      </c>
      <c r="H666" s="301">
        <f>+H667</f>
        <v>0</v>
      </c>
      <c r="I666" s="346">
        <f>+I667</f>
        <v>12</v>
      </c>
      <c r="J666" s="347">
        <f t="shared" si="26"/>
        <v>12</v>
      </c>
      <c r="K666" s="302">
        <v>0</v>
      </c>
      <c r="L666" s="347">
        <f t="shared" si="27"/>
        <v>12</v>
      </c>
    </row>
    <row r="667" spans="1:12" ht="13.5" hidden="1" thickBot="1">
      <c r="A667" s="304"/>
      <c r="B667" s="305"/>
      <c r="C667" s="306"/>
      <c r="D667" s="307">
        <v>3299</v>
      </c>
      <c r="E667" s="308">
        <v>5222</v>
      </c>
      <c r="F667" s="309" t="s">
        <v>345</v>
      </c>
      <c r="G667" s="310">
        <v>0</v>
      </c>
      <c r="H667" s="310">
        <v>0</v>
      </c>
      <c r="I667" s="348">
        <v>12</v>
      </c>
      <c r="J667" s="349">
        <f t="shared" si="26"/>
        <v>12</v>
      </c>
      <c r="K667" s="311">
        <v>0</v>
      </c>
      <c r="L667" s="349">
        <f t="shared" si="27"/>
        <v>12</v>
      </c>
    </row>
    <row r="668" spans="1:12" ht="24" hidden="1">
      <c r="A668" s="296" t="s">
        <v>268</v>
      </c>
      <c r="B668" s="297">
        <v>4010089</v>
      </c>
      <c r="C668" s="282" t="s">
        <v>24</v>
      </c>
      <c r="D668" s="283" t="s">
        <v>269</v>
      </c>
      <c r="E668" s="281" t="s">
        <v>269</v>
      </c>
      <c r="F668" s="300" t="s">
        <v>159</v>
      </c>
      <c r="G668" s="301">
        <f>+G669</f>
        <v>0</v>
      </c>
      <c r="H668" s="301">
        <f>+H669</f>
        <v>0</v>
      </c>
      <c r="I668" s="346">
        <f>+I669</f>
        <v>10</v>
      </c>
      <c r="J668" s="347">
        <f t="shared" si="26"/>
        <v>10</v>
      </c>
      <c r="K668" s="302">
        <v>0</v>
      </c>
      <c r="L668" s="347">
        <f t="shared" si="27"/>
        <v>10</v>
      </c>
    </row>
    <row r="669" spans="1:12" ht="13.5" hidden="1" thickBot="1">
      <c r="A669" s="304"/>
      <c r="B669" s="305"/>
      <c r="C669" s="306"/>
      <c r="D669" s="307">
        <v>3299</v>
      </c>
      <c r="E669" s="308">
        <v>5321</v>
      </c>
      <c r="F669" s="309" t="s">
        <v>350</v>
      </c>
      <c r="G669" s="310">
        <v>0</v>
      </c>
      <c r="H669" s="310">
        <v>0</v>
      </c>
      <c r="I669" s="348">
        <v>10</v>
      </c>
      <c r="J669" s="349">
        <f t="shared" si="26"/>
        <v>10</v>
      </c>
      <c r="K669" s="311">
        <v>0</v>
      </c>
      <c r="L669" s="349">
        <f t="shared" si="27"/>
        <v>10</v>
      </c>
    </row>
    <row r="670" spans="1:12" ht="24" hidden="1">
      <c r="A670" s="296" t="s">
        <v>268</v>
      </c>
      <c r="B670" s="297">
        <v>4010090</v>
      </c>
      <c r="C670" s="282" t="s">
        <v>160</v>
      </c>
      <c r="D670" s="283" t="s">
        <v>269</v>
      </c>
      <c r="E670" s="281" t="s">
        <v>269</v>
      </c>
      <c r="F670" s="300" t="s">
        <v>161</v>
      </c>
      <c r="G670" s="301">
        <f>+G671</f>
        <v>0</v>
      </c>
      <c r="H670" s="301">
        <f>+H671</f>
        <v>0</v>
      </c>
      <c r="I670" s="346">
        <f>+I671</f>
        <v>21</v>
      </c>
      <c r="J670" s="347">
        <f t="shared" si="26"/>
        <v>21</v>
      </c>
      <c r="K670" s="302">
        <v>0</v>
      </c>
      <c r="L670" s="347">
        <f t="shared" si="27"/>
        <v>21</v>
      </c>
    </row>
    <row r="671" spans="1:12" ht="13.5" hidden="1" thickBot="1">
      <c r="A671" s="304"/>
      <c r="B671" s="305"/>
      <c r="C671" s="306"/>
      <c r="D671" s="307">
        <v>3299</v>
      </c>
      <c r="E671" s="308">
        <v>5321</v>
      </c>
      <c r="F671" s="309" t="s">
        <v>350</v>
      </c>
      <c r="G671" s="310">
        <v>0</v>
      </c>
      <c r="H671" s="310">
        <v>0</v>
      </c>
      <c r="I671" s="348">
        <v>21</v>
      </c>
      <c r="J671" s="349">
        <f t="shared" si="26"/>
        <v>21</v>
      </c>
      <c r="K671" s="311">
        <v>0</v>
      </c>
      <c r="L671" s="349">
        <f t="shared" si="27"/>
        <v>21</v>
      </c>
    </row>
    <row r="672" spans="1:12" ht="24" hidden="1">
      <c r="A672" s="296" t="s">
        <v>268</v>
      </c>
      <c r="B672" s="297">
        <v>4010091</v>
      </c>
      <c r="C672" s="282" t="s">
        <v>293</v>
      </c>
      <c r="D672" s="283" t="s">
        <v>269</v>
      </c>
      <c r="E672" s="281" t="s">
        <v>269</v>
      </c>
      <c r="F672" s="300" t="s">
        <v>162</v>
      </c>
      <c r="G672" s="301">
        <f>+G673</f>
        <v>0</v>
      </c>
      <c r="H672" s="301">
        <f>+H673</f>
        <v>0</v>
      </c>
      <c r="I672" s="346">
        <f>+I673</f>
        <v>12</v>
      </c>
      <c r="J672" s="347">
        <f t="shared" si="26"/>
        <v>12</v>
      </c>
      <c r="K672" s="302">
        <v>0</v>
      </c>
      <c r="L672" s="347">
        <f t="shared" si="27"/>
        <v>12</v>
      </c>
    </row>
    <row r="673" spans="1:12" ht="24.75" hidden="1" thickBot="1">
      <c r="A673" s="304"/>
      <c r="B673" s="305"/>
      <c r="C673" s="306"/>
      <c r="D673" s="307">
        <v>3299</v>
      </c>
      <c r="E673" s="308">
        <v>5331</v>
      </c>
      <c r="F673" s="309" t="s">
        <v>342</v>
      </c>
      <c r="G673" s="310">
        <v>0</v>
      </c>
      <c r="H673" s="310">
        <v>0</v>
      </c>
      <c r="I673" s="348">
        <v>12</v>
      </c>
      <c r="J673" s="349">
        <f t="shared" si="26"/>
        <v>12</v>
      </c>
      <c r="K673" s="311">
        <v>0</v>
      </c>
      <c r="L673" s="349">
        <f t="shared" si="27"/>
        <v>12</v>
      </c>
    </row>
    <row r="674" spans="1:12" ht="36" hidden="1">
      <c r="A674" s="296" t="s">
        <v>268</v>
      </c>
      <c r="B674" s="297">
        <v>4010092</v>
      </c>
      <c r="C674" s="282" t="s">
        <v>163</v>
      </c>
      <c r="D674" s="283" t="s">
        <v>269</v>
      </c>
      <c r="E674" s="281" t="s">
        <v>269</v>
      </c>
      <c r="F674" s="300" t="s">
        <v>164</v>
      </c>
      <c r="G674" s="301">
        <f>+G675</f>
        <v>0</v>
      </c>
      <c r="H674" s="301">
        <f>+H675</f>
        <v>0</v>
      </c>
      <c r="I674" s="346">
        <f>+I675</f>
        <v>12</v>
      </c>
      <c r="J674" s="347">
        <f t="shared" si="26"/>
        <v>12</v>
      </c>
      <c r="K674" s="302">
        <v>0</v>
      </c>
      <c r="L674" s="347">
        <f t="shared" si="27"/>
        <v>12</v>
      </c>
    </row>
    <row r="675" spans="1:12" ht="13.5" hidden="1" thickBot="1">
      <c r="A675" s="304"/>
      <c r="B675" s="305"/>
      <c r="C675" s="306"/>
      <c r="D675" s="307">
        <v>3299</v>
      </c>
      <c r="E675" s="308">
        <v>5321</v>
      </c>
      <c r="F675" s="309" t="s">
        <v>350</v>
      </c>
      <c r="G675" s="310">
        <v>0</v>
      </c>
      <c r="H675" s="310">
        <v>0</v>
      </c>
      <c r="I675" s="348">
        <v>12</v>
      </c>
      <c r="J675" s="349">
        <f t="shared" si="26"/>
        <v>12</v>
      </c>
      <c r="K675" s="311">
        <v>0</v>
      </c>
      <c r="L675" s="349">
        <f t="shared" si="27"/>
        <v>12</v>
      </c>
    </row>
    <row r="676" spans="1:12" ht="24" hidden="1">
      <c r="A676" s="296" t="s">
        <v>268</v>
      </c>
      <c r="B676" s="297">
        <v>4010093</v>
      </c>
      <c r="C676" s="282" t="s">
        <v>295</v>
      </c>
      <c r="D676" s="283" t="s">
        <v>269</v>
      </c>
      <c r="E676" s="281" t="s">
        <v>269</v>
      </c>
      <c r="F676" s="300" t="s">
        <v>165</v>
      </c>
      <c r="G676" s="301">
        <f>+G677</f>
        <v>0</v>
      </c>
      <c r="H676" s="301">
        <f>+H677</f>
        <v>0</v>
      </c>
      <c r="I676" s="346">
        <f>+I677</f>
        <v>16</v>
      </c>
      <c r="J676" s="347">
        <f t="shared" si="26"/>
        <v>16</v>
      </c>
      <c r="K676" s="302">
        <v>0</v>
      </c>
      <c r="L676" s="347">
        <f t="shared" si="27"/>
        <v>16</v>
      </c>
    </row>
    <row r="677" spans="1:12" ht="24.75" hidden="1" thickBot="1">
      <c r="A677" s="304"/>
      <c r="B677" s="305"/>
      <c r="C677" s="306"/>
      <c r="D677" s="307">
        <v>3299</v>
      </c>
      <c r="E677" s="308">
        <v>5331</v>
      </c>
      <c r="F677" s="309" t="s">
        <v>342</v>
      </c>
      <c r="G677" s="310">
        <v>0</v>
      </c>
      <c r="H677" s="310">
        <v>0</v>
      </c>
      <c r="I677" s="348">
        <v>16</v>
      </c>
      <c r="J677" s="349">
        <f t="shared" si="26"/>
        <v>16</v>
      </c>
      <c r="K677" s="311">
        <v>0</v>
      </c>
      <c r="L677" s="349">
        <f t="shared" si="27"/>
        <v>16</v>
      </c>
    </row>
    <row r="678" spans="1:12" ht="24" hidden="1">
      <c r="A678" s="296" t="s">
        <v>268</v>
      </c>
      <c r="B678" s="297">
        <v>4010094</v>
      </c>
      <c r="C678" s="282" t="s">
        <v>166</v>
      </c>
      <c r="D678" s="283" t="s">
        <v>269</v>
      </c>
      <c r="E678" s="281" t="s">
        <v>269</v>
      </c>
      <c r="F678" s="300" t="s">
        <v>167</v>
      </c>
      <c r="G678" s="301">
        <f>+G679</f>
        <v>0</v>
      </c>
      <c r="H678" s="301">
        <f>+H679</f>
        <v>0</v>
      </c>
      <c r="I678" s="346">
        <f>+I679</f>
        <v>18</v>
      </c>
      <c r="J678" s="347">
        <f t="shared" si="26"/>
        <v>18</v>
      </c>
      <c r="K678" s="302">
        <v>0</v>
      </c>
      <c r="L678" s="347">
        <f t="shared" si="27"/>
        <v>18</v>
      </c>
    </row>
    <row r="679" spans="1:12" ht="13.5" hidden="1" thickBot="1">
      <c r="A679" s="304"/>
      <c r="B679" s="305"/>
      <c r="C679" s="306"/>
      <c r="D679" s="307">
        <v>3299</v>
      </c>
      <c r="E679" s="308">
        <v>5321</v>
      </c>
      <c r="F679" s="309" t="s">
        <v>350</v>
      </c>
      <c r="G679" s="310">
        <v>0</v>
      </c>
      <c r="H679" s="310">
        <v>0</v>
      </c>
      <c r="I679" s="348">
        <v>18</v>
      </c>
      <c r="J679" s="349">
        <f t="shared" si="26"/>
        <v>18</v>
      </c>
      <c r="K679" s="311">
        <v>0</v>
      </c>
      <c r="L679" s="349">
        <f t="shared" si="27"/>
        <v>18</v>
      </c>
    </row>
    <row r="680" spans="1:12" ht="24" hidden="1">
      <c r="A680" s="296" t="s">
        <v>268</v>
      </c>
      <c r="B680" s="297">
        <v>4010095</v>
      </c>
      <c r="C680" s="282" t="s">
        <v>168</v>
      </c>
      <c r="D680" s="283" t="s">
        <v>269</v>
      </c>
      <c r="E680" s="281" t="s">
        <v>269</v>
      </c>
      <c r="F680" s="300" t="s">
        <v>169</v>
      </c>
      <c r="G680" s="301">
        <f>+G681</f>
        <v>0</v>
      </c>
      <c r="H680" s="301">
        <f>+H681</f>
        <v>0</v>
      </c>
      <c r="I680" s="346">
        <f>+I681</f>
        <v>10</v>
      </c>
      <c r="J680" s="347">
        <f t="shared" si="26"/>
        <v>10</v>
      </c>
      <c r="K680" s="302">
        <v>0</v>
      </c>
      <c r="L680" s="347">
        <f t="shared" si="27"/>
        <v>10</v>
      </c>
    </row>
    <row r="681" spans="1:12" ht="13.5" hidden="1" thickBot="1">
      <c r="A681" s="304"/>
      <c r="B681" s="305"/>
      <c r="C681" s="306"/>
      <c r="D681" s="307">
        <v>3299</v>
      </c>
      <c r="E681" s="308">
        <v>5321</v>
      </c>
      <c r="F681" s="309" t="s">
        <v>350</v>
      </c>
      <c r="G681" s="310">
        <v>0</v>
      </c>
      <c r="H681" s="310">
        <v>0</v>
      </c>
      <c r="I681" s="348">
        <v>10</v>
      </c>
      <c r="J681" s="349">
        <f t="shared" si="26"/>
        <v>10</v>
      </c>
      <c r="K681" s="311">
        <v>0</v>
      </c>
      <c r="L681" s="349">
        <f t="shared" si="27"/>
        <v>10</v>
      </c>
    </row>
    <row r="682" spans="1:12" ht="24" hidden="1">
      <c r="A682" s="296" t="s">
        <v>268</v>
      </c>
      <c r="B682" s="297">
        <v>4010096</v>
      </c>
      <c r="C682" s="282" t="s">
        <v>316</v>
      </c>
      <c r="D682" s="283" t="s">
        <v>269</v>
      </c>
      <c r="E682" s="281" t="s">
        <v>269</v>
      </c>
      <c r="F682" s="300" t="s">
        <v>170</v>
      </c>
      <c r="G682" s="301">
        <f>+G683</f>
        <v>0</v>
      </c>
      <c r="H682" s="301">
        <f>+H683</f>
        <v>0</v>
      </c>
      <c r="I682" s="346">
        <f>+I683</f>
        <v>13</v>
      </c>
      <c r="J682" s="347">
        <f t="shared" si="26"/>
        <v>13</v>
      </c>
      <c r="K682" s="302">
        <v>0</v>
      </c>
      <c r="L682" s="347">
        <f t="shared" si="27"/>
        <v>13</v>
      </c>
    </row>
    <row r="683" spans="1:12" ht="24.75" hidden="1" thickBot="1">
      <c r="A683" s="304"/>
      <c r="B683" s="305"/>
      <c r="C683" s="306"/>
      <c r="D683" s="307">
        <v>3299</v>
      </c>
      <c r="E683" s="308">
        <v>5212</v>
      </c>
      <c r="F683" s="309" t="s">
        <v>171</v>
      </c>
      <c r="G683" s="310">
        <v>0</v>
      </c>
      <c r="H683" s="310">
        <v>0</v>
      </c>
      <c r="I683" s="348">
        <v>13</v>
      </c>
      <c r="J683" s="349">
        <f t="shared" si="26"/>
        <v>13</v>
      </c>
      <c r="K683" s="311">
        <v>0</v>
      </c>
      <c r="L683" s="349">
        <f t="shared" si="27"/>
        <v>13</v>
      </c>
    </row>
    <row r="684" spans="1:12" ht="24" hidden="1">
      <c r="A684" s="296" t="s">
        <v>268</v>
      </c>
      <c r="B684" s="297">
        <v>4010097</v>
      </c>
      <c r="C684" s="282" t="s">
        <v>727</v>
      </c>
      <c r="D684" s="283" t="s">
        <v>269</v>
      </c>
      <c r="E684" s="281" t="s">
        <v>269</v>
      </c>
      <c r="F684" s="300" t="s">
        <v>172</v>
      </c>
      <c r="G684" s="301">
        <f>+G685</f>
        <v>0</v>
      </c>
      <c r="H684" s="301">
        <f>+H685</f>
        <v>0</v>
      </c>
      <c r="I684" s="346">
        <f>+I685</f>
        <v>10</v>
      </c>
      <c r="J684" s="347">
        <f t="shared" si="26"/>
        <v>10</v>
      </c>
      <c r="K684" s="302">
        <v>0</v>
      </c>
      <c r="L684" s="347">
        <f t="shared" si="27"/>
        <v>10</v>
      </c>
    </row>
    <row r="685" spans="1:12" ht="13.5" hidden="1" thickBot="1">
      <c r="A685" s="304"/>
      <c r="B685" s="305"/>
      <c r="C685" s="306"/>
      <c r="D685" s="307">
        <v>3299</v>
      </c>
      <c r="E685" s="308">
        <v>5321</v>
      </c>
      <c r="F685" s="309" t="s">
        <v>350</v>
      </c>
      <c r="G685" s="310">
        <v>0</v>
      </c>
      <c r="H685" s="310">
        <v>0</v>
      </c>
      <c r="I685" s="348">
        <v>10</v>
      </c>
      <c r="J685" s="349">
        <f t="shared" si="26"/>
        <v>10</v>
      </c>
      <c r="K685" s="311">
        <v>0</v>
      </c>
      <c r="L685" s="349">
        <f t="shared" si="27"/>
        <v>10</v>
      </c>
    </row>
    <row r="686" spans="1:12" ht="36" hidden="1">
      <c r="A686" s="296" t="s">
        <v>268</v>
      </c>
      <c r="B686" s="297">
        <v>4010098</v>
      </c>
      <c r="C686" s="282" t="s">
        <v>281</v>
      </c>
      <c r="D686" s="283" t="s">
        <v>269</v>
      </c>
      <c r="E686" s="281" t="s">
        <v>269</v>
      </c>
      <c r="F686" s="300" t="s">
        <v>173</v>
      </c>
      <c r="G686" s="301">
        <f>+G687</f>
        <v>0</v>
      </c>
      <c r="H686" s="301">
        <f>+H687</f>
        <v>0</v>
      </c>
      <c r="I686" s="346">
        <f>+I687</f>
        <v>17</v>
      </c>
      <c r="J686" s="347">
        <f t="shared" si="26"/>
        <v>17</v>
      </c>
      <c r="K686" s="302">
        <v>0</v>
      </c>
      <c r="L686" s="347">
        <f t="shared" si="27"/>
        <v>17</v>
      </c>
    </row>
    <row r="687" spans="1:12" ht="24.75" hidden="1" thickBot="1">
      <c r="A687" s="304"/>
      <c r="B687" s="305"/>
      <c r="C687" s="306"/>
      <c r="D687" s="307">
        <v>3299</v>
      </c>
      <c r="E687" s="308">
        <v>5331</v>
      </c>
      <c r="F687" s="309" t="s">
        <v>342</v>
      </c>
      <c r="G687" s="310">
        <v>0</v>
      </c>
      <c r="H687" s="310">
        <v>0</v>
      </c>
      <c r="I687" s="348">
        <v>17</v>
      </c>
      <c r="J687" s="349">
        <f t="shared" si="26"/>
        <v>17</v>
      </c>
      <c r="K687" s="311">
        <v>0</v>
      </c>
      <c r="L687" s="349">
        <f t="shared" si="27"/>
        <v>17</v>
      </c>
    </row>
    <row r="688" spans="1:12" ht="36" hidden="1">
      <c r="A688" s="296" t="s">
        <v>268</v>
      </c>
      <c r="B688" s="297">
        <v>4010099</v>
      </c>
      <c r="C688" s="282" t="s">
        <v>174</v>
      </c>
      <c r="D688" s="283" t="s">
        <v>269</v>
      </c>
      <c r="E688" s="281" t="s">
        <v>269</v>
      </c>
      <c r="F688" s="300" t="s">
        <v>175</v>
      </c>
      <c r="G688" s="301">
        <f>+G689</f>
        <v>0</v>
      </c>
      <c r="H688" s="301">
        <f>+H689</f>
        <v>0</v>
      </c>
      <c r="I688" s="346">
        <f>+I689</f>
        <v>11</v>
      </c>
      <c r="J688" s="347">
        <f t="shared" si="26"/>
        <v>11</v>
      </c>
      <c r="K688" s="302">
        <v>0</v>
      </c>
      <c r="L688" s="347">
        <f t="shared" si="27"/>
        <v>11</v>
      </c>
    </row>
    <row r="689" spans="1:12" ht="13.5" hidden="1" thickBot="1">
      <c r="A689" s="304"/>
      <c r="B689" s="305"/>
      <c r="C689" s="306"/>
      <c r="D689" s="307">
        <v>3299</v>
      </c>
      <c r="E689" s="308">
        <v>5321</v>
      </c>
      <c r="F689" s="309" t="s">
        <v>350</v>
      </c>
      <c r="G689" s="310">
        <v>0</v>
      </c>
      <c r="H689" s="310">
        <v>0</v>
      </c>
      <c r="I689" s="348">
        <v>11</v>
      </c>
      <c r="J689" s="349">
        <f t="shared" si="26"/>
        <v>11</v>
      </c>
      <c r="K689" s="311">
        <v>0</v>
      </c>
      <c r="L689" s="349">
        <f t="shared" si="27"/>
        <v>11</v>
      </c>
    </row>
    <row r="690" spans="1:12" ht="36" hidden="1">
      <c r="A690" s="296" t="s">
        <v>268</v>
      </c>
      <c r="B690" s="297">
        <v>4010100</v>
      </c>
      <c r="C690" s="282" t="s">
        <v>176</v>
      </c>
      <c r="D690" s="283" t="s">
        <v>269</v>
      </c>
      <c r="E690" s="281" t="s">
        <v>269</v>
      </c>
      <c r="F690" s="300" t="s">
        <v>177</v>
      </c>
      <c r="G690" s="301">
        <f>+G691</f>
        <v>0</v>
      </c>
      <c r="H690" s="301">
        <f>+H691</f>
        <v>0</v>
      </c>
      <c r="I690" s="346">
        <f>+I691</f>
        <v>30</v>
      </c>
      <c r="J690" s="347">
        <f t="shared" si="26"/>
        <v>30</v>
      </c>
      <c r="K690" s="302">
        <v>0</v>
      </c>
      <c r="L690" s="347">
        <f t="shared" si="27"/>
        <v>30</v>
      </c>
    </row>
    <row r="691" spans="1:12" ht="13.5" hidden="1" thickBot="1">
      <c r="A691" s="304"/>
      <c r="B691" s="305"/>
      <c r="C691" s="306"/>
      <c r="D691" s="307">
        <v>3299</v>
      </c>
      <c r="E691" s="308">
        <v>5321</v>
      </c>
      <c r="F691" s="309" t="s">
        <v>350</v>
      </c>
      <c r="G691" s="310">
        <v>0</v>
      </c>
      <c r="H691" s="310">
        <v>0</v>
      </c>
      <c r="I691" s="348">
        <v>30</v>
      </c>
      <c r="J691" s="349">
        <f t="shared" si="26"/>
        <v>30</v>
      </c>
      <c r="K691" s="311">
        <v>0</v>
      </c>
      <c r="L691" s="349">
        <f t="shared" si="27"/>
        <v>30</v>
      </c>
    </row>
    <row r="692" spans="1:12" ht="36" hidden="1">
      <c r="A692" s="296" t="s">
        <v>268</v>
      </c>
      <c r="B692" s="297">
        <v>4010101</v>
      </c>
      <c r="C692" s="282" t="s">
        <v>15</v>
      </c>
      <c r="D692" s="283" t="s">
        <v>269</v>
      </c>
      <c r="E692" s="281" t="s">
        <v>269</v>
      </c>
      <c r="F692" s="300" t="s">
        <v>178</v>
      </c>
      <c r="G692" s="301">
        <f>+G693</f>
        <v>0</v>
      </c>
      <c r="H692" s="301">
        <f>+H693</f>
        <v>0</v>
      </c>
      <c r="I692" s="346">
        <f>+I693</f>
        <v>10</v>
      </c>
      <c r="J692" s="347">
        <f t="shared" si="26"/>
        <v>10</v>
      </c>
      <c r="K692" s="302">
        <v>0</v>
      </c>
      <c r="L692" s="347">
        <f t="shared" si="27"/>
        <v>10</v>
      </c>
    </row>
    <row r="693" spans="1:12" ht="13.5" hidden="1" thickBot="1">
      <c r="A693" s="304"/>
      <c r="B693" s="305"/>
      <c r="C693" s="306"/>
      <c r="D693" s="307">
        <v>3299</v>
      </c>
      <c r="E693" s="308">
        <v>5321</v>
      </c>
      <c r="F693" s="309" t="s">
        <v>350</v>
      </c>
      <c r="G693" s="310">
        <v>0</v>
      </c>
      <c r="H693" s="310">
        <v>0</v>
      </c>
      <c r="I693" s="348">
        <v>10</v>
      </c>
      <c r="J693" s="349">
        <f t="shared" si="26"/>
        <v>10</v>
      </c>
      <c r="K693" s="311">
        <v>0</v>
      </c>
      <c r="L693" s="349">
        <f t="shared" si="27"/>
        <v>10</v>
      </c>
    </row>
    <row r="694" spans="1:12" ht="24" hidden="1">
      <c r="A694" s="296" t="s">
        <v>268</v>
      </c>
      <c r="B694" s="297">
        <v>4010102</v>
      </c>
      <c r="C694" s="282" t="s">
        <v>316</v>
      </c>
      <c r="D694" s="283" t="s">
        <v>269</v>
      </c>
      <c r="E694" s="281" t="s">
        <v>269</v>
      </c>
      <c r="F694" s="300" t="s">
        <v>179</v>
      </c>
      <c r="G694" s="301">
        <f>+G695</f>
        <v>0</v>
      </c>
      <c r="H694" s="301">
        <f>+H695</f>
        <v>0</v>
      </c>
      <c r="I694" s="346">
        <f>+I695</f>
        <v>23</v>
      </c>
      <c r="J694" s="347">
        <f t="shared" si="26"/>
        <v>23</v>
      </c>
      <c r="K694" s="302">
        <v>0</v>
      </c>
      <c r="L694" s="347">
        <f t="shared" si="27"/>
        <v>23</v>
      </c>
    </row>
    <row r="695" spans="1:12" ht="24.75" hidden="1" thickBot="1">
      <c r="A695" s="304"/>
      <c r="B695" s="305"/>
      <c r="C695" s="306"/>
      <c r="D695" s="307">
        <v>3299</v>
      </c>
      <c r="E695" s="308">
        <v>5212</v>
      </c>
      <c r="F695" s="309" t="s">
        <v>171</v>
      </c>
      <c r="G695" s="310">
        <v>0</v>
      </c>
      <c r="H695" s="310">
        <v>0</v>
      </c>
      <c r="I695" s="348">
        <v>23</v>
      </c>
      <c r="J695" s="349">
        <f t="shared" si="26"/>
        <v>23</v>
      </c>
      <c r="K695" s="311">
        <v>0</v>
      </c>
      <c r="L695" s="349">
        <f t="shared" si="27"/>
        <v>23</v>
      </c>
    </row>
    <row r="696" spans="1:12" ht="24" hidden="1">
      <c r="A696" s="296" t="s">
        <v>268</v>
      </c>
      <c r="B696" s="297">
        <v>4010103</v>
      </c>
      <c r="C696" s="282" t="s">
        <v>316</v>
      </c>
      <c r="D696" s="283" t="s">
        <v>269</v>
      </c>
      <c r="E696" s="281" t="s">
        <v>269</v>
      </c>
      <c r="F696" s="300" t="s">
        <v>180</v>
      </c>
      <c r="G696" s="301">
        <f>+G697</f>
        <v>0</v>
      </c>
      <c r="H696" s="301">
        <f>+H697</f>
        <v>0</v>
      </c>
      <c r="I696" s="346">
        <f>+I697</f>
        <v>10</v>
      </c>
      <c r="J696" s="347">
        <f t="shared" si="26"/>
        <v>10</v>
      </c>
      <c r="K696" s="302">
        <v>0</v>
      </c>
      <c r="L696" s="347">
        <f t="shared" si="27"/>
        <v>10</v>
      </c>
    </row>
    <row r="697" spans="1:12" ht="13.5" hidden="1" thickBot="1">
      <c r="A697" s="304"/>
      <c r="B697" s="305"/>
      <c r="C697" s="306"/>
      <c r="D697" s="307">
        <v>3299</v>
      </c>
      <c r="E697" s="308">
        <v>5222</v>
      </c>
      <c r="F697" s="309" t="s">
        <v>345</v>
      </c>
      <c r="G697" s="310">
        <v>0</v>
      </c>
      <c r="H697" s="310">
        <v>0</v>
      </c>
      <c r="I697" s="348">
        <v>10</v>
      </c>
      <c r="J697" s="349">
        <f t="shared" si="26"/>
        <v>10</v>
      </c>
      <c r="K697" s="311">
        <v>0</v>
      </c>
      <c r="L697" s="349">
        <f t="shared" si="27"/>
        <v>10</v>
      </c>
    </row>
    <row r="698" spans="1:12" ht="13.5" thickBot="1">
      <c r="A698" s="273" t="s">
        <v>268</v>
      </c>
      <c r="B698" s="431" t="s">
        <v>181</v>
      </c>
      <c r="C698" s="432"/>
      <c r="D698" s="274" t="s">
        <v>269</v>
      </c>
      <c r="E698" s="275" t="s">
        <v>269</v>
      </c>
      <c r="F698" s="338" t="s">
        <v>182</v>
      </c>
      <c r="G698" s="339">
        <v>0</v>
      </c>
      <c r="H698" s="339">
        <v>0</v>
      </c>
      <c r="I698" s="340">
        <f>SUM(I699:I728)/2</f>
        <v>250</v>
      </c>
      <c r="J698" s="341">
        <f>H698+I698</f>
        <v>250</v>
      </c>
      <c r="K698" s="340">
        <f>SUM(K699:K728)/2</f>
        <v>0</v>
      </c>
      <c r="L698" s="341">
        <f>J698+K698</f>
        <v>250</v>
      </c>
    </row>
    <row r="699" spans="1:12" ht="12.75" hidden="1">
      <c r="A699" s="280" t="s">
        <v>268</v>
      </c>
      <c r="B699" s="281">
        <v>4020000</v>
      </c>
      <c r="C699" s="282" t="s">
        <v>316</v>
      </c>
      <c r="D699" s="283" t="s">
        <v>269</v>
      </c>
      <c r="E699" s="281" t="s">
        <v>269</v>
      </c>
      <c r="F699" s="284" t="s">
        <v>183</v>
      </c>
      <c r="G699" s="285">
        <v>0</v>
      </c>
      <c r="H699" s="286">
        <v>0</v>
      </c>
      <c r="I699" s="342">
        <f>+I700</f>
        <v>6</v>
      </c>
      <c r="J699" s="343">
        <f>H699+I699</f>
        <v>6</v>
      </c>
      <c r="K699" s="302">
        <v>0</v>
      </c>
      <c r="L699" s="343">
        <f>J699+K699</f>
        <v>6</v>
      </c>
    </row>
    <row r="700" spans="1:12" ht="13.5" hidden="1" thickBot="1">
      <c r="A700" s="288"/>
      <c r="B700" s="289"/>
      <c r="C700" s="290"/>
      <c r="D700" s="291">
        <v>3299</v>
      </c>
      <c r="E700" s="292">
        <v>5901</v>
      </c>
      <c r="F700" s="293" t="s">
        <v>472</v>
      </c>
      <c r="G700" s="294">
        <v>0</v>
      </c>
      <c r="H700" s="294">
        <v>0</v>
      </c>
      <c r="I700" s="344">
        <v>6</v>
      </c>
      <c r="J700" s="345">
        <f>H700+I700</f>
        <v>6</v>
      </c>
      <c r="K700" s="311">
        <v>0</v>
      </c>
      <c r="L700" s="345">
        <f>J700+K700</f>
        <v>6</v>
      </c>
    </row>
    <row r="701" spans="1:12" ht="24" hidden="1">
      <c r="A701" s="296" t="s">
        <v>268</v>
      </c>
      <c r="B701" s="297">
        <v>4020001</v>
      </c>
      <c r="C701" s="282" t="s">
        <v>184</v>
      </c>
      <c r="D701" s="283" t="s">
        <v>269</v>
      </c>
      <c r="E701" s="281" t="s">
        <v>269</v>
      </c>
      <c r="F701" s="300" t="s">
        <v>185</v>
      </c>
      <c r="G701" s="301">
        <f>+G702</f>
        <v>0</v>
      </c>
      <c r="H701" s="301">
        <f>+H702</f>
        <v>0</v>
      </c>
      <c r="I701" s="346">
        <f>+I702</f>
        <v>11</v>
      </c>
      <c r="J701" s="347">
        <f>+H701+I701</f>
        <v>11</v>
      </c>
      <c r="K701" s="302">
        <v>0</v>
      </c>
      <c r="L701" s="347">
        <f>+J701+K701</f>
        <v>11</v>
      </c>
    </row>
    <row r="702" spans="1:12" ht="13.5" hidden="1" thickBot="1">
      <c r="A702" s="304"/>
      <c r="B702" s="305"/>
      <c r="C702" s="306"/>
      <c r="D702" s="307">
        <v>3299</v>
      </c>
      <c r="E702" s="308">
        <v>5321</v>
      </c>
      <c r="F702" s="309" t="s">
        <v>350</v>
      </c>
      <c r="G702" s="310">
        <v>0</v>
      </c>
      <c r="H702" s="310">
        <v>0</v>
      </c>
      <c r="I702" s="348">
        <v>11</v>
      </c>
      <c r="J702" s="349">
        <f>+H702+I702</f>
        <v>11</v>
      </c>
      <c r="K702" s="311">
        <v>0</v>
      </c>
      <c r="L702" s="349">
        <f>+J702+K702</f>
        <v>11</v>
      </c>
    </row>
    <row r="703" spans="1:12" ht="24" hidden="1">
      <c r="A703" s="296" t="s">
        <v>268</v>
      </c>
      <c r="B703" s="297">
        <v>4020002</v>
      </c>
      <c r="C703" s="282" t="s">
        <v>64</v>
      </c>
      <c r="D703" s="283" t="s">
        <v>269</v>
      </c>
      <c r="E703" s="281" t="s">
        <v>269</v>
      </c>
      <c r="F703" s="300" t="s">
        <v>186</v>
      </c>
      <c r="G703" s="301">
        <f>+G704</f>
        <v>0</v>
      </c>
      <c r="H703" s="301">
        <f>+H704</f>
        <v>0</v>
      </c>
      <c r="I703" s="346">
        <f>+I704</f>
        <v>11</v>
      </c>
      <c r="J703" s="347">
        <f aca="true" t="shared" si="28" ref="J703:J728">+H703+I703</f>
        <v>11</v>
      </c>
      <c r="K703" s="302">
        <v>0</v>
      </c>
      <c r="L703" s="347">
        <f aca="true" t="shared" si="29" ref="L703:L728">+J703+K703</f>
        <v>11</v>
      </c>
    </row>
    <row r="704" spans="1:12" ht="13.5" hidden="1" thickBot="1">
      <c r="A704" s="304"/>
      <c r="B704" s="305"/>
      <c r="C704" s="306"/>
      <c r="D704" s="307">
        <v>3299</v>
      </c>
      <c r="E704" s="308">
        <v>5321</v>
      </c>
      <c r="F704" s="309" t="s">
        <v>350</v>
      </c>
      <c r="G704" s="310">
        <v>0</v>
      </c>
      <c r="H704" s="310">
        <v>0</v>
      </c>
      <c r="I704" s="348">
        <v>11</v>
      </c>
      <c r="J704" s="349">
        <f t="shared" si="28"/>
        <v>11</v>
      </c>
      <c r="K704" s="311">
        <v>0</v>
      </c>
      <c r="L704" s="349">
        <f t="shared" si="29"/>
        <v>11</v>
      </c>
    </row>
    <row r="705" spans="1:12" ht="24" hidden="1">
      <c r="A705" s="296" t="s">
        <v>268</v>
      </c>
      <c r="B705" s="297">
        <v>4020003</v>
      </c>
      <c r="C705" s="282" t="s">
        <v>723</v>
      </c>
      <c r="D705" s="283" t="s">
        <v>269</v>
      </c>
      <c r="E705" s="281" t="s">
        <v>269</v>
      </c>
      <c r="F705" s="300" t="s">
        <v>187</v>
      </c>
      <c r="G705" s="301">
        <f>+G706</f>
        <v>0</v>
      </c>
      <c r="H705" s="301">
        <f>+H706</f>
        <v>0</v>
      </c>
      <c r="I705" s="346">
        <f>+I706</f>
        <v>13</v>
      </c>
      <c r="J705" s="347">
        <f t="shared" si="28"/>
        <v>13</v>
      </c>
      <c r="K705" s="302">
        <v>0</v>
      </c>
      <c r="L705" s="347">
        <f t="shared" si="29"/>
        <v>13</v>
      </c>
    </row>
    <row r="706" spans="1:12" ht="13.5" hidden="1" thickBot="1">
      <c r="A706" s="304"/>
      <c r="B706" s="305"/>
      <c r="C706" s="306"/>
      <c r="D706" s="307">
        <v>3299</v>
      </c>
      <c r="E706" s="308">
        <v>5321</v>
      </c>
      <c r="F706" s="309" t="s">
        <v>350</v>
      </c>
      <c r="G706" s="310">
        <v>0</v>
      </c>
      <c r="H706" s="310">
        <v>0</v>
      </c>
      <c r="I706" s="348">
        <v>13</v>
      </c>
      <c r="J706" s="349">
        <f t="shared" si="28"/>
        <v>13</v>
      </c>
      <c r="K706" s="311">
        <v>0</v>
      </c>
      <c r="L706" s="349">
        <f t="shared" si="29"/>
        <v>13</v>
      </c>
    </row>
    <row r="707" spans="1:12" ht="36" hidden="1">
      <c r="A707" s="296" t="s">
        <v>268</v>
      </c>
      <c r="B707" s="297">
        <v>4020004</v>
      </c>
      <c r="C707" s="282" t="s">
        <v>288</v>
      </c>
      <c r="D707" s="283" t="s">
        <v>269</v>
      </c>
      <c r="E707" s="281" t="s">
        <v>269</v>
      </c>
      <c r="F707" s="300" t="s">
        <v>188</v>
      </c>
      <c r="G707" s="301">
        <f>+G708</f>
        <v>0</v>
      </c>
      <c r="H707" s="301">
        <f>+H708</f>
        <v>0</v>
      </c>
      <c r="I707" s="346">
        <f>+I708</f>
        <v>30</v>
      </c>
      <c r="J707" s="347">
        <f t="shared" si="28"/>
        <v>30</v>
      </c>
      <c r="K707" s="302">
        <v>0</v>
      </c>
      <c r="L707" s="347">
        <f t="shared" si="29"/>
        <v>30</v>
      </c>
    </row>
    <row r="708" spans="1:12" ht="24.75" hidden="1" thickBot="1">
      <c r="A708" s="304"/>
      <c r="B708" s="305"/>
      <c r="C708" s="306"/>
      <c r="D708" s="307">
        <v>3299</v>
      </c>
      <c r="E708" s="308">
        <v>5331</v>
      </c>
      <c r="F708" s="309" t="s">
        <v>342</v>
      </c>
      <c r="G708" s="310">
        <v>0</v>
      </c>
      <c r="H708" s="310">
        <v>0</v>
      </c>
      <c r="I708" s="348">
        <v>30</v>
      </c>
      <c r="J708" s="349">
        <f t="shared" si="28"/>
        <v>30</v>
      </c>
      <c r="K708" s="311">
        <v>0</v>
      </c>
      <c r="L708" s="349">
        <f t="shared" si="29"/>
        <v>30</v>
      </c>
    </row>
    <row r="709" spans="1:12" ht="24" hidden="1">
      <c r="A709" s="296" t="s">
        <v>268</v>
      </c>
      <c r="B709" s="297">
        <v>4020005</v>
      </c>
      <c r="C709" s="282" t="s">
        <v>729</v>
      </c>
      <c r="D709" s="283" t="s">
        <v>269</v>
      </c>
      <c r="E709" s="281" t="s">
        <v>269</v>
      </c>
      <c r="F709" s="300" t="s">
        <v>189</v>
      </c>
      <c r="G709" s="301">
        <f>+G710</f>
        <v>0</v>
      </c>
      <c r="H709" s="301">
        <f>+H710</f>
        <v>0</v>
      </c>
      <c r="I709" s="346">
        <f>+I710</f>
        <v>16</v>
      </c>
      <c r="J709" s="347">
        <f t="shared" si="28"/>
        <v>16</v>
      </c>
      <c r="K709" s="302">
        <v>0</v>
      </c>
      <c r="L709" s="347">
        <f t="shared" si="29"/>
        <v>16</v>
      </c>
    </row>
    <row r="710" spans="1:12" ht="24.75" hidden="1" thickBot="1">
      <c r="A710" s="304"/>
      <c r="B710" s="305"/>
      <c r="C710" s="306"/>
      <c r="D710" s="307">
        <v>3299</v>
      </c>
      <c r="E710" s="308">
        <v>5331</v>
      </c>
      <c r="F710" s="309" t="s">
        <v>342</v>
      </c>
      <c r="G710" s="310">
        <v>0</v>
      </c>
      <c r="H710" s="310">
        <v>0</v>
      </c>
      <c r="I710" s="348">
        <v>16</v>
      </c>
      <c r="J710" s="349">
        <f t="shared" si="28"/>
        <v>16</v>
      </c>
      <c r="K710" s="311">
        <v>0</v>
      </c>
      <c r="L710" s="349">
        <f t="shared" si="29"/>
        <v>16</v>
      </c>
    </row>
    <row r="711" spans="1:12" ht="36" hidden="1">
      <c r="A711" s="296" t="s">
        <v>268</v>
      </c>
      <c r="B711" s="297">
        <v>4020006</v>
      </c>
      <c r="C711" s="282" t="s">
        <v>176</v>
      </c>
      <c r="D711" s="283" t="s">
        <v>269</v>
      </c>
      <c r="E711" s="281" t="s">
        <v>269</v>
      </c>
      <c r="F711" s="300" t="s">
        <v>190</v>
      </c>
      <c r="G711" s="301">
        <f>+G712</f>
        <v>0</v>
      </c>
      <c r="H711" s="301">
        <f>+H712</f>
        <v>0</v>
      </c>
      <c r="I711" s="346">
        <f>+I712</f>
        <v>10</v>
      </c>
      <c r="J711" s="347">
        <f t="shared" si="28"/>
        <v>10</v>
      </c>
      <c r="K711" s="302">
        <v>0</v>
      </c>
      <c r="L711" s="347">
        <f t="shared" si="29"/>
        <v>10</v>
      </c>
    </row>
    <row r="712" spans="1:12" ht="13.5" hidden="1" thickBot="1">
      <c r="A712" s="304"/>
      <c r="B712" s="305"/>
      <c r="C712" s="306"/>
      <c r="D712" s="307">
        <v>3299</v>
      </c>
      <c r="E712" s="308">
        <v>5321</v>
      </c>
      <c r="F712" s="309" t="s">
        <v>350</v>
      </c>
      <c r="G712" s="310">
        <v>0</v>
      </c>
      <c r="H712" s="310">
        <v>0</v>
      </c>
      <c r="I712" s="348">
        <v>10</v>
      </c>
      <c r="J712" s="349">
        <f t="shared" si="28"/>
        <v>10</v>
      </c>
      <c r="K712" s="311">
        <v>0</v>
      </c>
      <c r="L712" s="349">
        <f t="shared" si="29"/>
        <v>10</v>
      </c>
    </row>
    <row r="713" spans="1:12" ht="24" hidden="1">
      <c r="A713" s="296" t="s">
        <v>268</v>
      </c>
      <c r="B713" s="297">
        <v>4020007</v>
      </c>
      <c r="C713" s="282" t="s">
        <v>129</v>
      </c>
      <c r="D713" s="283" t="s">
        <v>269</v>
      </c>
      <c r="E713" s="281" t="s">
        <v>269</v>
      </c>
      <c r="F713" s="300" t="s">
        <v>191</v>
      </c>
      <c r="G713" s="301">
        <f>+G714</f>
        <v>0</v>
      </c>
      <c r="H713" s="301">
        <f>+H714</f>
        <v>0</v>
      </c>
      <c r="I713" s="346">
        <f>+I714</f>
        <v>23</v>
      </c>
      <c r="J713" s="347">
        <f t="shared" si="28"/>
        <v>23</v>
      </c>
      <c r="K713" s="302">
        <v>0</v>
      </c>
      <c r="L713" s="347">
        <f t="shared" si="29"/>
        <v>23</v>
      </c>
    </row>
    <row r="714" spans="1:12" ht="13.5" hidden="1" thickBot="1">
      <c r="A714" s="304"/>
      <c r="B714" s="305"/>
      <c r="C714" s="306"/>
      <c r="D714" s="307">
        <v>3299</v>
      </c>
      <c r="E714" s="308">
        <v>5321</v>
      </c>
      <c r="F714" s="309" t="s">
        <v>350</v>
      </c>
      <c r="G714" s="310">
        <v>0</v>
      </c>
      <c r="H714" s="310">
        <v>0</v>
      </c>
      <c r="I714" s="348">
        <v>23</v>
      </c>
      <c r="J714" s="349">
        <f t="shared" si="28"/>
        <v>23</v>
      </c>
      <c r="K714" s="311">
        <v>0</v>
      </c>
      <c r="L714" s="349">
        <f t="shared" si="29"/>
        <v>23</v>
      </c>
    </row>
    <row r="715" spans="1:12" ht="36" hidden="1">
      <c r="A715" s="296" t="s">
        <v>268</v>
      </c>
      <c r="B715" s="297">
        <v>4020008</v>
      </c>
      <c r="C715" s="282" t="s">
        <v>32</v>
      </c>
      <c r="D715" s="283" t="s">
        <v>269</v>
      </c>
      <c r="E715" s="281" t="s">
        <v>269</v>
      </c>
      <c r="F715" s="300" t="s">
        <v>192</v>
      </c>
      <c r="G715" s="301">
        <f>+G716</f>
        <v>0</v>
      </c>
      <c r="H715" s="301">
        <f>+H716</f>
        <v>0</v>
      </c>
      <c r="I715" s="346">
        <f>+I716</f>
        <v>10</v>
      </c>
      <c r="J715" s="347">
        <f t="shared" si="28"/>
        <v>10</v>
      </c>
      <c r="K715" s="302">
        <v>0</v>
      </c>
      <c r="L715" s="347">
        <f t="shared" si="29"/>
        <v>10</v>
      </c>
    </row>
    <row r="716" spans="1:12" ht="13.5" hidden="1" thickBot="1">
      <c r="A716" s="304"/>
      <c r="B716" s="305"/>
      <c r="C716" s="306"/>
      <c r="D716" s="307">
        <v>3299</v>
      </c>
      <c r="E716" s="308">
        <v>5321</v>
      </c>
      <c r="F716" s="309" t="s">
        <v>350</v>
      </c>
      <c r="G716" s="310">
        <v>0</v>
      </c>
      <c r="H716" s="310">
        <v>0</v>
      </c>
      <c r="I716" s="348">
        <v>10</v>
      </c>
      <c r="J716" s="349">
        <f t="shared" si="28"/>
        <v>10</v>
      </c>
      <c r="K716" s="311">
        <v>0</v>
      </c>
      <c r="L716" s="349">
        <f t="shared" si="29"/>
        <v>10</v>
      </c>
    </row>
    <row r="717" spans="1:12" ht="24" hidden="1">
      <c r="A717" s="296" t="s">
        <v>268</v>
      </c>
      <c r="B717" s="297">
        <v>4020009</v>
      </c>
      <c r="C717" s="282" t="s">
        <v>675</v>
      </c>
      <c r="D717" s="283" t="s">
        <v>269</v>
      </c>
      <c r="E717" s="281" t="s">
        <v>269</v>
      </c>
      <c r="F717" s="300" t="s">
        <v>193</v>
      </c>
      <c r="G717" s="301">
        <f>+G718</f>
        <v>0</v>
      </c>
      <c r="H717" s="301">
        <f>+H718</f>
        <v>0</v>
      </c>
      <c r="I717" s="346">
        <f>+I718</f>
        <v>10</v>
      </c>
      <c r="J717" s="347">
        <f t="shared" si="28"/>
        <v>10</v>
      </c>
      <c r="K717" s="302">
        <v>0</v>
      </c>
      <c r="L717" s="347">
        <f t="shared" si="29"/>
        <v>10</v>
      </c>
    </row>
    <row r="718" spans="1:12" ht="13.5" hidden="1" thickBot="1">
      <c r="A718" s="304"/>
      <c r="B718" s="305"/>
      <c r="C718" s="306"/>
      <c r="D718" s="307">
        <v>3299</v>
      </c>
      <c r="E718" s="308">
        <v>5321</v>
      </c>
      <c r="F718" s="309" t="s">
        <v>350</v>
      </c>
      <c r="G718" s="310">
        <v>0</v>
      </c>
      <c r="H718" s="310">
        <v>0</v>
      </c>
      <c r="I718" s="348">
        <v>10</v>
      </c>
      <c r="J718" s="349">
        <f t="shared" si="28"/>
        <v>10</v>
      </c>
      <c r="K718" s="311">
        <v>0</v>
      </c>
      <c r="L718" s="349">
        <f t="shared" si="29"/>
        <v>10</v>
      </c>
    </row>
    <row r="719" spans="1:12" ht="36" hidden="1">
      <c r="A719" s="296" t="s">
        <v>268</v>
      </c>
      <c r="B719" s="297">
        <v>4020010</v>
      </c>
      <c r="C719" s="282" t="s">
        <v>194</v>
      </c>
      <c r="D719" s="283" t="s">
        <v>269</v>
      </c>
      <c r="E719" s="281" t="s">
        <v>269</v>
      </c>
      <c r="F719" s="300" t="s">
        <v>195</v>
      </c>
      <c r="G719" s="301">
        <f>+G720</f>
        <v>0</v>
      </c>
      <c r="H719" s="301">
        <f>+H720</f>
        <v>0</v>
      </c>
      <c r="I719" s="346">
        <f>+I720</f>
        <v>10</v>
      </c>
      <c r="J719" s="347">
        <f t="shared" si="28"/>
        <v>10</v>
      </c>
      <c r="K719" s="302">
        <v>0</v>
      </c>
      <c r="L719" s="347">
        <f t="shared" si="29"/>
        <v>10</v>
      </c>
    </row>
    <row r="720" spans="1:12" ht="13.5" hidden="1" thickBot="1">
      <c r="A720" s="304"/>
      <c r="B720" s="305"/>
      <c r="C720" s="306"/>
      <c r="D720" s="307">
        <v>3299</v>
      </c>
      <c r="E720" s="308">
        <v>5321</v>
      </c>
      <c r="F720" s="309" t="s">
        <v>350</v>
      </c>
      <c r="G720" s="310">
        <v>0</v>
      </c>
      <c r="H720" s="310">
        <v>0</v>
      </c>
      <c r="I720" s="348">
        <v>10</v>
      </c>
      <c r="J720" s="349">
        <f t="shared" si="28"/>
        <v>10</v>
      </c>
      <c r="K720" s="311">
        <v>0</v>
      </c>
      <c r="L720" s="349">
        <f t="shared" si="29"/>
        <v>10</v>
      </c>
    </row>
    <row r="721" spans="1:12" ht="24" hidden="1">
      <c r="A721" s="296" t="s">
        <v>268</v>
      </c>
      <c r="B721" s="297">
        <v>4020011</v>
      </c>
      <c r="C721" s="282" t="s">
        <v>73</v>
      </c>
      <c r="D721" s="283" t="s">
        <v>269</v>
      </c>
      <c r="E721" s="281" t="s">
        <v>269</v>
      </c>
      <c r="F721" s="300" t="s">
        <v>196</v>
      </c>
      <c r="G721" s="301">
        <f>+G722</f>
        <v>0</v>
      </c>
      <c r="H721" s="301">
        <f>+H722</f>
        <v>0</v>
      </c>
      <c r="I721" s="346">
        <f>+I722</f>
        <v>30</v>
      </c>
      <c r="J721" s="347">
        <f t="shared" si="28"/>
        <v>30</v>
      </c>
      <c r="K721" s="302">
        <v>0</v>
      </c>
      <c r="L721" s="347">
        <f t="shared" si="29"/>
        <v>30</v>
      </c>
    </row>
    <row r="722" spans="1:12" ht="13.5" hidden="1" thickBot="1">
      <c r="A722" s="304"/>
      <c r="B722" s="305"/>
      <c r="C722" s="306"/>
      <c r="D722" s="307">
        <v>3299</v>
      </c>
      <c r="E722" s="308">
        <v>5321</v>
      </c>
      <c r="F722" s="309" t="s">
        <v>350</v>
      </c>
      <c r="G722" s="310">
        <v>0</v>
      </c>
      <c r="H722" s="310">
        <v>0</v>
      </c>
      <c r="I722" s="348">
        <v>30</v>
      </c>
      <c r="J722" s="349">
        <f t="shared" si="28"/>
        <v>30</v>
      </c>
      <c r="K722" s="311">
        <v>0</v>
      </c>
      <c r="L722" s="349">
        <f t="shared" si="29"/>
        <v>30</v>
      </c>
    </row>
    <row r="723" spans="1:12" ht="24" hidden="1">
      <c r="A723" s="296" t="s">
        <v>268</v>
      </c>
      <c r="B723" s="297">
        <v>4020012</v>
      </c>
      <c r="C723" s="282" t="s">
        <v>103</v>
      </c>
      <c r="D723" s="283" t="s">
        <v>269</v>
      </c>
      <c r="E723" s="281" t="s">
        <v>269</v>
      </c>
      <c r="F723" s="300" t="s">
        <v>197</v>
      </c>
      <c r="G723" s="301">
        <f>+G724</f>
        <v>0</v>
      </c>
      <c r="H723" s="301">
        <f>+H724</f>
        <v>0</v>
      </c>
      <c r="I723" s="346">
        <f>+I724</f>
        <v>30</v>
      </c>
      <c r="J723" s="347">
        <f t="shared" si="28"/>
        <v>30</v>
      </c>
      <c r="K723" s="302">
        <v>0</v>
      </c>
      <c r="L723" s="347">
        <f t="shared" si="29"/>
        <v>30</v>
      </c>
    </row>
    <row r="724" spans="1:12" ht="13.5" hidden="1" thickBot="1">
      <c r="A724" s="304"/>
      <c r="B724" s="305"/>
      <c r="C724" s="306"/>
      <c r="D724" s="307">
        <v>3299</v>
      </c>
      <c r="E724" s="308">
        <v>5321</v>
      </c>
      <c r="F724" s="309" t="s">
        <v>350</v>
      </c>
      <c r="G724" s="310">
        <v>0</v>
      </c>
      <c r="H724" s="310">
        <v>0</v>
      </c>
      <c r="I724" s="348">
        <v>30</v>
      </c>
      <c r="J724" s="349">
        <f t="shared" si="28"/>
        <v>30</v>
      </c>
      <c r="K724" s="311">
        <v>0</v>
      </c>
      <c r="L724" s="349">
        <f t="shared" si="29"/>
        <v>30</v>
      </c>
    </row>
    <row r="725" spans="1:12" ht="36" hidden="1">
      <c r="A725" s="296" t="s">
        <v>268</v>
      </c>
      <c r="B725" s="297">
        <v>4020013</v>
      </c>
      <c r="C725" s="282" t="s">
        <v>290</v>
      </c>
      <c r="D725" s="283" t="s">
        <v>269</v>
      </c>
      <c r="E725" s="281" t="s">
        <v>269</v>
      </c>
      <c r="F725" s="300" t="s">
        <v>198</v>
      </c>
      <c r="G725" s="301">
        <f>+G726</f>
        <v>0</v>
      </c>
      <c r="H725" s="301">
        <f>+H726</f>
        <v>0</v>
      </c>
      <c r="I725" s="346">
        <f>+I726</f>
        <v>30</v>
      </c>
      <c r="J725" s="347">
        <f t="shared" si="28"/>
        <v>30</v>
      </c>
      <c r="K725" s="302">
        <v>0</v>
      </c>
      <c r="L725" s="347">
        <f t="shared" si="29"/>
        <v>30</v>
      </c>
    </row>
    <row r="726" spans="1:12" ht="24.75" hidden="1" thickBot="1">
      <c r="A726" s="304"/>
      <c r="B726" s="305"/>
      <c r="C726" s="306"/>
      <c r="D726" s="307">
        <v>3299</v>
      </c>
      <c r="E726" s="308">
        <v>5331</v>
      </c>
      <c r="F726" s="309" t="s">
        <v>342</v>
      </c>
      <c r="G726" s="310">
        <v>0</v>
      </c>
      <c r="H726" s="310">
        <v>0</v>
      </c>
      <c r="I726" s="348">
        <v>30</v>
      </c>
      <c r="J726" s="349">
        <f t="shared" si="28"/>
        <v>30</v>
      </c>
      <c r="K726" s="311">
        <v>0</v>
      </c>
      <c r="L726" s="349">
        <f t="shared" si="29"/>
        <v>30</v>
      </c>
    </row>
    <row r="727" spans="1:12" ht="24" hidden="1">
      <c r="A727" s="296" t="s">
        <v>268</v>
      </c>
      <c r="B727" s="297">
        <v>4020014</v>
      </c>
      <c r="C727" s="282" t="s">
        <v>199</v>
      </c>
      <c r="D727" s="283" t="s">
        <v>269</v>
      </c>
      <c r="E727" s="281" t="s">
        <v>269</v>
      </c>
      <c r="F727" s="300" t="s">
        <v>200</v>
      </c>
      <c r="G727" s="301">
        <f>+G728</f>
        <v>0</v>
      </c>
      <c r="H727" s="301">
        <f>+H728</f>
        <v>0</v>
      </c>
      <c r="I727" s="346">
        <f>+I728</f>
        <v>10</v>
      </c>
      <c r="J727" s="347">
        <f t="shared" si="28"/>
        <v>10</v>
      </c>
      <c r="K727" s="302">
        <v>0</v>
      </c>
      <c r="L727" s="347">
        <f t="shared" si="29"/>
        <v>10</v>
      </c>
    </row>
    <row r="728" spans="1:12" ht="13.5" hidden="1" thickBot="1">
      <c r="A728" s="304"/>
      <c r="B728" s="305"/>
      <c r="C728" s="306"/>
      <c r="D728" s="307">
        <v>3299</v>
      </c>
      <c r="E728" s="308">
        <v>5321</v>
      </c>
      <c r="F728" s="309" t="s">
        <v>350</v>
      </c>
      <c r="G728" s="310">
        <v>0</v>
      </c>
      <c r="H728" s="310">
        <v>0</v>
      </c>
      <c r="I728" s="348">
        <v>10</v>
      </c>
      <c r="J728" s="349">
        <f t="shared" si="28"/>
        <v>10</v>
      </c>
      <c r="K728" s="311">
        <v>0</v>
      </c>
      <c r="L728" s="349">
        <f t="shared" si="29"/>
        <v>10</v>
      </c>
    </row>
    <row r="729" spans="1:12" ht="24.75" thickBot="1">
      <c r="A729" s="273" t="s">
        <v>268</v>
      </c>
      <c r="B729" s="431" t="s">
        <v>201</v>
      </c>
      <c r="C729" s="432"/>
      <c r="D729" s="274" t="s">
        <v>269</v>
      </c>
      <c r="E729" s="275" t="s">
        <v>269</v>
      </c>
      <c r="F729" s="338" t="s">
        <v>202</v>
      </c>
      <c r="G729" s="339">
        <v>0</v>
      </c>
      <c r="H729" s="339">
        <v>0</v>
      </c>
      <c r="I729" s="340">
        <f>+I730</f>
        <v>250</v>
      </c>
      <c r="J729" s="341">
        <f aca="true" t="shared" si="30" ref="J729:J734">H729+I729</f>
        <v>250</v>
      </c>
      <c r="K729" s="340">
        <f>+K730</f>
        <v>0</v>
      </c>
      <c r="L729" s="341">
        <f aca="true" t="shared" si="31" ref="L729:L734">J729+K729</f>
        <v>250</v>
      </c>
    </row>
    <row r="730" spans="1:12" ht="12.75" hidden="1">
      <c r="A730" s="280" t="s">
        <v>268</v>
      </c>
      <c r="B730" s="281">
        <v>4030000</v>
      </c>
      <c r="C730" s="282" t="s">
        <v>316</v>
      </c>
      <c r="D730" s="283" t="s">
        <v>269</v>
      </c>
      <c r="E730" s="281" t="s">
        <v>269</v>
      </c>
      <c r="F730" s="284" t="s">
        <v>203</v>
      </c>
      <c r="G730" s="285">
        <v>0</v>
      </c>
      <c r="H730" s="286">
        <v>0</v>
      </c>
      <c r="I730" s="342">
        <f>+I731</f>
        <v>250</v>
      </c>
      <c r="J730" s="343">
        <f t="shared" si="30"/>
        <v>250</v>
      </c>
      <c r="K730" s="302">
        <v>0</v>
      </c>
      <c r="L730" s="343">
        <f t="shared" si="31"/>
        <v>250</v>
      </c>
    </row>
    <row r="731" spans="1:12" ht="13.5" hidden="1" thickBot="1">
      <c r="A731" s="288"/>
      <c r="B731" s="289"/>
      <c r="C731" s="290"/>
      <c r="D731" s="291">
        <v>3299</v>
      </c>
      <c r="E731" s="292">
        <v>5901</v>
      </c>
      <c r="F731" s="293" t="s">
        <v>472</v>
      </c>
      <c r="G731" s="294">
        <v>0</v>
      </c>
      <c r="H731" s="294">
        <v>0</v>
      </c>
      <c r="I731" s="344">
        <v>250</v>
      </c>
      <c r="J731" s="345">
        <f t="shared" si="30"/>
        <v>250</v>
      </c>
      <c r="K731" s="311">
        <v>0</v>
      </c>
      <c r="L731" s="345">
        <f t="shared" si="31"/>
        <v>250</v>
      </c>
    </row>
    <row r="732" spans="1:12" ht="24.75" thickBot="1">
      <c r="A732" s="273" t="s">
        <v>268</v>
      </c>
      <c r="B732" s="431" t="s">
        <v>204</v>
      </c>
      <c r="C732" s="432"/>
      <c r="D732" s="274" t="s">
        <v>269</v>
      </c>
      <c r="E732" s="275" t="s">
        <v>269</v>
      </c>
      <c r="F732" s="338" t="s">
        <v>205</v>
      </c>
      <c r="G732" s="339">
        <v>0</v>
      </c>
      <c r="H732" s="339">
        <v>0</v>
      </c>
      <c r="I732" s="340">
        <f>SUM(I733:I750)/2</f>
        <v>250</v>
      </c>
      <c r="J732" s="341">
        <f t="shared" si="30"/>
        <v>250</v>
      </c>
      <c r="K732" s="340">
        <f>SUM(K733:K750)/2</f>
        <v>0</v>
      </c>
      <c r="L732" s="341">
        <f t="shared" si="31"/>
        <v>250</v>
      </c>
    </row>
    <row r="733" spans="1:12" ht="12.75" hidden="1">
      <c r="A733" s="280" t="s">
        <v>268</v>
      </c>
      <c r="B733" s="281">
        <v>4040000</v>
      </c>
      <c r="C733" s="282" t="s">
        <v>316</v>
      </c>
      <c r="D733" s="283" t="s">
        <v>269</v>
      </c>
      <c r="E733" s="281" t="s">
        <v>269</v>
      </c>
      <c r="F733" s="284" t="s">
        <v>206</v>
      </c>
      <c r="G733" s="285">
        <v>0</v>
      </c>
      <c r="H733" s="286">
        <v>0</v>
      </c>
      <c r="I733" s="342">
        <f>+I734</f>
        <v>9.929</v>
      </c>
      <c r="J733" s="343">
        <f t="shared" si="30"/>
        <v>9.929</v>
      </c>
      <c r="K733" s="302">
        <v>0</v>
      </c>
      <c r="L733" s="343">
        <f t="shared" si="31"/>
        <v>9.929</v>
      </c>
    </row>
    <row r="734" spans="1:12" ht="13.5" hidden="1" thickBot="1">
      <c r="A734" s="288"/>
      <c r="B734" s="289"/>
      <c r="C734" s="290"/>
      <c r="D734" s="291">
        <v>3299</v>
      </c>
      <c r="E734" s="292">
        <v>5901</v>
      </c>
      <c r="F734" s="293" t="s">
        <v>472</v>
      </c>
      <c r="G734" s="294">
        <v>0</v>
      </c>
      <c r="H734" s="294">
        <v>0</v>
      </c>
      <c r="I734" s="344">
        <v>9.929</v>
      </c>
      <c r="J734" s="345">
        <f t="shared" si="30"/>
        <v>9.929</v>
      </c>
      <c r="K734" s="311">
        <v>0</v>
      </c>
      <c r="L734" s="345">
        <f t="shared" si="31"/>
        <v>9.929</v>
      </c>
    </row>
    <row r="735" spans="1:12" ht="48" hidden="1">
      <c r="A735" s="296" t="s">
        <v>268</v>
      </c>
      <c r="B735" s="297">
        <v>4040001</v>
      </c>
      <c r="C735" s="282" t="s">
        <v>361</v>
      </c>
      <c r="D735" s="283" t="s">
        <v>269</v>
      </c>
      <c r="E735" s="281" t="s">
        <v>269</v>
      </c>
      <c r="F735" s="300" t="s">
        <v>207</v>
      </c>
      <c r="G735" s="301">
        <f>+G736</f>
        <v>0</v>
      </c>
      <c r="H735" s="301">
        <f>+H736</f>
        <v>0</v>
      </c>
      <c r="I735" s="346">
        <f>+I736</f>
        <v>13</v>
      </c>
      <c r="J735" s="347">
        <f>+H735+I735</f>
        <v>13</v>
      </c>
      <c r="K735" s="302">
        <v>0</v>
      </c>
      <c r="L735" s="347">
        <f>+J735+K735</f>
        <v>13</v>
      </c>
    </row>
    <row r="736" spans="1:12" ht="13.5" hidden="1" thickBot="1">
      <c r="A736" s="304"/>
      <c r="B736" s="305"/>
      <c r="C736" s="306"/>
      <c r="D736" s="307">
        <v>3299</v>
      </c>
      <c r="E736" s="308">
        <v>5321</v>
      </c>
      <c r="F736" s="309" t="s">
        <v>350</v>
      </c>
      <c r="G736" s="310">
        <v>0</v>
      </c>
      <c r="H736" s="310">
        <v>0</v>
      </c>
      <c r="I736" s="348">
        <v>13</v>
      </c>
      <c r="J736" s="349">
        <f>+H736+I736</f>
        <v>13</v>
      </c>
      <c r="K736" s="311">
        <v>0</v>
      </c>
      <c r="L736" s="349">
        <f>+J736+K736</f>
        <v>13</v>
      </c>
    </row>
    <row r="737" spans="1:12" ht="48" hidden="1">
      <c r="A737" s="296" t="s">
        <v>268</v>
      </c>
      <c r="B737" s="297">
        <v>4040002</v>
      </c>
      <c r="C737" s="282" t="s">
        <v>368</v>
      </c>
      <c r="D737" s="283" t="s">
        <v>269</v>
      </c>
      <c r="E737" s="281" t="s">
        <v>269</v>
      </c>
      <c r="F737" s="300" t="s">
        <v>208</v>
      </c>
      <c r="G737" s="301">
        <f>+G738</f>
        <v>0</v>
      </c>
      <c r="H737" s="301">
        <f>+H738</f>
        <v>0</v>
      </c>
      <c r="I737" s="346">
        <f>+I738</f>
        <v>20</v>
      </c>
      <c r="J737" s="347">
        <f aca="true" t="shared" si="32" ref="J737:J750">+H737+I737</f>
        <v>20</v>
      </c>
      <c r="K737" s="302">
        <v>0</v>
      </c>
      <c r="L737" s="347">
        <f aca="true" t="shared" si="33" ref="L737:L750">+J737+K737</f>
        <v>20</v>
      </c>
    </row>
    <row r="738" spans="1:12" ht="13.5" hidden="1" thickBot="1">
      <c r="A738" s="304"/>
      <c r="B738" s="305"/>
      <c r="C738" s="306"/>
      <c r="D738" s="307">
        <v>3299</v>
      </c>
      <c r="E738" s="308">
        <v>5321</v>
      </c>
      <c r="F738" s="309" t="s">
        <v>350</v>
      </c>
      <c r="G738" s="310">
        <v>0</v>
      </c>
      <c r="H738" s="310">
        <v>0</v>
      </c>
      <c r="I738" s="348">
        <v>20</v>
      </c>
      <c r="J738" s="349">
        <f t="shared" si="32"/>
        <v>20</v>
      </c>
      <c r="K738" s="311">
        <v>0</v>
      </c>
      <c r="L738" s="349">
        <f t="shared" si="33"/>
        <v>20</v>
      </c>
    </row>
    <row r="739" spans="1:12" ht="48" hidden="1">
      <c r="A739" s="296" t="s">
        <v>268</v>
      </c>
      <c r="B739" s="297">
        <v>4040003</v>
      </c>
      <c r="C739" s="282" t="s">
        <v>277</v>
      </c>
      <c r="D739" s="283" t="s">
        <v>269</v>
      </c>
      <c r="E739" s="281" t="s">
        <v>269</v>
      </c>
      <c r="F739" s="300" t="s">
        <v>209</v>
      </c>
      <c r="G739" s="301">
        <f>+G740</f>
        <v>0</v>
      </c>
      <c r="H739" s="301">
        <f>+H740</f>
        <v>0</v>
      </c>
      <c r="I739" s="346">
        <f>+I740</f>
        <v>30</v>
      </c>
      <c r="J739" s="347">
        <f t="shared" si="32"/>
        <v>30</v>
      </c>
      <c r="K739" s="302">
        <v>0</v>
      </c>
      <c r="L739" s="347">
        <f t="shared" si="33"/>
        <v>30</v>
      </c>
    </row>
    <row r="740" spans="1:12" ht="24.75" hidden="1" thickBot="1">
      <c r="A740" s="304"/>
      <c r="B740" s="305"/>
      <c r="C740" s="306"/>
      <c r="D740" s="307">
        <v>3299</v>
      </c>
      <c r="E740" s="308">
        <v>5331</v>
      </c>
      <c r="F740" s="309" t="s">
        <v>342</v>
      </c>
      <c r="G740" s="310">
        <v>0</v>
      </c>
      <c r="H740" s="310">
        <v>0</v>
      </c>
      <c r="I740" s="348">
        <v>30</v>
      </c>
      <c r="J740" s="349">
        <f t="shared" si="32"/>
        <v>30</v>
      </c>
      <c r="K740" s="311">
        <v>0</v>
      </c>
      <c r="L740" s="349">
        <f t="shared" si="33"/>
        <v>30</v>
      </c>
    </row>
    <row r="741" spans="1:12" ht="36" hidden="1">
      <c r="A741" s="296" t="s">
        <v>268</v>
      </c>
      <c r="B741" s="297">
        <v>4040004</v>
      </c>
      <c r="C741" s="282" t="s">
        <v>73</v>
      </c>
      <c r="D741" s="283" t="s">
        <v>269</v>
      </c>
      <c r="E741" s="281" t="s">
        <v>269</v>
      </c>
      <c r="F741" s="300" t="s">
        <v>210</v>
      </c>
      <c r="G741" s="301">
        <f>+G742</f>
        <v>0</v>
      </c>
      <c r="H741" s="301">
        <f>+H742</f>
        <v>0</v>
      </c>
      <c r="I741" s="346">
        <f>+I742</f>
        <v>50</v>
      </c>
      <c r="J741" s="347">
        <f t="shared" si="32"/>
        <v>50</v>
      </c>
      <c r="K741" s="302">
        <v>0</v>
      </c>
      <c r="L741" s="347">
        <f t="shared" si="33"/>
        <v>50</v>
      </c>
    </row>
    <row r="742" spans="1:12" ht="13.5" hidden="1" thickBot="1">
      <c r="A742" s="304"/>
      <c r="B742" s="305"/>
      <c r="C742" s="306"/>
      <c r="D742" s="307">
        <v>3299</v>
      </c>
      <c r="E742" s="308">
        <v>5321</v>
      </c>
      <c r="F742" s="309" t="s">
        <v>350</v>
      </c>
      <c r="G742" s="310">
        <v>0</v>
      </c>
      <c r="H742" s="310">
        <v>0</v>
      </c>
      <c r="I742" s="348">
        <v>50</v>
      </c>
      <c r="J742" s="349">
        <f t="shared" si="32"/>
        <v>50</v>
      </c>
      <c r="K742" s="311">
        <v>0</v>
      </c>
      <c r="L742" s="349">
        <f t="shared" si="33"/>
        <v>50</v>
      </c>
    </row>
    <row r="743" spans="1:12" ht="24" hidden="1">
      <c r="A743" s="296" t="s">
        <v>268</v>
      </c>
      <c r="B743" s="297">
        <v>4040005</v>
      </c>
      <c r="C743" s="282" t="s">
        <v>19</v>
      </c>
      <c r="D743" s="283" t="s">
        <v>269</v>
      </c>
      <c r="E743" s="281" t="s">
        <v>269</v>
      </c>
      <c r="F743" s="300" t="s">
        <v>211</v>
      </c>
      <c r="G743" s="301">
        <f>+G744</f>
        <v>0</v>
      </c>
      <c r="H743" s="301">
        <f>+H744</f>
        <v>0</v>
      </c>
      <c r="I743" s="346">
        <f>+I744</f>
        <v>28</v>
      </c>
      <c r="J743" s="347">
        <f t="shared" si="32"/>
        <v>28</v>
      </c>
      <c r="K743" s="302">
        <v>0</v>
      </c>
      <c r="L743" s="347">
        <f t="shared" si="33"/>
        <v>28</v>
      </c>
    </row>
    <row r="744" spans="1:12" ht="13.5" hidden="1" thickBot="1">
      <c r="A744" s="304"/>
      <c r="B744" s="305"/>
      <c r="C744" s="306"/>
      <c r="D744" s="307">
        <v>3299</v>
      </c>
      <c r="E744" s="308">
        <v>5321</v>
      </c>
      <c r="F744" s="309" t="s">
        <v>350</v>
      </c>
      <c r="G744" s="310">
        <v>0</v>
      </c>
      <c r="H744" s="310">
        <v>0</v>
      </c>
      <c r="I744" s="348">
        <v>28</v>
      </c>
      <c r="J744" s="349">
        <f t="shared" si="32"/>
        <v>28</v>
      </c>
      <c r="K744" s="311">
        <v>0</v>
      </c>
      <c r="L744" s="349">
        <f t="shared" si="33"/>
        <v>28</v>
      </c>
    </row>
    <row r="745" spans="1:12" ht="36" hidden="1">
      <c r="A745" s="296" t="s">
        <v>268</v>
      </c>
      <c r="B745" s="297">
        <v>4040006</v>
      </c>
      <c r="C745" s="282" t="s">
        <v>297</v>
      </c>
      <c r="D745" s="283" t="s">
        <v>269</v>
      </c>
      <c r="E745" s="281" t="s">
        <v>269</v>
      </c>
      <c r="F745" s="300" t="s">
        <v>212</v>
      </c>
      <c r="G745" s="301">
        <f>+G746</f>
        <v>0</v>
      </c>
      <c r="H745" s="301">
        <f>+H746</f>
        <v>0</v>
      </c>
      <c r="I745" s="346">
        <f>+I746</f>
        <v>38.071</v>
      </c>
      <c r="J745" s="347">
        <f t="shared" si="32"/>
        <v>38.071</v>
      </c>
      <c r="K745" s="302">
        <v>0</v>
      </c>
      <c r="L745" s="347">
        <f t="shared" si="33"/>
        <v>38.071</v>
      </c>
    </row>
    <row r="746" spans="1:12" ht="24.75" hidden="1" thickBot="1">
      <c r="A746" s="304"/>
      <c r="B746" s="305"/>
      <c r="C746" s="306"/>
      <c r="D746" s="307">
        <v>3299</v>
      </c>
      <c r="E746" s="308">
        <v>5331</v>
      </c>
      <c r="F746" s="309" t="s">
        <v>342</v>
      </c>
      <c r="G746" s="310">
        <v>0</v>
      </c>
      <c r="H746" s="310">
        <v>0</v>
      </c>
      <c r="I746" s="348">
        <v>38.071</v>
      </c>
      <c r="J746" s="349">
        <f t="shared" si="32"/>
        <v>38.071</v>
      </c>
      <c r="K746" s="311">
        <v>0</v>
      </c>
      <c r="L746" s="349">
        <f t="shared" si="33"/>
        <v>38.071</v>
      </c>
    </row>
    <row r="747" spans="1:12" ht="36" hidden="1">
      <c r="A747" s="296" t="s">
        <v>268</v>
      </c>
      <c r="B747" s="297">
        <v>4040007</v>
      </c>
      <c r="C747" s="282" t="s">
        <v>213</v>
      </c>
      <c r="D747" s="283" t="s">
        <v>269</v>
      </c>
      <c r="E747" s="281" t="s">
        <v>269</v>
      </c>
      <c r="F747" s="300" t="s">
        <v>214</v>
      </c>
      <c r="G747" s="301">
        <f>+G748</f>
        <v>0</v>
      </c>
      <c r="H747" s="301">
        <f>+H748</f>
        <v>0</v>
      </c>
      <c r="I747" s="346">
        <f>+I748</f>
        <v>50</v>
      </c>
      <c r="J747" s="347">
        <f t="shared" si="32"/>
        <v>50</v>
      </c>
      <c r="K747" s="302">
        <v>0</v>
      </c>
      <c r="L747" s="347">
        <f t="shared" si="33"/>
        <v>50</v>
      </c>
    </row>
    <row r="748" spans="1:12" ht="24.75" hidden="1" thickBot="1">
      <c r="A748" s="304"/>
      <c r="B748" s="305"/>
      <c r="C748" s="306"/>
      <c r="D748" s="307">
        <v>3299</v>
      </c>
      <c r="E748" s="308">
        <v>5213</v>
      </c>
      <c r="F748" s="309" t="s">
        <v>113</v>
      </c>
      <c r="G748" s="310">
        <v>0</v>
      </c>
      <c r="H748" s="310">
        <v>0</v>
      </c>
      <c r="I748" s="348">
        <v>50</v>
      </c>
      <c r="J748" s="349">
        <f t="shared" si="32"/>
        <v>50</v>
      </c>
      <c r="K748" s="311">
        <v>0</v>
      </c>
      <c r="L748" s="349">
        <f t="shared" si="33"/>
        <v>50</v>
      </c>
    </row>
    <row r="749" spans="1:12" ht="24" hidden="1">
      <c r="A749" s="296" t="s">
        <v>268</v>
      </c>
      <c r="B749" s="297">
        <v>4040008</v>
      </c>
      <c r="C749" s="282" t="s">
        <v>287</v>
      </c>
      <c r="D749" s="283" t="s">
        <v>269</v>
      </c>
      <c r="E749" s="281" t="s">
        <v>269</v>
      </c>
      <c r="F749" s="300" t="s">
        <v>215</v>
      </c>
      <c r="G749" s="301">
        <f>+G750</f>
        <v>0</v>
      </c>
      <c r="H749" s="301">
        <f>+H750</f>
        <v>0</v>
      </c>
      <c r="I749" s="346">
        <f>+I750</f>
        <v>11</v>
      </c>
      <c r="J749" s="347">
        <f t="shared" si="32"/>
        <v>11</v>
      </c>
      <c r="K749" s="302">
        <v>0</v>
      </c>
      <c r="L749" s="347">
        <f t="shared" si="33"/>
        <v>11</v>
      </c>
    </row>
    <row r="750" spans="1:12" ht="24.75" hidden="1" thickBot="1">
      <c r="A750" s="304"/>
      <c r="B750" s="305"/>
      <c r="C750" s="306"/>
      <c r="D750" s="307">
        <v>3299</v>
      </c>
      <c r="E750" s="308">
        <v>5331</v>
      </c>
      <c r="F750" s="309" t="s">
        <v>342</v>
      </c>
      <c r="G750" s="310">
        <v>0</v>
      </c>
      <c r="H750" s="310">
        <v>0</v>
      </c>
      <c r="I750" s="348">
        <v>11</v>
      </c>
      <c r="J750" s="349">
        <f t="shared" si="32"/>
        <v>11</v>
      </c>
      <c r="K750" s="311">
        <v>0</v>
      </c>
      <c r="L750" s="349">
        <f t="shared" si="33"/>
        <v>11</v>
      </c>
    </row>
    <row r="751" spans="1:12" ht="13.5" thickBot="1">
      <c r="A751" s="273" t="s">
        <v>268</v>
      </c>
      <c r="B751" s="431" t="s">
        <v>216</v>
      </c>
      <c r="C751" s="432"/>
      <c r="D751" s="274" t="s">
        <v>269</v>
      </c>
      <c r="E751" s="275" t="s">
        <v>269</v>
      </c>
      <c r="F751" s="338" t="s">
        <v>217</v>
      </c>
      <c r="G751" s="339">
        <v>0</v>
      </c>
      <c r="H751" s="339">
        <v>0</v>
      </c>
      <c r="I751" s="340">
        <f>SUM(I752:I801)/2</f>
        <v>2000.0000000000005</v>
      </c>
      <c r="J751" s="341">
        <f>H751+I751</f>
        <v>2000.0000000000005</v>
      </c>
      <c r="K751" s="340">
        <f>SUM(K752:K801)/2</f>
        <v>0</v>
      </c>
      <c r="L751" s="341">
        <f>J751+K751</f>
        <v>2000.0000000000005</v>
      </c>
    </row>
    <row r="752" spans="1:12" ht="12.75" hidden="1">
      <c r="A752" s="280" t="s">
        <v>268</v>
      </c>
      <c r="B752" s="281">
        <v>4050000</v>
      </c>
      <c r="C752" s="282" t="s">
        <v>316</v>
      </c>
      <c r="D752" s="283" t="s">
        <v>269</v>
      </c>
      <c r="E752" s="281" t="s">
        <v>269</v>
      </c>
      <c r="F752" s="284" t="s">
        <v>218</v>
      </c>
      <c r="G752" s="285">
        <v>0</v>
      </c>
      <c r="H752" s="286">
        <v>0</v>
      </c>
      <c r="I752" s="342">
        <f>+I753</f>
        <v>1.694</v>
      </c>
      <c r="J752" s="343">
        <f>H752+I752</f>
        <v>1.694</v>
      </c>
      <c r="K752" s="302">
        <v>0</v>
      </c>
      <c r="L752" s="343">
        <f>J752+K752</f>
        <v>1.694</v>
      </c>
    </row>
    <row r="753" spans="1:12" ht="13.5" hidden="1" thickBot="1">
      <c r="A753" s="288"/>
      <c r="B753" s="289"/>
      <c r="C753" s="290"/>
      <c r="D753" s="291">
        <v>3299</v>
      </c>
      <c r="E753" s="292">
        <v>5901</v>
      </c>
      <c r="F753" s="293" t="s">
        <v>472</v>
      </c>
      <c r="G753" s="294">
        <v>0</v>
      </c>
      <c r="H753" s="294">
        <v>0</v>
      </c>
      <c r="I753" s="344">
        <v>1.694</v>
      </c>
      <c r="J753" s="345">
        <f>H753+I753</f>
        <v>1.694</v>
      </c>
      <c r="K753" s="311">
        <v>0</v>
      </c>
      <c r="L753" s="345">
        <f>J753+K753</f>
        <v>1.694</v>
      </c>
    </row>
    <row r="754" spans="1:12" ht="36" hidden="1">
      <c r="A754" s="296" t="s">
        <v>268</v>
      </c>
      <c r="B754" s="297">
        <v>4050001</v>
      </c>
      <c r="C754" s="282" t="s">
        <v>274</v>
      </c>
      <c r="D754" s="283" t="s">
        <v>269</v>
      </c>
      <c r="E754" s="281" t="s">
        <v>269</v>
      </c>
      <c r="F754" s="300" t="s">
        <v>219</v>
      </c>
      <c r="G754" s="301">
        <f>+G755</f>
        <v>0</v>
      </c>
      <c r="H754" s="301">
        <f>+H755</f>
        <v>0</v>
      </c>
      <c r="I754" s="346">
        <f>+I755</f>
        <v>47.001</v>
      </c>
      <c r="J754" s="347">
        <f>+H754+I754</f>
        <v>47.001</v>
      </c>
      <c r="K754" s="302">
        <v>0</v>
      </c>
      <c r="L754" s="347">
        <f>+J754+K754</f>
        <v>47.001</v>
      </c>
    </row>
    <row r="755" spans="1:12" ht="24.75" hidden="1" thickBot="1">
      <c r="A755" s="304"/>
      <c r="B755" s="305"/>
      <c r="C755" s="306"/>
      <c r="D755" s="307">
        <v>3299</v>
      </c>
      <c r="E755" s="308">
        <v>5331</v>
      </c>
      <c r="F755" s="309" t="s">
        <v>342</v>
      </c>
      <c r="G755" s="310">
        <v>0</v>
      </c>
      <c r="H755" s="310">
        <v>0</v>
      </c>
      <c r="I755" s="348">
        <v>47.001</v>
      </c>
      <c r="J755" s="349">
        <f>+H755+I755</f>
        <v>47.001</v>
      </c>
      <c r="K755" s="311">
        <v>0</v>
      </c>
      <c r="L755" s="349">
        <f>+J755+K755</f>
        <v>47.001</v>
      </c>
    </row>
    <row r="756" spans="1:12" ht="36" hidden="1">
      <c r="A756" s="296" t="s">
        <v>268</v>
      </c>
      <c r="B756" s="297">
        <v>4050002</v>
      </c>
      <c r="C756" s="282" t="s">
        <v>137</v>
      </c>
      <c r="D756" s="283" t="s">
        <v>269</v>
      </c>
      <c r="E756" s="281" t="s">
        <v>269</v>
      </c>
      <c r="F756" s="300" t="s">
        <v>220</v>
      </c>
      <c r="G756" s="301">
        <f>+G757</f>
        <v>0</v>
      </c>
      <c r="H756" s="301">
        <f>+H757</f>
        <v>0</v>
      </c>
      <c r="I756" s="346">
        <f>+I757</f>
        <v>89.25</v>
      </c>
      <c r="J756" s="347">
        <f aca="true" t="shared" si="34" ref="J756:J801">+H756+I756</f>
        <v>89.25</v>
      </c>
      <c r="K756" s="302">
        <v>0</v>
      </c>
      <c r="L756" s="347">
        <f aca="true" t="shared" si="35" ref="L756:L801">+J756+K756</f>
        <v>89.25</v>
      </c>
    </row>
    <row r="757" spans="1:12" ht="13.5" hidden="1" thickBot="1">
      <c r="A757" s="304"/>
      <c r="B757" s="305"/>
      <c r="C757" s="306"/>
      <c r="D757" s="307">
        <v>3299</v>
      </c>
      <c r="E757" s="308">
        <v>5321</v>
      </c>
      <c r="F757" s="309" t="s">
        <v>350</v>
      </c>
      <c r="G757" s="310">
        <v>0</v>
      </c>
      <c r="H757" s="310">
        <v>0</v>
      </c>
      <c r="I757" s="348">
        <v>89.25</v>
      </c>
      <c r="J757" s="349">
        <f t="shared" si="34"/>
        <v>89.25</v>
      </c>
      <c r="K757" s="311">
        <v>0</v>
      </c>
      <c r="L757" s="349">
        <f t="shared" si="35"/>
        <v>89.25</v>
      </c>
    </row>
    <row r="758" spans="1:12" ht="24" hidden="1">
      <c r="A758" s="296" t="s">
        <v>268</v>
      </c>
      <c r="B758" s="297">
        <v>4050003</v>
      </c>
      <c r="C758" s="282" t="s">
        <v>221</v>
      </c>
      <c r="D758" s="283" t="s">
        <v>269</v>
      </c>
      <c r="E758" s="281" t="s">
        <v>269</v>
      </c>
      <c r="F758" s="300" t="s">
        <v>222</v>
      </c>
      <c r="G758" s="301">
        <f>+G759</f>
        <v>0</v>
      </c>
      <c r="H758" s="301">
        <f>+H759</f>
        <v>0</v>
      </c>
      <c r="I758" s="346">
        <f>+I759</f>
        <v>101.448</v>
      </c>
      <c r="J758" s="347">
        <f t="shared" si="34"/>
        <v>101.448</v>
      </c>
      <c r="K758" s="302">
        <v>0</v>
      </c>
      <c r="L758" s="347">
        <f t="shared" si="35"/>
        <v>101.448</v>
      </c>
    </row>
    <row r="759" spans="1:12" ht="13.5" hidden="1" thickBot="1">
      <c r="A759" s="304"/>
      <c r="B759" s="305"/>
      <c r="C759" s="306"/>
      <c r="D759" s="307">
        <v>3299</v>
      </c>
      <c r="E759" s="308">
        <v>5321</v>
      </c>
      <c r="F759" s="309" t="s">
        <v>350</v>
      </c>
      <c r="G759" s="310">
        <v>0</v>
      </c>
      <c r="H759" s="310">
        <v>0</v>
      </c>
      <c r="I759" s="348">
        <v>101.448</v>
      </c>
      <c r="J759" s="349">
        <f t="shared" si="34"/>
        <v>101.448</v>
      </c>
      <c r="K759" s="311">
        <v>0</v>
      </c>
      <c r="L759" s="349">
        <f t="shared" si="35"/>
        <v>101.448</v>
      </c>
    </row>
    <row r="760" spans="1:12" ht="36" hidden="1">
      <c r="A760" s="296" t="s">
        <v>268</v>
      </c>
      <c r="B760" s="297">
        <v>4050004</v>
      </c>
      <c r="C760" s="282" t="s">
        <v>285</v>
      </c>
      <c r="D760" s="283" t="s">
        <v>269</v>
      </c>
      <c r="E760" s="281" t="s">
        <v>269</v>
      </c>
      <c r="F760" s="300" t="s">
        <v>223</v>
      </c>
      <c r="G760" s="301">
        <f>+G761</f>
        <v>0</v>
      </c>
      <c r="H760" s="301">
        <f>+H761</f>
        <v>0</v>
      </c>
      <c r="I760" s="346">
        <f>+I761</f>
        <v>119</v>
      </c>
      <c r="J760" s="347">
        <f t="shared" si="34"/>
        <v>119</v>
      </c>
      <c r="K760" s="302">
        <v>0</v>
      </c>
      <c r="L760" s="347">
        <f t="shared" si="35"/>
        <v>119</v>
      </c>
    </row>
    <row r="761" spans="1:12" ht="24.75" hidden="1" thickBot="1">
      <c r="A761" s="304"/>
      <c r="B761" s="305"/>
      <c r="C761" s="306"/>
      <c r="D761" s="307">
        <v>3299</v>
      </c>
      <c r="E761" s="308">
        <v>5331</v>
      </c>
      <c r="F761" s="309" t="s">
        <v>342</v>
      </c>
      <c r="G761" s="310">
        <v>0</v>
      </c>
      <c r="H761" s="310">
        <v>0</v>
      </c>
      <c r="I761" s="348">
        <v>119</v>
      </c>
      <c r="J761" s="349">
        <f t="shared" si="34"/>
        <v>119</v>
      </c>
      <c r="K761" s="311">
        <v>0</v>
      </c>
      <c r="L761" s="349">
        <f t="shared" si="35"/>
        <v>119</v>
      </c>
    </row>
    <row r="762" spans="1:12" ht="24" hidden="1">
      <c r="A762" s="296" t="s">
        <v>268</v>
      </c>
      <c r="B762" s="297">
        <v>4050005</v>
      </c>
      <c r="C762" s="282" t="s">
        <v>286</v>
      </c>
      <c r="D762" s="283" t="s">
        <v>269</v>
      </c>
      <c r="E762" s="281" t="s">
        <v>269</v>
      </c>
      <c r="F762" s="300" t="s">
        <v>224</v>
      </c>
      <c r="G762" s="301">
        <f>+G763</f>
        <v>0</v>
      </c>
      <c r="H762" s="301">
        <f>+H763</f>
        <v>0</v>
      </c>
      <c r="I762" s="346">
        <f>+I763</f>
        <v>119</v>
      </c>
      <c r="J762" s="347">
        <f t="shared" si="34"/>
        <v>119</v>
      </c>
      <c r="K762" s="302">
        <v>0</v>
      </c>
      <c r="L762" s="347">
        <f t="shared" si="35"/>
        <v>119</v>
      </c>
    </row>
    <row r="763" spans="1:12" ht="24.75" hidden="1" thickBot="1">
      <c r="A763" s="304"/>
      <c r="B763" s="305"/>
      <c r="C763" s="306"/>
      <c r="D763" s="307">
        <v>3299</v>
      </c>
      <c r="E763" s="308">
        <v>5331</v>
      </c>
      <c r="F763" s="309" t="s">
        <v>342</v>
      </c>
      <c r="G763" s="310">
        <v>0</v>
      </c>
      <c r="H763" s="310">
        <v>0</v>
      </c>
      <c r="I763" s="348">
        <v>119</v>
      </c>
      <c r="J763" s="349">
        <f t="shared" si="34"/>
        <v>119</v>
      </c>
      <c r="K763" s="311">
        <v>0</v>
      </c>
      <c r="L763" s="349">
        <f t="shared" si="35"/>
        <v>119</v>
      </c>
    </row>
    <row r="764" spans="1:12" ht="48" hidden="1">
      <c r="A764" s="296" t="s">
        <v>268</v>
      </c>
      <c r="B764" s="297">
        <v>4050006</v>
      </c>
      <c r="C764" s="282" t="s">
        <v>32</v>
      </c>
      <c r="D764" s="283" t="s">
        <v>269</v>
      </c>
      <c r="E764" s="281" t="s">
        <v>269</v>
      </c>
      <c r="F764" s="300" t="s">
        <v>225</v>
      </c>
      <c r="G764" s="301">
        <f>+G765</f>
        <v>0</v>
      </c>
      <c r="H764" s="301">
        <f>+H765</f>
        <v>0</v>
      </c>
      <c r="I764" s="346">
        <f>+I765</f>
        <v>68.035</v>
      </c>
      <c r="J764" s="347">
        <f t="shared" si="34"/>
        <v>68.035</v>
      </c>
      <c r="K764" s="302">
        <v>0</v>
      </c>
      <c r="L764" s="347">
        <f t="shared" si="35"/>
        <v>68.035</v>
      </c>
    </row>
    <row r="765" spans="1:12" ht="13.5" hidden="1" thickBot="1">
      <c r="A765" s="304"/>
      <c r="B765" s="305"/>
      <c r="C765" s="306"/>
      <c r="D765" s="307">
        <v>3299</v>
      </c>
      <c r="E765" s="308">
        <v>5321</v>
      </c>
      <c r="F765" s="309" t="s">
        <v>350</v>
      </c>
      <c r="G765" s="310">
        <v>0</v>
      </c>
      <c r="H765" s="310">
        <v>0</v>
      </c>
      <c r="I765" s="348">
        <v>68.035</v>
      </c>
      <c r="J765" s="349">
        <f t="shared" si="34"/>
        <v>68.035</v>
      </c>
      <c r="K765" s="311">
        <v>0</v>
      </c>
      <c r="L765" s="349">
        <f t="shared" si="35"/>
        <v>68.035</v>
      </c>
    </row>
    <row r="766" spans="1:12" ht="36" hidden="1">
      <c r="A766" s="296" t="s">
        <v>268</v>
      </c>
      <c r="B766" s="297">
        <v>4050007</v>
      </c>
      <c r="C766" s="282" t="s">
        <v>276</v>
      </c>
      <c r="D766" s="283" t="s">
        <v>269</v>
      </c>
      <c r="E766" s="281" t="s">
        <v>269</v>
      </c>
      <c r="F766" s="300" t="s">
        <v>226</v>
      </c>
      <c r="G766" s="301">
        <f>+G767</f>
        <v>0</v>
      </c>
      <c r="H766" s="301">
        <f>+H767</f>
        <v>0</v>
      </c>
      <c r="I766" s="346">
        <f>+I767</f>
        <v>119</v>
      </c>
      <c r="J766" s="347">
        <f t="shared" si="34"/>
        <v>119</v>
      </c>
      <c r="K766" s="302">
        <v>0</v>
      </c>
      <c r="L766" s="347">
        <f t="shared" si="35"/>
        <v>119</v>
      </c>
    </row>
    <row r="767" spans="1:12" ht="24.75" hidden="1" thickBot="1">
      <c r="A767" s="304"/>
      <c r="B767" s="305"/>
      <c r="C767" s="306"/>
      <c r="D767" s="307">
        <v>3299</v>
      </c>
      <c r="E767" s="308">
        <v>5331</v>
      </c>
      <c r="F767" s="309" t="s">
        <v>342</v>
      </c>
      <c r="G767" s="310">
        <v>0</v>
      </c>
      <c r="H767" s="310">
        <v>0</v>
      </c>
      <c r="I767" s="348">
        <v>119</v>
      </c>
      <c r="J767" s="349">
        <f t="shared" si="34"/>
        <v>119</v>
      </c>
      <c r="K767" s="311">
        <v>0</v>
      </c>
      <c r="L767" s="349">
        <f t="shared" si="35"/>
        <v>119</v>
      </c>
    </row>
    <row r="768" spans="1:12" ht="36" hidden="1">
      <c r="A768" s="296" t="s">
        <v>268</v>
      </c>
      <c r="B768" s="297">
        <v>4050008</v>
      </c>
      <c r="C768" s="282" t="s">
        <v>227</v>
      </c>
      <c r="D768" s="283" t="s">
        <v>269</v>
      </c>
      <c r="E768" s="281" t="s">
        <v>269</v>
      </c>
      <c r="F768" s="300" t="s">
        <v>228</v>
      </c>
      <c r="G768" s="301">
        <f>+G769</f>
        <v>0</v>
      </c>
      <c r="H768" s="301">
        <f>+H769</f>
        <v>0</v>
      </c>
      <c r="I768" s="346">
        <f>+I769</f>
        <v>119</v>
      </c>
      <c r="J768" s="347">
        <f t="shared" si="34"/>
        <v>119</v>
      </c>
      <c r="K768" s="302">
        <v>0</v>
      </c>
      <c r="L768" s="347">
        <f t="shared" si="35"/>
        <v>119</v>
      </c>
    </row>
    <row r="769" spans="1:12" ht="13.5" hidden="1" thickBot="1">
      <c r="A769" s="304"/>
      <c r="B769" s="305"/>
      <c r="C769" s="306"/>
      <c r="D769" s="307">
        <v>3299</v>
      </c>
      <c r="E769" s="308">
        <v>5321</v>
      </c>
      <c r="F769" s="309" t="s">
        <v>350</v>
      </c>
      <c r="G769" s="310">
        <v>0</v>
      </c>
      <c r="H769" s="310">
        <v>0</v>
      </c>
      <c r="I769" s="348">
        <v>119</v>
      </c>
      <c r="J769" s="349">
        <f t="shared" si="34"/>
        <v>119</v>
      </c>
      <c r="K769" s="311">
        <v>0</v>
      </c>
      <c r="L769" s="349">
        <f t="shared" si="35"/>
        <v>119</v>
      </c>
    </row>
    <row r="770" spans="1:12" ht="36" hidden="1">
      <c r="A770" s="296" t="s">
        <v>268</v>
      </c>
      <c r="B770" s="297">
        <v>4050009</v>
      </c>
      <c r="C770" s="282" t="s">
        <v>229</v>
      </c>
      <c r="D770" s="283" t="s">
        <v>269</v>
      </c>
      <c r="E770" s="281" t="s">
        <v>269</v>
      </c>
      <c r="F770" s="300" t="s">
        <v>230</v>
      </c>
      <c r="G770" s="301">
        <f>+G771</f>
        <v>0</v>
      </c>
      <c r="H770" s="301">
        <f>+H771</f>
        <v>0</v>
      </c>
      <c r="I770" s="346">
        <f>+I771</f>
        <v>119</v>
      </c>
      <c r="J770" s="347">
        <f t="shared" si="34"/>
        <v>119</v>
      </c>
      <c r="K770" s="302">
        <v>0</v>
      </c>
      <c r="L770" s="347">
        <f t="shared" si="35"/>
        <v>119</v>
      </c>
    </row>
    <row r="771" spans="1:12" ht="13.5" hidden="1" thickBot="1">
      <c r="A771" s="304"/>
      <c r="B771" s="305"/>
      <c r="C771" s="306"/>
      <c r="D771" s="307">
        <v>3299</v>
      </c>
      <c r="E771" s="308">
        <v>5321</v>
      </c>
      <c r="F771" s="309" t="s">
        <v>350</v>
      </c>
      <c r="G771" s="310">
        <v>0</v>
      </c>
      <c r="H771" s="310">
        <v>0</v>
      </c>
      <c r="I771" s="348">
        <v>119</v>
      </c>
      <c r="J771" s="349">
        <f t="shared" si="34"/>
        <v>119</v>
      </c>
      <c r="K771" s="311">
        <v>0</v>
      </c>
      <c r="L771" s="349">
        <f t="shared" si="35"/>
        <v>119</v>
      </c>
    </row>
    <row r="772" spans="1:12" ht="24" hidden="1">
      <c r="A772" s="296" t="s">
        <v>268</v>
      </c>
      <c r="B772" s="297">
        <v>4050010</v>
      </c>
      <c r="C772" s="282" t="s">
        <v>89</v>
      </c>
      <c r="D772" s="283" t="s">
        <v>269</v>
      </c>
      <c r="E772" s="281" t="s">
        <v>269</v>
      </c>
      <c r="F772" s="300" t="s">
        <v>231</v>
      </c>
      <c r="G772" s="301">
        <f>+G773</f>
        <v>0</v>
      </c>
      <c r="H772" s="301">
        <f>+H773</f>
        <v>0</v>
      </c>
      <c r="I772" s="346">
        <f>+I773</f>
        <v>28.453</v>
      </c>
      <c r="J772" s="347">
        <f t="shared" si="34"/>
        <v>28.453</v>
      </c>
      <c r="K772" s="302">
        <v>0</v>
      </c>
      <c r="L772" s="347">
        <f t="shared" si="35"/>
        <v>28.453</v>
      </c>
    </row>
    <row r="773" spans="1:12" ht="13.5" hidden="1" thickBot="1">
      <c r="A773" s="304"/>
      <c r="B773" s="305"/>
      <c r="C773" s="306"/>
      <c r="D773" s="307">
        <v>3299</v>
      </c>
      <c r="E773" s="308">
        <v>5321</v>
      </c>
      <c r="F773" s="309" t="s">
        <v>350</v>
      </c>
      <c r="G773" s="310">
        <v>0</v>
      </c>
      <c r="H773" s="310">
        <v>0</v>
      </c>
      <c r="I773" s="348">
        <v>28.453</v>
      </c>
      <c r="J773" s="349">
        <f t="shared" si="34"/>
        <v>28.453</v>
      </c>
      <c r="K773" s="311">
        <v>0</v>
      </c>
      <c r="L773" s="349">
        <f t="shared" si="35"/>
        <v>28.453</v>
      </c>
    </row>
    <row r="774" spans="1:12" ht="36" hidden="1">
      <c r="A774" s="296" t="s">
        <v>268</v>
      </c>
      <c r="B774" s="297">
        <v>4050011</v>
      </c>
      <c r="C774" s="282" t="s">
        <v>232</v>
      </c>
      <c r="D774" s="283" t="s">
        <v>269</v>
      </c>
      <c r="E774" s="281" t="s">
        <v>269</v>
      </c>
      <c r="F774" s="300" t="s">
        <v>233</v>
      </c>
      <c r="G774" s="301">
        <f>+G775</f>
        <v>0</v>
      </c>
      <c r="H774" s="301">
        <f>+H775</f>
        <v>0</v>
      </c>
      <c r="I774" s="346">
        <f>+I775</f>
        <v>49.804</v>
      </c>
      <c r="J774" s="347">
        <f t="shared" si="34"/>
        <v>49.804</v>
      </c>
      <c r="K774" s="302">
        <v>0</v>
      </c>
      <c r="L774" s="347">
        <f t="shared" si="35"/>
        <v>49.804</v>
      </c>
    </row>
    <row r="775" spans="1:12" ht="13.5" hidden="1" thickBot="1">
      <c r="A775" s="304"/>
      <c r="B775" s="305"/>
      <c r="C775" s="306"/>
      <c r="D775" s="307">
        <v>3299</v>
      </c>
      <c r="E775" s="308">
        <v>5321</v>
      </c>
      <c r="F775" s="309" t="s">
        <v>350</v>
      </c>
      <c r="G775" s="310">
        <v>0</v>
      </c>
      <c r="H775" s="310">
        <v>0</v>
      </c>
      <c r="I775" s="348">
        <v>49.804</v>
      </c>
      <c r="J775" s="349">
        <f t="shared" si="34"/>
        <v>49.804</v>
      </c>
      <c r="K775" s="311">
        <v>0</v>
      </c>
      <c r="L775" s="349">
        <f t="shared" si="35"/>
        <v>49.804</v>
      </c>
    </row>
    <row r="776" spans="1:12" ht="60" hidden="1">
      <c r="A776" s="296" t="s">
        <v>268</v>
      </c>
      <c r="B776" s="297">
        <v>4050012</v>
      </c>
      <c r="C776" s="282" t="s">
        <v>279</v>
      </c>
      <c r="D776" s="283" t="s">
        <v>269</v>
      </c>
      <c r="E776" s="281" t="s">
        <v>269</v>
      </c>
      <c r="F776" s="300" t="s">
        <v>234</v>
      </c>
      <c r="G776" s="301">
        <f>+G777</f>
        <v>0</v>
      </c>
      <c r="H776" s="301">
        <f>+H777</f>
        <v>0</v>
      </c>
      <c r="I776" s="346">
        <f>+I777</f>
        <v>70.686</v>
      </c>
      <c r="J776" s="347">
        <f t="shared" si="34"/>
        <v>70.686</v>
      </c>
      <c r="K776" s="302">
        <v>0</v>
      </c>
      <c r="L776" s="347">
        <f t="shared" si="35"/>
        <v>70.686</v>
      </c>
    </row>
    <row r="777" spans="1:12" ht="24.75" hidden="1" thickBot="1">
      <c r="A777" s="304"/>
      <c r="B777" s="305"/>
      <c r="C777" s="306"/>
      <c r="D777" s="307">
        <v>3299</v>
      </c>
      <c r="E777" s="308">
        <v>5331</v>
      </c>
      <c r="F777" s="309" t="s">
        <v>342</v>
      </c>
      <c r="G777" s="310">
        <v>0</v>
      </c>
      <c r="H777" s="310">
        <v>0</v>
      </c>
      <c r="I777" s="348">
        <v>70.686</v>
      </c>
      <c r="J777" s="349">
        <f t="shared" si="34"/>
        <v>70.686</v>
      </c>
      <c r="K777" s="311">
        <v>0</v>
      </c>
      <c r="L777" s="349">
        <f t="shared" si="35"/>
        <v>70.686</v>
      </c>
    </row>
    <row r="778" spans="1:12" ht="24" hidden="1">
      <c r="A778" s="296" t="s">
        <v>268</v>
      </c>
      <c r="B778" s="297">
        <v>4050013</v>
      </c>
      <c r="C778" s="282" t="s">
        <v>275</v>
      </c>
      <c r="D778" s="283" t="s">
        <v>269</v>
      </c>
      <c r="E778" s="281" t="s">
        <v>269</v>
      </c>
      <c r="F778" s="300" t="s">
        <v>235</v>
      </c>
      <c r="G778" s="301">
        <f>+G779</f>
        <v>0</v>
      </c>
      <c r="H778" s="301">
        <f>+H779</f>
        <v>0</v>
      </c>
      <c r="I778" s="346">
        <f>+I779</f>
        <v>82.442</v>
      </c>
      <c r="J778" s="347">
        <f t="shared" si="34"/>
        <v>82.442</v>
      </c>
      <c r="K778" s="302">
        <v>0</v>
      </c>
      <c r="L778" s="347">
        <f t="shared" si="35"/>
        <v>82.442</v>
      </c>
    </row>
    <row r="779" spans="1:12" ht="24.75" hidden="1" thickBot="1">
      <c r="A779" s="304"/>
      <c r="B779" s="305"/>
      <c r="C779" s="306"/>
      <c r="D779" s="307">
        <v>3299</v>
      </c>
      <c r="E779" s="308">
        <v>5331</v>
      </c>
      <c r="F779" s="309" t="s">
        <v>342</v>
      </c>
      <c r="G779" s="310">
        <v>0</v>
      </c>
      <c r="H779" s="310">
        <v>0</v>
      </c>
      <c r="I779" s="348">
        <v>82.442</v>
      </c>
      <c r="J779" s="349">
        <f t="shared" si="34"/>
        <v>82.442</v>
      </c>
      <c r="K779" s="311">
        <v>0</v>
      </c>
      <c r="L779" s="349">
        <f t="shared" si="35"/>
        <v>82.442</v>
      </c>
    </row>
    <row r="780" spans="1:12" ht="48" hidden="1">
      <c r="A780" s="296" t="s">
        <v>268</v>
      </c>
      <c r="B780" s="297">
        <v>4050014</v>
      </c>
      <c r="C780" s="282" t="s">
        <v>29</v>
      </c>
      <c r="D780" s="283" t="s">
        <v>269</v>
      </c>
      <c r="E780" s="281" t="s">
        <v>269</v>
      </c>
      <c r="F780" s="300" t="s">
        <v>236</v>
      </c>
      <c r="G780" s="301">
        <f>+G781</f>
        <v>0</v>
      </c>
      <c r="H780" s="301">
        <f>+H781</f>
        <v>0</v>
      </c>
      <c r="I780" s="346">
        <f>+I781</f>
        <v>41.448</v>
      </c>
      <c r="J780" s="347">
        <f t="shared" si="34"/>
        <v>41.448</v>
      </c>
      <c r="K780" s="302">
        <v>0</v>
      </c>
      <c r="L780" s="347">
        <f t="shared" si="35"/>
        <v>41.448</v>
      </c>
    </row>
    <row r="781" spans="1:12" ht="13.5" hidden="1" thickBot="1">
      <c r="A781" s="304"/>
      <c r="B781" s="305"/>
      <c r="C781" s="306"/>
      <c r="D781" s="307">
        <v>3299</v>
      </c>
      <c r="E781" s="308">
        <v>5321</v>
      </c>
      <c r="F781" s="309" t="s">
        <v>350</v>
      </c>
      <c r="G781" s="310">
        <v>0</v>
      </c>
      <c r="H781" s="310">
        <v>0</v>
      </c>
      <c r="I781" s="348">
        <v>41.448</v>
      </c>
      <c r="J781" s="349">
        <f t="shared" si="34"/>
        <v>41.448</v>
      </c>
      <c r="K781" s="311">
        <v>0</v>
      </c>
      <c r="L781" s="349">
        <f t="shared" si="35"/>
        <v>41.448</v>
      </c>
    </row>
    <row r="782" spans="1:12" ht="36" hidden="1">
      <c r="A782" s="296" t="s">
        <v>268</v>
      </c>
      <c r="B782" s="297">
        <v>4050015</v>
      </c>
      <c r="C782" s="282" t="s">
        <v>194</v>
      </c>
      <c r="D782" s="283" t="s">
        <v>269</v>
      </c>
      <c r="E782" s="281" t="s">
        <v>269</v>
      </c>
      <c r="F782" s="300" t="s">
        <v>237</v>
      </c>
      <c r="G782" s="301">
        <f>+G783</f>
        <v>0</v>
      </c>
      <c r="H782" s="301">
        <f>+H783</f>
        <v>0</v>
      </c>
      <c r="I782" s="346">
        <f>+I783</f>
        <v>106.465</v>
      </c>
      <c r="J782" s="347">
        <f t="shared" si="34"/>
        <v>106.465</v>
      </c>
      <c r="K782" s="302">
        <v>0</v>
      </c>
      <c r="L782" s="347">
        <f t="shared" si="35"/>
        <v>106.465</v>
      </c>
    </row>
    <row r="783" spans="1:12" ht="13.5" hidden="1" thickBot="1">
      <c r="A783" s="304"/>
      <c r="B783" s="305"/>
      <c r="C783" s="306"/>
      <c r="D783" s="307">
        <v>3299</v>
      </c>
      <c r="E783" s="308">
        <v>5321</v>
      </c>
      <c r="F783" s="309" t="s">
        <v>350</v>
      </c>
      <c r="G783" s="310">
        <v>0</v>
      </c>
      <c r="H783" s="310">
        <v>0</v>
      </c>
      <c r="I783" s="348">
        <v>106.465</v>
      </c>
      <c r="J783" s="349">
        <f t="shared" si="34"/>
        <v>106.465</v>
      </c>
      <c r="K783" s="311">
        <v>0</v>
      </c>
      <c r="L783" s="349">
        <f t="shared" si="35"/>
        <v>106.465</v>
      </c>
    </row>
    <row r="784" spans="1:12" ht="24" hidden="1">
      <c r="A784" s="296" t="s">
        <v>268</v>
      </c>
      <c r="B784" s="297">
        <v>4050016</v>
      </c>
      <c r="C784" s="282" t="s">
        <v>238</v>
      </c>
      <c r="D784" s="283" t="s">
        <v>269</v>
      </c>
      <c r="E784" s="281" t="s">
        <v>269</v>
      </c>
      <c r="F784" s="300" t="s">
        <v>239</v>
      </c>
      <c r="G784" s="301">
        <f>+G785</f>
        <v>0</v>
      </c>
      <c r="H784" s="301">
        <f>+H785</f>
        <v>0</v>
      </c>
      <c r="I784" s="346">
        <f>+I785</f>
        <v>52.598</v>
      </c>
      <c r="J784" s="347">
        <f t="shared" si="34"/>
        <v>52.598</v>
      </c>
      <c r="K784" s="302">
        <v>0</v>
      </c>
      <c r="L784" s="347">
        <f t="shared" si="35"/>
        <v>52.598</v>
      </c>
    </row>
    <row r="785" spans="1:12" ht="13.5" hidden="1" thickBot="1">
      <c r="A785" s="304"/>
      <c r="B785" s="305"/>
      <c r="C785" s="306"/>
      <c r="D785" s="307">
        <v>3299</v>
      </c>
      <c r="E785" s="308">
        <v>5321</v>
      </c>
      <c r="F785" s="309" t="s">
        <v>350</v>
      </c>
      <c r="G785" s="310">
        <v>0</v>
      </c>
      <c r="H785" s="310">
        <v>0</v>
      </c>
      <c r="I785" s="348">
        <v>52.598</v>
      </c>
      <c r="J785" s="349">
        <f t="shared" si="34"/>
        <v>52.598</v>
      </c>
      <c r="K785" s="311">
        <v>0</v>
      </c>
      <c r="L785" s="349">
        <f t="shared" si="35"/>
        <v>52.598</v>
      </c>
    </row>
    <row r="786" spans="1:12" ht="24" hidden="1">
      <c r="A786" s="296" t="s">
        <v>268</v>
      </c>
      <c r="B786" s="297">
        <v>4050017</v>
      </c>
      <c r="C786" s="282" t="s">
        <v>240</v>
      </c>
      <c r="D786" s="283" t="s">
        <v>269</v>
      </c>
      <c r="E786" s="281" t="s">
        <v>269</v>
      </c>
      <c r="F786" s="300" t="s">
        <v>241</v>
      </c>
      <c r="G786" s="301">
        <f>+G787</f>
        <v>0</v>
      </c>
      <c r="H786" s="301">
        <f>+H787</f>
        <v>0</v>
      </c>
      <c r="I786" s="346">
        <f>+I787</f>
        <v>49.088</v>
      </c>
      <c r="J786" s="347">
        <f t="shared" si="34"/>
        <v>49.088</v>
      </c>
      <c r="K786" s="302">
        <v>0</v>
      </c>
      <c r="L786" s="347">
        <f t="shared" si="35"/>
        <v>49.088</v>
      </c>
    </row>
    <row r="787" spans="1:12" ht="13.5" hidden="1" thickBot="1">
      <c r="A787" s="304"/>
      <c r="B787" s="305"/>
      <c r="C787" s="306"/>
      <c r="D787" s="307">
        <v>3299</v>
      </c>
      <c r="E787" s="308">
        <v>5321</v>
      </c>
      <c r="F787" s="309" t="s">
        <v>350</v>
      </c>
      <c r="G787" s="310">
        <v>0</v>
      </c>
      <c r="H787" s="310">
        <v>0</v>
      </c>
      <c r="I787" s="348">
        <v>49.088</v>
      </c>
      <c r="J787" s="349">
        <f t="shared" si="34"/>
        <v>49.088</v>
      </c>
      <c r="K787" s="311">
        <v>0</v>
      </c>
      <c r="L787" s="349">
        <f t="shared" si="35"/>
        <v>49.088</v>
      </c>
    </row>
    <row r="788" spans="1:12" ht="24" hidden="1">
      <c r="A788" s="296" t="s">
        <v>268</v>
      </c>
      <c r="B788" s="297">
        <v>4050018</v>
      </c>
      <c r="C788" s="282" t="s">
        <v>242</v>
      </c>
      <c r="D788" s="283" t="s">
        <v>269</v>
      </c>
      <c r="E788" s="281" t="s">
        <v>269</v>
      </c>
      <c r="F788" s="300" t="s">
        <v>243</v>
      </c>
      <c r="G788" s="301">
        <f>+G789</f>
        <v>0</v>
      </c>
      <c r="H788" s="301">
        <f>+H789</f>
        <v>0</v>
      </c>
      <c r="I788" s="346">
        <f>+I789</f>
        <v>116.13</v>
      </c>
      <c r="J788" s="347">
        <f t="shared" si="34"/>
        <v>116.13</v>
      </c>
      <c r="K788" s="302">
        <v>0</v>
      </c>
      <c r="L788" s="347">
        <f t="shared" si="35"/>
        <v>116.13</v>
      </c>
    </row>
    <row r="789" spans="1:12" ht="13.5" hidden="1" thickBot="1">
      <c r="A789" s="304"/>
      <c r="B789" s="305"/>
      <c r="C789" s="306"/>
      <c r="D789" s="307">
        <v>3299</v>
      </c>
      <c r="E789" s="308">
        <v>5321</v>
      </c>
      <c r="F789" s="309" t="s">
        <v>350</v>
      </c>
      <c r="G789" s="310">
        <v>0</v>
      </c>
      <c r="H789" s="310">
        <v>0</v>
      </c>
      <c r="I789" s="348">
        <v>116.13</v>
      </c>
      <c r="J789" s="349">
        <f t="shared" si="34"/>
        <v>116.13</v>
      </c>
      <c r="K789" s="311">
        <v>0</v>
      </c>
      <c r="L789" s="349">
        <f t="shared" si="35"/>
        <v>116.13</v>
      </c>
    </row>
    <row r="790" spans="1:12" ht="36" hidden="1">
      <c r="A790" s="296" t="s">
        <v>268</v>
      </c>
      <c r="B790" s="297">
        <v>4050019</v>
      </c>
      <c r="C790" s="282" t="s">
        <v>244</v>
      </c>
      <c r="D790" s="283" t="s">
        <v>269</v>
      </c>
      <c r="E790" s="281" t="s">
        <v>269</v>
      </c>
      <c r="F790" s="300" t="s">
        <v>245</v>
      </c>
      <c r="G790" s="301">
        <f>+G791</f>
        <v>0</v>
      </c>
      <c r="H790" s="301">
        <f>+H791</f>
        <v>0</v>
      </c>
      <c r="I790" s="346">
        <f>+I791</f>
        <v>59.073</v>
      </c>
      <c r="J790" s="347">
        <f t="shared" si="34"/>
        <v>59.073</v>
      </c>
      <c r="K790" s="302">
        <v>0</v>
      </c>
      <c r="L790" s="347">
        <f t="shared" si="35"/>
        <v>59.073</v>
      </c>
    </row>
    <row r="791" spans="1:12" ht="13.5" hidden="1" thickBot="1">
      <c r="A791" s="304"/>
      <c r="B791" s="305"/>
      <c r="C791" s="306"/>
      <c r="D791" s="307">
        <v>3299</v>
      </c>
      <c r="E791" s="308">
        <v>5321</v>
      </c>
      <c r="F791" s="309" t="s">
        <v>350</v>
      </c>
      <c r="G791" s="310">
        <v>0</v>
      </c>
      <c r="H791" s="310">
        <v>0</v>
      </c>
      <c r="I791" s="348">
        <v>59.073</v>
      </c>
      <c r="J791" s="349">
        <f t="shared" si="34"/>
        <v>59.073</v>
      </c>
      <c r="K791" s="311">
        <v>0</v>
      </c>
      <c r="L791" s="349">
        <f t="shared" si="35"/>
        <v>59.073</v>
      </c>
    </row>
    <row r="792" spans="1:12" ht="24" hidden="1">
      <c r="A792" s="296" t="s">
        <v>268</v>
      </c>
      <c r="B792" s="297">
        <v>4050020</v>
      </c>
      <c r="C792" s="282" t="s">
        <v>539</v>
      </c>
      <c r="D792" s="283" t="s">
        <v>269</v>
      </c>
      <c r="E792" s="281" t="s">
        <v>269</v>
      </c>
      <c r="F792" s="300" t="s">
        <v>246</v>
      </c>
      <c r="G792" s="301">
        <f>+G793</f>
        <v>0</v>
      </c>
      <c r="H792" s="301">
        <f>+H793</f>
        <v>0</v>
      </c>
      <c r="I792" s="346">
        <f>+I793</f>
        <v>40.78</v>
      </c>
      <c r="J792" s="347">
        <f t="shared" si="34"/>
        <v>40.78</v>
      </c>
      <c r="K792" s="302">
        <v>0</v>
      </c>
      <c r="L792" s="347">
        <f t="shared" si="35"/>
        <v>40.78</v>
      </c>
    </row>
    <row r="793" spans="1:12" ht="13.5" hidden="1" thickBot="1">
      <c r="A793" s="304"/>
      <c r="B793" s="305"/>
      <c r="C793" s="306"/>
      <c r="D793" s="307">
        <v>3299</v>
      </c>
      <c r="E793" s="308">
        <v>5321</v>
      </c>
      <c r="F793" s="309" t="s">
        <v>350</v>
      </c>
      <c r="G793" s="310">
        <v>0</v>
      </c>
      <c r="H793" s="310">
        <v>0</v>
      </c>
      <c r="I793" s="348">
        <v>40.78</v>
      </c>
      <c r="J793" s="349">
        <f t="shared" si="34"/>
        <v>40.78</v>
      </c>
      <c r="K793" s="311">
        <v>0</v>
      </c>
      <c r="L793" s="349">
        <f t="shared" si="35"/>
        <v>40.78</v>
      </c>
    </row>
    <row r="794" spans="1:12" ht="24" hidden="1">
      <c r="A794" s="296" t="s">
        <v>268</v>
      </c>
      <c r="B794" s="297">
        <v>4050021</v>
      </c>
      <c r="C794" s="282" t="s">
        <v>294</v>
      </c>
      <c r="D794" s="283" t="s">
        <v>269</v>
      </c>
      <c r="E794" s="281" t="s">
        <v>269</v>
      </c>
      <c r="F794" s="300" t="s">
        <v>247</v>
      </c>
      <c r="G794" s="301">
        <f>+G795</f>
        <v>0</v>
      </c>
      <c r="H794" s="301">
        <f>+H795</f>
        <v>0</v>
      </c>
      <c r="I794" s="346">
        <f>+I795</f>
        <v>119</v>
      </c>
      <c r="J794" s="347">
        <f t="shared" si="34"/>
        <v>119</v>
      </c>
      <c r="K794" s="302">
        <v>0</v>
      </c>
      <c r="L794" s="347">
        <f t="shared" si="35"/>
        <v>119</v>
      </c>
    </row>
    <row r="795" spans="1:12" ht="24.75" hidden="1" thickBot="1">
      <c r="A795" s="304"/>
      <c r="B795" s="305"/>
      <c r="C795" s="306"/>
      <c r="D795" s="307">
        <v>3299</v>
      </c>
      <c r="E795" s="308">
        <v>5331</v>
      </c>
      <c r="F795" s="309" t="s">
        <v>342</v>
      </c>
      <c r="G795" s="310">
        <v>0</v>
      </c>
      <c r="H795" s="310">
        <v>0</v>
      </c>
      <c r="I795" s="348">
        <v>119</v>
      </c>
      <c r="J795" s="349">
        <f t="shared" si="34"/>
        <v>119</v>
      </c>
      <c r="K795" s="311">
        <v>0</v>
      </c>
      <c r="L795" s="349">
        <f t="shared" si="35"/>
        <v>119</v>
      </c>
    </row>
    <row r="796" spans="1:12" ht="24" hidden="1">
      <c r="A796" s="296" t="s">
        <v>268</v>
      </c>
      <c r="B796" s="297">
        <v>4050022</v>
      </c>
      <c r="C796" s="282" t="s">
        <v>727</v>
      </c>
      <c r="D796" s="283" t="s">
        <v>269</v>
      </c>
      <c r="E796" s="281" t="s">
        <v>269</v>
      </c>
      <c r="F796" s="300" t="s">
        <v>248</v>
      </c>
      <c r="G796" s="301">
        <f>+G797</f>
        <v>0</v>
      </c>
      <c r="H796" s="301">
        <f>+H797</f>
        <v>0</v>
      </c>
      <c r="I796" s="346">
        <f>+I797</f>
        <v>43.605</v>
      </c>
      <c r="J796" s="347">
        <f t="shared" si="34"/>
        <v>43.605</v>
      </c>
      <c r="K796" s="302">
        <v>0</v>
      </c>
      <c r="L796" s="347">
        <f t="shared" si="35"/>
        <v>43.605</v>
      </c>
    </row>
    <row r="797" spans="1:12" ht="13.5" hidden="1" thickBot="1">
      <c r="A797" s="304"/>
      <c r="B797" s="305"/>
      <c r="C797" s="306"/>
      <c r="D797" s="307">
        <v>3299</v>
      </c>
      <c r="E797" s="308">
        <v>5321</v>
      </c>
      <c r="F797" s="309" t="s">
        <v>350</v>
      </c>
      <c r="G797" s="310">
        <v>0</v>
      </c>
      <c r="H797" s="310">
        <v>0</v>
      </c>
      <c r="I797" s="348">
        <v>43.605</v>
      </c>
      <c r="J797" s="349">
        <f t="shared" si="34"/>
        <v>43.605</v>
      </c>
      <c r="K797" s="311">
        <v>0</v>
      </c>
      <c r="L797" s="349">
        <f t="shared" si="35"/>
        <v>43.605</v>
      </c>
    </row>
    <row r="798" spans="1:12" ht="24" hidden="1">
      <c r="A798" s="296" t="s">
        <v>268</v>
      </c>
      <c r="B798" s="297">
        <v>4050023</v>
      </c>
      <c r="C798" s="282" t="s">
        <v>103</v>
      </c>
      <c r="D798" s="283" t="s">
        <v>269</v>
      </c>
      <c r="E798" s="281" t="s">
        <v>269</v>
      </c>
      <c r="F798" s="300" t="s">
        <v>249</v>
      </c>
      <c r="G798" s="301">
        <f>+G799</f>
        <v>0</v>
      </c>
      <c r="H798" s="301">
        <f>+H799</f>
        <v>0</v>
      </c>
      <c r="I798" s="346">
        <f>+I799</f>
        <v>119</v>
      </c>
      <c r="J798" s="347">
        <f t="shared" si="34"/>
        <v>119</v>
      </c>
      <c r="K798" s="302">
        <v>0</v>
      </c>
      <c r="L798" s="347">
        <f t="shared" si="35"/>
        <v>119</v>
      </c>
    </row>
    <row r="799" spans="1:12" ht="13.5" hidden="1" thickBot="1">
      <c r="A799" s="304"/>
      <c r="B799" s="305"/>
      <c r="C799" s="306"/>
      <c r="D799" s="307">
        <v>3299</v>
      </c>
      <c r="E799" s="308">
        <v>5321</v>
      </c>
      <c r="F799" s="309" t="s">
        <v>350</v>
      </c>
      <c r="G799" s="310">
        <v>0</v>
      </c>
      <c r="H799" s="310">
        <v>0</v>
      </c>
      <c r="I799" s="348">
        <v>119</v>
      </c>
      <c r="J799" s="349">
        <f t="shared" si="34"/>
        <v>119</v>
      </c>
      <c r="K799" s="311">
        <v>0</v>
      </c>
      <c r="L799" s="349">
        <f t="shared" si="35"/>
        <v>119</v>
      </c>
    </row>
    <row r="800" spans="1:12" ht="36" hidden="1">
      <c r="A800" s="296" t="s">
        <v>268</v>
      </c>
      <c r="B800" s="297">
        <v>4050024</v>
      </c>
      <c r="C800" s="282" t="s">
        <v>163</v>
      </c>
      <c r="D800" s="283" t="s">
        <v>269</v>
      </c>
      <c r="E800" s="281" t="s">
        <v>269</v>
      </c>
      <c r="F800" s="300" t="s">
        <v>250</v>
      </c>
      <c r="G800" s="301">
        <f>+G801</f>
        <v>0</v>
      </c>
      <c r="H800" s="301">
        <f>+H801</f>
        <v>0</v>
      </c>
      <c r="I800" s="346">
        <f>+I801</f>
        <v>119</v>
      </c>
      <c r="J800" s="347">
        <f t="shared" si="34"/>
        <v>119</v>
      </c>
      <c r="K800" s="302">
        <v>0</v>
      </c>
      <c r="L800" s="347">
        <f t="shared" si="35"/>
        <v>119</v>
      </c>
    </row>
    <row r="801" spans="1:12" ht="13.5" hidden="1" thickBot="1">
      <c r="A801" s="304"/>
      <c r="B801" s="305"/>
      <c r="C801" s="306"/>
      <c r="D801" s="307">
        <v>3299</v>
      </c>
      <c r="E801" s="308">
        <v>5321</v>
      </c>
      <c r="F801" s="309" t="s">
        <v>350</v>
      </c>
      <c r="G801" s="310">
        <v>0</v>
      </c>
      <c r="H801" s="310">
        <v>0</v>
      </c>
      <c r="I801" s="348">
        <v>119</v>
      </c>
      <c r="J801" s="349">
        <f t="shared" si="34"/>
        <v>119</v>
      </c>
      <c r="K801" s="311">
        <v>0</v>
      </c>
      <c r="L801" s="349">
        <f t="shared" si="35"/>
        <v>119</v>
      </c>
    </row>
    <row r="802" spans="1:12" ht="13.5" thickBot="1">
      <c r="A802" s="273" t="s">
        <v>268</v>
      </c>
      <c r="B802" s="431" t="s">
        <v>251</v>
      </c>
      <c r="C802" s="432"/>
      <c r="D802" s="274" t="s">
        <v>269</v>
      </c>
      <c r="E802" s="275" t="s">
        <v>269</v>
      </c>
      <c r="F802" s="338" t="s">
        <v>252</v>
      </c>
      <c r="G802" s="339">
        <v>0</v>
      </c>
      <c r="H802" s="339">
        <v>0</v>
      </c>
      <c r="I802" s="340">
        <f>SUM(I803:I816)/2</f>
        <v>250.00000000000006</v>
      </c>
      <c r="J802" s="341">
        <f>H802+I802</f>
        <v>250.00000000000006</v>
      </c>
      <c r="K802" s="340">
        <f>SUM(K803:K816)/2</f>
        <v>0</v>
      </c>
      <c r="L802" s="341">
        <f>J802+K802</f>
        <v>250.00000000000006</v>
      </c>
    </row>
    <row r="803" spans="1:12" ht="12.75" hidden="1">
      <c r="A803" s="280" t="s">
        <v>268</v>
      </c>
      <c r="B803" s="281">
        <v>4060000</v>
      </c>
      <c r="C803" s="282" t="s">
        <v>316</v>
      </c>
      <c r="D803" s="283" t="s">
        <v>269</v>
      </c>
      <c r="E803" s="281" t="s">
        <v>269</v>
      </c>
      <c r="F803" s="284" t="s">
        <v>253</v>
      </c>
      <c r="G803" s="285">
        <v>0</v>
      </c>
      <c r="H803" s="286">
        <v>0</v>
      </c>
      <c r="I803" s="342">
        <f>+I804</f>
        <v>124.945</v>
      </c>
      <c r="J803" s="343">
        <f>H803+I803</f>
        <v>124.945</v>
      </c>
      <c r="K803" s="302">
        <v>0</v>
      </c>
      <c r="L803" s="343">
        <f>J803+K803</f>
        <v>124.945</v>
      </c>
    </row>
    <row r="804" spans="1:12" ht="13.5" hidden="1" thickBot="1">
      <c r="A804" s="288"/>
      <c r="B804" s="289"/>
      <c r="C804" s="290"/>
      <c r="D804" s="291">
        <v>3299</v>
      </c>
      <c r="E804" s="292">
        <v>5901</v>
      </c>
      <c r="F804" s="293" t="s">
        <v>472</v>
      </c>
      <c r="G804" s="294">
        <v>0</v>
      </c>
      <c r="H804" s="294">
        <v>0</v>
      </c>
      <c r="I804" s="344">
        <v>124.945</v>
      </c>
      <c r="J804" s="345">
        <f>H804+I804</f>
        <v>124.945</v>
      </c>
      <c r="K804" s="311">
        <v>0</v>
      </c>
      <c r="L804" s="345">
        <f>J804+K804</f>
        <v>124.945</v>
      </c>
    </row>
    <row r="805" spans="1:12" ht="48" hidden="1">
      <c r="A805" s="296" t="s">
        <v>268</v>
      </c>
      <c r="B805" s="297">
        <v>4060001</v>
      </c>
      <c r="C805" s="282" t="s">
        <v>281</v>
      </c>
      <c r="D805" s="283" t="s">
        <v>269</v>
      </c>
      <c r="E805" s="281" t="s">
        <v>269</v>
      </c>
      <c r="F805" s="300" t="s">
        <v>254</v>
      </c>
      <c r="G805" s="301">
        <f>+G806</f>
        <v>0</v>
      </c>
      <c r="H805" s="301">
        <f>+H806</f>
        <v>0</v>
      </c>
      <c r="I805" s="346">
        <f>+I806</f>
        <v>18.564</v>
      </c>
      <c r="J805" s="347">
        <f>+H805+I805</f>
        <v>18.564</v>
      </c>
      <c r="K805" s="302">
        <v>0</v>
      </c>
      <c r="L805" s="347">
        <f>+J805+K805</f>
        <v>18.564</v>
      </c>
    </row>
    <row r="806" spans="1:12" ht="24.75" hidden="1" thickBot="1">
      <c r="A806" s="304"/>
      <c r="B806" s="305"/>
      <c r="C806" s="306"/>
      <c r="D806" s="307">
        <v>3299</v>
      </c>
      <c r="E806" s="308">
        <v>5331</v>
      </c>
      <c r="F806" s="309" t="s">
        <v>342</v>
      </c>
      <c r="G806" s="310">
        <v>0</v>
      </c>
      <c r="H806" s="310">
        <v>0</v>
      </c>
      <c r="I806" s="348">
        <v>18.564</v>
      </c>
      <c r="J806" s="349">
        <f>+H806+I806</f>
        <v>18.564</v>
      </c>
      <c r="K806" s="311">
        <v>0</v>
      </c>
      <c r="L806" s="349">
        <f>+J806+K806</f>
        <v>18.564</v>
      </c>
    </row>
    <row r="807" spans="1:12" ht="36" hidden="1">
      <c r="A807" s="296" t="s">
        <v>268</v>
      </c>
      <c r="B807" s="297">
        <v>4060002</v>
      </c>
      <c r="C807" s="282" t="s">
        <v>163</v>
      </c>
      <c r="D807" s="283" t="s">
        <v>269</v>
      </c>
      <c r="E807" s="281" t="s">
        <v>269</v>
      </c>
      <c r="F807" s="300" t="s">
        <v>255</v>
      </c>
      <c r="G807" s="301">
        <f>+G808</f>
        <v>0</v>
      </c>
      <c r="H807" s="301">
        <f>+H808</f>
        <v>0</v>
      </c>
      <c r="I807" s="346">
        <f>+I808</f>
        <v>10</v>
      </c>
      <c r="J807" s="347">
        <f aca="true" t="shared" si="36" ref="J807:J816">+H807+I807</f>
        <v>10</v>
      </c>
      <c r="K807" s="302">
        <v>0</v>
      </c>
      <c r="L807" s="347">
        <f aca="true" t="shared" si="37" ref="L807:L816">+J807+K807</f>
        <v>10</v>
      </c>
    </row>
    <row r="808" spans="1:12" ht="13.5" hidden="1" thickBot="1">
      <c r="A808" s="304"/>
      <c r="B808" s="305"/>
      <c r="C808" s="306"/>
      <c r="D808" s="307">
        <v>3299</v>
      </c>
      <c r="E808" s="308">
        <v>5321</v>
      </c>
      <c r="F808" s="309" t="s">
        <v>350</v>
      </c>
      <c r="G808" s="310">
        <v>0</v>
      </c>
      <c r="H808" s="310">
        <v>0</v>
      </c>
      <c r="I808" s="348">
        <v>10</v>
      </c>
      <c r="J808" s="349">
        <f t="shared" si="36"/>
        <v>10</v>
      </c>
      <c r="K808" s="311">
        <v>0</v>
      </c>
      <c r="L808" s="349">
        <f t="shared" si="37"/>
        <v>10</v>
      </c>
    </row>
    <row r="809" spans="1:12" ht="24" hidden="1">
      <c r="A809" s="296" t="s">
        <v>268</v>
      </c>
      <c r="B809" s="297">
        <v>4060003</v>
      </c>
      <c r="C809" s="282" t="s">
        <v>675</v>
      </c>
      <c r="D809" s="283" t="s">
        <v>269</v>
      </c>
      <c r="E809" s="281" t="s">
        <v>269</v>
      </c>
      <c r="F809" s="300" t="s">
        <v>256</v>
      </c>
      <c r="G809" s="301">
        <f>+G810</f>
        <v>0</v>
      </c>
      <c r="H809" s="301">
        <f>+H810</f>
        <v>0</v>
      </c>
      <c r="I809" s="346">
        <f>+I810</f>
        <v>26.6</v>
      </c>
      <c r="J809" s="347">
        <f t="shared" si="36"/>
        <v>26.6</v>
      </c>
      <c r="K809" s="302">
        <v>0</v>
      </c>
      <c r="L809" s="347">
        <f t="shared" si="37"/>
        <v>26.6</v>
      </c>
    </row>
    <row r="810" spans="1:12" ht="13.5" hidden="1" thickBot="1">
      <c r="A810" s="304"/>
      <c r="B810" s="305"/>
      <c r="C810" s="306"/>
      <c r="D810" s="307">
        <v>3299</v>
      </c>
      <c r="E810" s="308">
        <v>5321</v>
      </c>
      <c r="F810" s="309" t="s">
        <v>350</v>
      </c>
      <c r="G810" s="310">
        <v>0</v>
      </c>
      <c r="H810" s="310">
        <v>0</v>
      </c>
      <c r="I810" s="348">
        <v>26.6</v>
      </c>
      <c r="J810" s="349">
        <f t="shared" si="36"/>
        <v>26.6</v>
      </c>
      <c r="K810" s="311">
        <v>0</v>
      </c>
      <c r="L810" s="349">
        <f t="shared" si="37"/>
        <v>26.6</v>
      </c>
    </row>
    <row r="811" spans="1:12" ht="24" hidden="1">
      <c r="A811" s="296" t="s">
        <v>268</v>
      </c>
      <c r="B811" s="297">
        <v>4060004</v>
      </c>
      <c r="C811" s="282" t="s">
        <v>624</v>
      </c>
      <c r="D811" s="283" t="s">
        <v>269</v>
      </c>
      <c r="E811" s="281" t="s">
        <v>269</v>
      </c>
      <c r="F811" s="300" t="s">
        <v>257</v>
      </c>
      <c r="G811" s="301">
        <f>+G812</f>
        <v>0</v>
      </c>
      <c r="H811" s="301">
        <f>+H812</f>
        <v>0</v>
      </c>
      <c r="I811" s="346">
        <f>+I812</f>
        <v>24.891</v>
      </c>
      <c r="J811" s="347">
        <f t="shared" si="36"/>
        <v>24.891</v>
      </c>
      <c r="K811" s="302">
        <v>0</v>
      </c>
      <c r="L811" s="347">
        <f t="shared" si="37"/>
        <v>24.891</v>
      </c>
    </row>
    <row r="812" spans="1:12" ht="24.75" hidden="1" thickBot="1">
      <c r="A812" s="304"/>
      <c r="B812" s="305"/>
      <c r="C812" s="306"/>
      <c r="D812" s="307">
        <v>3299</v>
      </c>
      <c r="E812" s="308">
        <v>5213</v>
      </c>
      <c r="F812" s="309" t="s">
        <v>113</v>
      </c>
      <c r="G812" s="310">
        <v>0</v>
      </c>
      <c r="H812" s="310">
        <v>0</v>
      </c>
      <c r="I812" s="348">
        <v>24.891</v>
      </c>
      <c r="J812" s="349">
        <f t="shared" si="36"/>
        <v>24.891</v>
      </c>
      <c r="K812" s="311">
        <v>0</v>
      </c>
      <c r="L812" s="349">
        <f t="shared" si="37"/>
        <v>24.891</v>
      </c>
    </row>
    <row r="813" spans="1:12" ht="36" hidden="1">
      <c r="A813" s="296" t="s">
        <v>268</v>
      </c>
      <c r="B813" s="297">
        <v>4060005</v>
      </c>
      <c r="C813" s="282" t="s">
        <v>7</v>
      </c>
      <c r="D813" s="283" t="s">
        <v>269</v>
      </c>
      <c r="E813" s="281" t="s">
        <v>269</v>
      </c>
      <c r="F813" s="300" t="s">
        <v>258</v>
      </c>
      <c r="G813" s="301">
        <f>+G814</f>
        <v>0</v>
      </c>
      <c r="H813" s="301">
        <f>+H814</f>
        <v>0</v>
      </c>
      <c r="I813" s="346">
        <f>+I814</f>
        <v>10</v>
      </c>
      <c r="J813" s="347">
        <f t="shared" si="36"/>
        <v>10</v>
      </c>
      <c r="K813" s="302">
        <v>0</v>
      </c>
      <c r="L813" s="347">
        <f t="shared" si="37"/>
        <v>10</v>
      </c>
    </row>
    <row r="814" spans="1:12" ht="13.5" hidden="1" thickBot="1">
      <c r="A814" s="304"/>
      <c r="B814" s="305"/>
      <c r="C814" s="306"/>
      <c r="D814" s="307">
        <v>3299</v>
      </c>
      <c r="E814" s="308">
        <v>5321</v>
      </c>
      <c r="F814" s="309" t="s">
        <v>350</v>
      </c>
      <c r="G814" s="310">
        <v>0</v>
      </c>
      <c r="H814" s="310">
        <v>0</v>
      </c>
      <c r="I814" s="348">
        <v>10</v>
      </c>
      <c r="J814" s="349">
        <f t="shared" si="36"/>
        <v>10</v>
      </c>
      <c r="K814" s="311">
        <v>0</v>
      </c>
      <c r="L814" s="349">
        <f t="shared" si="37"/>
        <v>10</v>
      </c>
    </row>
    <row r="815" spans="1:12" ht="24" hidden="1">
      <c r="A815" s="296" t="s">
        <v>268</v>
      </c>
      <c r="B815" s="297">
        <v>4060006</v>
      </c>
      <c r="C815" s="282" t="s">
        <v>316</v>
      </c>
      <c r="D815" s="283" t="s">
        <v>269</v>
      </c>
      <c r="E815" s="281" t="s">
        <v>269</v>
      </c>
      <c r="F815" s="300" t="s">
        <v>259</v>
      </c>
      <c r="G815" s="301">
        <f>+G816</f>
        <v>0</v>
      </c>
      <c r="H815" s="301">
        <f>+H816</f>
        <v>0</v>
      </c>
      <c r="I815" s="346">
        <f>+I816</f>
        <v>35</v>
      </c>
      <c r="J815" s="347">
        <f t="shared" si="36"/>
        <v>35</v>
      </c>
      <c r="K815" s="302">
        <v>0</v>
      </c>
      <c r="L815" s="347">
        <f t="shared" si="37"/>
        <v>35</v>
      </c>
    </row>
    <row r="816" spans="1:12" ht="13.5" hidden="1" thickBot="1">
      <c r="A816" s="304"/>
      <c r="B816" s="305"/>
      <c r="C816" s="306"/>
      <c r="D816" s="307">
        <v>3299</v>
      </c>
      <c r="E816" s="308">
        <v>5222</v>
      </c>
      <c r="F816" s="309" t="s">
        <v>345</v>
      </c>
      <c r="G816" s="310">
        <v>0</v>
      </c>
      <c r="H816" s="310">
        <v>0</v>
      </c>
      <c r="I816" s="348">
        <v>35</v>
      </c>
      <c r="J816" s="349">
        <f t="shared" si="36"/>
        <v>35</v>
      </c>
      <c r="K816" s="311">
        <v>0</v>
      </c>
      <c r="L816" s="349">
        <f t="shared" si="37"/>
        <v>35</v>
      </c>
    </row>
    <row r="818" ht="12.75">
      <c r="F818" s="7" t="s">
        <v>805</v>
      </c>
    </row>
  </sheetData>
  <sheetProtection/>
  <mergeCells count="20">
    <mergeCell ref="A3:J3"/>
    <mergeCell ref="A5:J5"/>
    <mergeCell ref="A7:J7"/>
    <mergeCell ref="B10:C10"/>
    <mergeCell ref="B221:C221"/>
    <mergeCell ref="B238:C238"/>
    <mergeCell ref="B267:C267"/>
    <mergeCell ref="B412:C412"/>
    <mergeCell ref="B11:C11"/>
    <mergeCell ref="B12:C12"/>
    <mergeCell ref="B13:C13"/>
    <mergeCell ref="B132:C132"/>
    <mergeCell ref="B729:C729"/>
    <mergeCell ref="B732:C732"/>
    <mergeCell ref="B751:C751"/>
    <mergeCell ref="B802:C802"/>
    <mergeCell ref="B483:C483"/>
    <mergeCell ref="B486:C486"/>
    <mergeCell ref="B489:C489"/>
    <mergeCell ref="B698:C698"/>
  </mergeCells>
  <printOptions/>
  <pageMargins left="0.787401575" right="0.787401575" top="0.984251969" bottom="0.984251969" header="0.4921259845" footer="0.4921259845"/>
  <pageSetup horizontalDpi="600" verticalDpi="600" orientation="portrait" paperSize="9" scale="70" r:id="rId1"/>
  <rowBreaks count="9" manualBreakCount="9">
    <brk id="47" max="12" man="1"/>
    <brk id="89" max="255" man="1"/>
    <brk id="178" max="12" man="1"/>
    <brk id="225" max="255" man="1"/>
    <brk id="269" max="12" man="1"/>
    <brk id="315" max="255" man="1"/>
    <brk id="361" max="255" man="1"/>
    <brk id="409" max="12" man="1"/>
    <brk id="4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9.28125" style="0" customWidth="1"/>
    <col min="5" max="5" width="14.140625" style="0" customWidth="1"/>
  </cols>
  <sheetData>
    <row r="1" spans="1:5" ht="13.5" thickBot="1">
      <c r="A1" s="444" t="s">
        <v>738</v>
      </c>
      <c r="B1" s="444"/>
      <c r="C1" s="355"/>
      <c r="D1" s="355" t="s">
        <v>804</v>
      </c>
      <c r="E1" s="356" t="s">
        <v>739</v>
      </c>
    </row>
    <row r="2" spans="1:5" ht="24.75" thickBot="1">
      <c r="A2" s="357" t="s">
        <v>740</v>
      </c>
      <c r="B2" s="358" t="s">
        <v>741</v>
      </c>
      <c r="C2" s="359" t="s">
        <v>742</v>
      </c>
      <c r="D2" s="359" t="s">
        <v>803</v>
      </c>
      <c r="E2" s="359" t="s">
        <v>743</v>
      </c>
    </row>
    <row r="3" spans="1:5" ht="28.5">
      <c r="A3" s="360" t="s">
        <v>744</v>
      </c>
      <c r="B3" s="361" t="s">
        <v>745</v>
      </c>
      <c r="C3" s="362">
        <v>2371334.8869999996</v>
      </c>
      <c r="D3" s="362">
        <v>0</v>
      </c>
      <c r="E3" s="363">
        <v>2371334.8869999996</v>
      </c>
    </row>
    <row r="4" spans="1:5" ht="15">
      <c r="A4" s="364" t="s">
        <v>746</v>
      </c>
      <c r="B4" s="365" t="s">
        <v>747</v>
      </c>
      <c r="C4" s="366">
        <v>2108256.29</v>
      </c>
      <c r="D4" s="367">
        <v>0</v>
      </c>
      <c r="E4" s="368">
        <v>2108256.29</v>
      </c>
    </row>
    <row r="5" spans="1:5" ht="15">
      <c r="A5" s="364" t="s">
        <v>748</v>
      </c>
      <c r="B5" s="365" t="s">
        <v>749</v>
      </c>
      <c r="C5" s="366">
        <v>261763.277</v>
      </c>
      <c r="D5" s="369">
        <v>0</v>
      </c>
      <c r="E5" s="368">
        <v>261763.277</v>
      </c>
    </row>
    <row r="6" spans="1:5" ht="15">
      <c r="A6" s="364" t="s">
        <v>750</v>
      </c>
      <c r="B6" s="365" t="s">
        <v>751</v>
      </c>
      <c r="C6" s="366">
        <v>1315.3200000000002</v>
      </c>
      <c r="D6" s="366">
        <v>0</v>
      </c>
      <c r="E6" s="368">
        <v>1315.3200000000002</v>
      </c>
    </row>
    <row r="7" spans="1:5" ht="15">
      <c r="A7" s="370" t="s">
        <v>752</v>
      </c>
      <c r="B7" s="365" t="s">
        <v>753</v>
      </c>
      <c r="C7" s="371">
        <v>3806834.10047</v>
      </c>
      <c r="D7" s="371">
        <v>0</v>
      </c>
      <c r="E7" s="372">
        <v>3806834.10047</v>
      </c>
    </row>
    <row r="8" spans="1:5" ht="15">
      <c r="A8" s="364" t="s">
        <v>754</v>
      </c>
      <c r="B8" s="365" t="s">
        <v>755</v>
      </c>
      <c r="C8" s="366">
        <v>3624240.10047</v>
      </c>
      <c r="D8" s="366">
        <v>0</v>
      </c>
      <c r="E8" s="373">
        <v>3624240.10047</v>
      </c>
    </row>
    <row r="9" spans="1:5" ht="15">
      <c r="A9" s="364" t="s">
        <v>756</v>
      </c>
      <c r="B9" s="365" t="s">
        <v>757</v>
      </c>
      <c r="C9" s="366">
        <v>60887</v>
      </c>
      <c r="D9" s="366">
        <v>0</v>
      </c>
      <c r="E9" s="373">
        <v>60887</v>
      </c>
    </row>
    <row r="10" spans="1:5" ht="15">
      <c r="A10" s="364" t="s">
        <v>758</v>
      </c>
      <c r="B10" s="365" t="s">
        <v>755</v>
      </c>
      <c r="C10" s="366">
        <v>3535889.9004699998</v>
      </c>
      <c r="D10" s="366">
        <v>0</v>
      </c>
      <c r="E10" s="373">
        <v>3535889.9004699998</v>
      </c>
    </row>
    <row r="11" spans="1:5" ht="15">
      <c r="A11" s="364" t="s">
        <v>759</v>
      </c>
      <c r="B11" s="365" t="s">
        <v>760</v>
      </c>
      <c r="C11" s="366">
        <v>3463.2</v>
      </c>
      <c r="D11" s="366">
        <v>0</v>
      </c>
      <c r="E11" s="373">
        <v>3463.2</v>
      </c>
    </row>
    <row r="12" spans="1:5" ht="15">
      <c r="A12" s="364" t="s">
        <v>761</v>
      </c>
      <c r="B12" s="365">
        <v>4121</v>
      </c>
      <c r="C12" s="366">
        <v>24000</v>
      </c>
      <c r="D12" s="366">
        <v>0</v>
      </c>
      <c r="E12" s="373">
        <v>24000</v>
      </c>
    </row>
    <row r="13" spans="1:5" ht="15">
      <c r="A13" s="364" t="s">
        <v>762</v>
      </c>
      <c r="B13" s="365" t="s">
        <v>763</v>
      </c>
      <c r="C13" s="366">
        <v>182594</v>
      </c>
      <c r="D13" s="366">
        <v>0</v>
      </c>
      <c r="E13" s="373">
        <v>182594</v>
      </c>
    </row>
    <row r="14" spans="1:5" ht="15">
      <c r="A14" s="364" t="s">
        <v>764</v>
      </c>
      <c r="B14" s="365" t="s">
        <v>763</v>
      </c>
      <c r="C14" s="366">
        <v>182594</v>
      </c>
      <c r="D14" s="366">
        <v>0</v>
      </c>
      <c r="E14" s="373">
        <v>182594</v>
      </c>
    </row>
    <row r="15" spans="1:5" ht="15">
      <c r="A15" s="364" t="s">
        <v>765</v>
      </c>
      <c r="B15" s="365">
        <v>4221</v>
      </c>
      <c r="C15" s="366">
        <v>0</v>
      </c>
      <c r="D15" s="366">
        <v>0</v>
      </c>
      <c r="E15" s="373">
        <v>0</v>
      </c>
    </row>
    <row r="16" spans="1:5" ht="15">
      <c r="A16" s="364" t="s">
        <v>766</v>
      </c>
      <c r="B16" s="365">
        <v>4232</v>
      </c>
      <c r="C16" s="366">
        <v>0</v>
      </c>
      <c r="D16" s="366">
        <v>0</v>
      </c>
      <c r="E16" s="373">
        <v>0</v>
      </c>
    </row>
    <row r="17" spans="1:5" ht="28.5">
      <c r="A17" s="370" t="s">
        <v>767</v>
      </c>
      <c r="B17" s="374" t="s">
        <v>768</v>
      </c>
      <c r="C17" s="371">
        <v>6178168.987469999</v>
      </c>
      <c r="D17" s="371">
        <v>0</v>
      </c>
      <c r="E17" s="372">
        <v>6178168.987469999</v>
      </c>
    </row>
    <row r="18" spans="1:5" ht="14.25">
      <c r="A18" s="370" t="s">
        <v>769</v>
      </c>
      <c r="B18" s="374" t="s">
        <v>770</v>
      </c>
      <c r="C18" s="371">
        <v>1239942.814</v>
      </c>
      <c r="D18" s="371">
        <v>0</v>
      </c>
      <c r="E18" s="372">
        <v>1239942.814</v>
      </c>
    </row>
    <row r="19" spans="1:5" ht="15">
      <c r="A19" s="364" t="s">
        <v>771</v>
      </c>
      <c r="B19" s="365" t="s">
        <v>772</v>
      </c>
      <c r="C19" s="366">
        <v>79520.92</v>
      </c>
      <c r="D19" s="366">
        <v>0</v>
      </c>
      <c r="E19" s="373">
        <v>79520.92</v>
      </c>
    </row>
    <row r="20" spans="1:5" ht="15">
      <c r="A20" s="364" t="s">
        <v>773</v>
      </c>
      <c r="B20" s="365">
        <v>8115</v>
      </c>
      <c r="C20" s="366">
        <v>253299.98</v>
      </c>
      <c r="D20" s="366">
        <v>0</v>
      </c>
      <c r="E20" s="373">
        <v>253299.98</v>
      </c>
    </row>
    <row r="21" spans="1:5" ht="15">
      <c r="A21" s="364" t="s">
        <v>774</v>
      </c>
      <c r="B21" s="365" t="s">
        <v>772</v>
      </c>
      <c r="C21" s="366">
        <v>699006.9339999999</v>
      </c>
      <c r="D21" s="366">
        <v>0</v>
      </c>
      <c r="E21" s="373">
        <v>699006.9339999999</v>
      </c>
    </row>
    <row r="22" spans="1:5" ht="15">
      <c r="A22" s="364" t="s">
        <v>775</v>
      </c>
      <c r="B22" s="365">
        <v>8123</v>
      </c>
      <c r="C22" s="366">
        <v>254989.98</v>
      </c>
      <c r="D22" s="366">
        <v>0</v>
      </c>
      <c r="E22" s="373">
        <v>254989.98</v>
      </c>
    </row>
    <row r="23" spans="1:5" ht="15.75" thickBot="1">
      <c r="A23" s="375" t="s">
        <v>776</v>
      </c>
      <c r="B23" s="376">
        <v>-8124</v>
      </c>
      <c r="C23" s="377">
        <v>-46875</v>
      </c>
      <c r="D23" s="377">
        <v>0</v>
      </c>
      <c r="E23" s="378">
        <v>-46875</v>
      </c>
    </row>
    <row r="24" spans="1:5" ht="15" thickBot="1">
      <c r="A24" s="379" t="s">
        <v>777</v>
      </c>
      <c r="B24" s="380"/>
      <c r="C24" s="381">
        <v>7418111.801469999</v>
      </c>
      <c r="D24" s="381">
        <v>0</v>
      </c>
      <c r="E24" s="382">
        <v>7418111.801469999</v>
      </c>
    </row>
    <row r="25" spans="1:5" ht="13.5" thickBot="1">
      <c r="A25" s="444" t="s">
        <v>778</v>
      </c>
      <c r="B25" s="444"/>
      <c r="C25" s="383"/>
      <c r="D25" s="383"/>
      <c r="E25" s="384" t="s">
        <v>739</v>
      </c>
    </row>
    <row r="26" spans="1:5" ht="24.75" thickBot="1">
      <c r="A26" s="357" t="s">
        <v>779</v>
      </c>
      <c r="B26" s="358" t="s">
        <v>265</v>
      </c>
      <c r="C26" s="359" t="s">
        <v>742</v>
      </c>
      <c r="D26" s="359" t="s">
        <v>803</v>
      </c>
      <c r="E26" s="359" t="s">
        <v>743</v>
      </c>
    </row>
    <row r="27" spans="1:5" ht="15">
      <c r="A27" s="385" t="s">
        <v>780</v>
      </c>
      <c r="B27" s="386" t="s">
        <v>781</v>
      </c>
      <c r="C27" s="369">
        <v>31805.08</v>
      </c>
      <c r="D27" s="369">
        <v>0</v>
      </c>
      <c r="E27" s="387">
        <v>31805.08</v>
      </c>
    </row>
    <row r="28" spans="1:5" ht="15">
      <c r="A28" s="388" t="s">
        <v>782</v>
      </c>
      <c r="B28" s="365" t="s">
        <v>781</v>
      </c>
      <c r="C28" s="366">
        <v>210455</v>
      </c>
      <c r="D28" s="369">
        <v>0</v>
      </c>
      <c r="E28" s="387">
        <v>210455</v>
      </c>
    </row>
    <row r="29" spans="1:5" ht="15">
      <c r="A29" s="388" t="s">
        <v>783</v>
      </c>
      <c r="B29" s="365" t="s">
        <v>781</v>
      </c>
      <c r="C29" s="366">
        <v>891494.29</v>
      </c>
      <c r="D29" s="369">
        <v>0</v>
      </c>
      <c r="E29" s="387">
        <v>891494.29</v>
      </c>
    </row>
    <row r="30" spans="1:5" ht="15">
      <c r="A30" s="388" t="s">
        <v>784</v>
      </c>
      <c r="B30" s="365" t="s">
        <v>781</v>
      </c>
      <c r="C30" s="366">
        <v>784491.0090000001</v>
      </c>
      <c r="D30" s="369">
        <v>-3888</v>
      </c>
      <c r="E30" s="387">
        <f>C30+D30</f>
        <v>780603.0090000001</v>
      </c>
    </row>
    <row r="31" spans="1:5" ht="15">
      <c r="A31" s="388" t="s">
        <v>785</v>
      </c>
      <c r="B31" s="365" t="s">
        <v>781</v>
      </c>
      <c r="C31" s="366">
        <v>182320</v>
      </c>
      <c r="D31" s="369">
        <v>0</v>
      </c>
      <c r="E31" s="387">
        <v>182320</v>
      </c>
    </row>
    <row r="32" spans="1:5" ht="15">
      <c r="A32" s="388" t="s">
        <v>786</v>
      </c>
      <c r="B32" s="365" t="s">
        <v>781</v>
      </c>
      <c r="C32" s="366">
        <v>3451138.677990001</v>
      </c>
      <c r="D32" s="369">
        <v>0</v>
      </c>
      <c r="E32" s="387">
        <v>3451138.677990001</v>
      </c>
    </row>
    <row r="33" spans="1:5" ht="15">
      <c r="A33" s="388" t="s">
        <v>787</v>
      </c>
      <c r="B33" s="365" t="s">
        <v>781</v>
      </c>
      <c r="C33" s="366">
        <v>50203.90999999999</v>
      </c>
      <c r="D33" s="369">
        <v>0</v>
      </c>
      <c r="E33" s="387">
        <v>50203.90999999999</v>
      </c>
    </row>
    <row r="34" spans="1:5" ht="15">
      <c r="A34" s="388" t="s">
        <v>788</v>
      </c>
      <c r="B34" s="365" t="s">
        <v>789</v>
      </c>
      <c r="C34" s="366">
        <v>522082.27699999994</v>
      </c>
      <c r="D34" s="369">
        <v>0</v>
      </c>
      <c r="E34" s="387">
        <v>522082.27699999994</v>
      </c>
    </row>
    <row r="35" spans="1:5" ht="15">
      <c r="A35" s="388" t="s">
        <v>790</v>
      </c>
      <c r="B35" s="365" t="s">
        <v>789</v>
      </c>
      <c r="C35" s="366">
        <v>0</v>
      </c>
      <c r="D35" s="369">
        <v>0</v>
      </c>
      <c r="E35" s="387">
        <v>0</v>
      </c>
    </row>
    <row r="36" spans="1:5" ht="15">
      <c r="A36" s="388" t="s">
        <v>791</v>
      </c>
      <c r="B36" s="365" t="s">
        <v>792</v>
      </c>
      <c r="C36" s="366">
        <v>847000.1499999998</v>
      </c>
      <c r="D36" s="369">
        <v>0</v>
      </c>
      <c r="E36" s="387">
        <v>847000.1499999998</v>
      </c>
    </row>
    <row r="37" spans="1:5" ht="15">
      <c r="A37" s="388" t="s">
        <v>793</v>
      </c>
      <c r="B37" s="365" t="s">
        <v>792</v>
      </c>
      <c r="C37" s="366">
        <v>301584.98</v>
      </c>
      <c r="D37" s="369">
        <v>0</v>
      </c>
      <c r="E37" s="387">
        <v>301584.98</v>
      </c>
    </row>
    <row r="38" spans="1:5" ht="15">
      <c r="A38" s="388" t="s">
        <v>794</v>
      </c>
      <c r="B38" s="365" t="s">
        <v>781</v>
      </c>
      <c r="C38" s="366">
        <v>5445.58863</v>
      </c>
      <c r="D38" s="369">
        <v>0</v>
      </c>
      <c r="E38" s="387">
        <v>5445.58863</v>
      </c>
    </row>
    <row r="39" spans="1:5" ht="15">
      <c r="A39" s="388" t="s">
        <v>795</v>
      </c>
      <c r="B39" s="365" t="s">
        <v>792</v>
      </c>
      <c r="C39" s="366">
        <v>59413</v>
      </c>
      <c r="D39" s="369">
        <v>3888</v>
      </c>
      <c r="E39" s="387">
        <f>C39+D39</f>
        <v>63301</v>
      </c>
    </row>
    <row r="40" spans="1:5" ht="15">
      <c r="A40" s="388" t="s">
        <v>796</v>
      </c>
      <c r="B40" s="365" t="s">
        <v>792</v>
      </c>
      <c r="C40" s="366">
        <v>3</v>
      </c>
      <c r="D40" s="369">
        <v>0</v>
      </c>
      <c r="E40" s="387">
        <v>3</v>
      </c>
    </row>
    <row r="41" spans="1:5" ht="15">
      <c r="A41" s="388" t="s">
        <v>797</v>
      </c>
      <c r="B41" s="365" t="s">
        <v>792</v>
      </c>
      <c r="C41" s="366">
        <v>68585.66752</v>
      </c>
      <c r="D41" s="369">
        <v>0</v>
      </c>
      <c r="E41" s="387">
        <v>68585.66752</v>
      </c>
    </row>
    <row r="42" spans="1:5" ht="15">
      <c r="A42" s="388" t="s">
        <v>798</v>
      </c>
      <c r="B42" s="365" t="s">
        <v>792</v>
      </c>
      <c r="C42" s="366">
        <v>3</v>
      </c>
      <c r="D42" s="369">
        <v>0</v>
      </c>
      <c r="E42" s="387">
        <v>3</v>
      </c>
    </row>
    <row r="43" spans="1:5" ht="15">
      <c r="A43" s="388" t="s">
        <v>799</v>
      </c>
      <c r="B43" s="365" t="s">
        <v>792</v>
      </c>
      <c r="C43" s="366">
        <v>3</v>
      </c>
      <c r="D43" s="369">
        <v>0</v>
      </c>
      <c r="E43" s="387">
        <v>3</v>
      </c>
    </row>
    <row r="44" spans="1:5" ht="15">
      <c r="A44" s="388" t="s">
        <v>800</v>
      </c>
      <c r="B44" s="365" t="s">
        <v>792</v>
      </c>
      <c r="C44" s="366">
        <v>12042.17</v>
      </c>
      <c r="D44" s="369">
        <v>0</v>
      </c>
      <c r="E44" s="387">
        <v>12042.17</v>
      </c>
    </row>
    <row r="45" spans="1:5" ht="15.75" thickBot="1">
      <c r="A45" s="389" t="s">
        <v>801</v>
      </c>
      <c r="B45" s="376" t="s">
        <v>792</v>
      </c>
      <c r="C45" s="377">
        <v>41</v>
      </c>
      <c r="D45" s="390">
        <v>0</v>
      </c>
      <c r="E45" s="391">
        <v>41</v>
      </c>
    </row>
    <row r="46" spans="1:5" ht="15" thickBot="1">
      <c r="A46" s="392" t="s">
        <v>802</v>
      </c>
      <c r="B46" s="380"/>
      <c r="C46" s="381">
        <f>SUM(C27:C45)</f>
        <v>7418111.800140001</v>
      </c>
      <c r="D46" s="381">
        <f>SUM(D27:D45)</f>
        <v>0</v>
      </c>
      <c r="E46" s="382">
        <f>SUM(E27:E45)</f>
        <v>7418111.800140001</v>
      </c>
    </row>
  </sheetData>
  <sheetProtection/>
  <mergeCells count="2">
    <mergeCell ref="A1:B1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sulcoval</dc:creator>
  <cp:keywords/>
  <dc:description/>
  <cp:lastModifiedBy>Vitova Jarmila</cp:lastModifiedBy>
  <cp:lastPrinted>2013-08-26T14:07:55Z</cp:lastPrinted>
  <dcterms:created xsi:type="dcterms:W3CDTF">2013-08-16T07:17:10Z</dcterms:created>
  <dcterms:modified xsi:type="dcterms:W3CDTF">2013-08-27T05:36:34Z</dcterms:modified>
  <cp:category/>
  <cp:version/>
  <cp:contentType/>
  <cp:contentStatus/>
</cp:coreProperties>
</file>