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900" windowHeight="9915" activeTab="0"/>
  </bookViews>
  <sheets>
    <sheet name="P02_ZR221 13" sheetId="1" r:id="rId1"/>
  </sheets>
  <definedNames/>
  <calcPr fullCalcOnLoad="1"/>
</workbook>
</file>

<file path=xl/sharedStrings.xml><?xml version="1.0" encoding="utf-8"?>
<sst xmlns="http://schemas.openxmlformats.org/spreadsheetml/2006/main" count="59" uniqueCount="43">
  <si>
    <t>Ekonomický odbor</t>
  </si>
  <si>
    <t>tis.Kč</t>
  </si>
  <si>
    <t>91903 - Všeobecná pokladní správa</t>
  </si>
  <si>
    <t>uk.</t>
  </si>
  <si>
    <t>č.a.</t>
  </si>
  <si>
    <t>§</t>
  </si>
  <si>
    <t>pol.</t>
  </si>
  <si>
    <t>V Š E O B E C N Á    P O K L A D N Í    S P R Á V A</t>
  </si>
  <si>
    <t>SU</t>
  </si>
  <si>
    <t>x</t>
  </si>
  <si>
    <t>Běžné (neinvestiční) výdaje resortu celkem</t>
  </si>
  <si>
    <t>031900</t>
  </si>
  <si>
    <t>0000</t>
  </si>
  <si>
    <t>UR 2013</t>
  </si>
  <si>
    <t>finanční rezerva na řešení výkonnosti krajských PO</t>
  </si>
  <si>
    <t>rozpočtová finanční rezerva kraje na rok 2013</t>
  </si>
  <si>
    <t>fin. rezerva na krytí výdajů vybraných pen.fondů LK</t>
  </si>
  <si>
    <t>fin. rez. na řešení věcných fin.a org.opatření org.LK</t>
  </si>
  <si>
    <t>031908</t>
  </si>
  <si>
    <t>031909</t>
  </si>
  <si>
    <t>031910</t>
  </si>
  <si>
    <t>031911</t>
  </si>
  <si>
    <t>fin.rezerva na krytí výdajů souvis.s řeš.kriz.situací</t>
  </si>
  <si>
    <t>031912</t>
  </si>
  <si>
    <t>fin.rezerva Dotačního fondu LK ve správě OKH</t>
  </si>
  <si>
    <t>031913</t>
  </si>
  <si>
    <t>fin.rezerva Dotačního fondu LK ve správě ORREP</t>
  </si>
  <si>
    <t>fin.rezerva Dotačního fondu LK ve správě OŠMTS</t>
  </si>
  <si>
    <t>fin.rezerva Dotačního fondu LK ve správě OSV</t>
  </si>
  <si>
    <t>fin.rezerva Dotačního fondu LK ve správě OD</t>
  </si>
  <si>
    <t>fin.rezerva Dotačního fondu LK ve správě OKPPCR</t>
  </si>
  <si>
    <t>fin.rezerva Dotačního fondu LK ve správě OŽPZ</t>
  </si>
  <si>
    <t>fin.rezerva Dotačního fondu LK ve správě Ozdr</t>
  </si>
  <si>
    <t>Výdaje 2013 - dílčí a rozpisové ukazatele</t>
  </si>
  <si>
    <t>031914</t>
  </si>
  <si>
    <t>031915</t>
  </si>
  <si>
    <t>031916</t>
  </si>
  <si>
    <t>031917</t>
  </si>
  <si>
    <t>031918</t>
  </si>
  <si>
    <t>013919</t>
  </si>
  <si>
    <t>ZR č. 221/13</t>
  </si>
  <si>
    <t>příloha č.2</t>
  </si>
  <si>
    <t>919 03  - Pokladní správa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</si>
</sst>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47" applyFont="1" applyAlignment="1">
      <alignment horizontal="center"/>
      <protection/>
    </xf>
    <xf numFmtId="4" fontId="3" fillId="0" borderId="0" xfId="47" applyNumberFormat="1" applyFont="1" applyAlignment="1">
      <alignment horizontal="center"/>
      <protection/>
    </xf>
    <xf numFmtId="0" fontId="2" fillId="0" borderId="0" xfId="47" applyFont="1" applyAlignment="1">
      <alignment horizontal="center"/>
      <protection/>
    </xf>
    <xf numFmtId="0" fontId="4" fillId="0" borderId="10" xfId="47" applyFont="1" applyFill="1" applyBorder="1" applyAlignment="1">
      <alignment horizontal="center" vertical="center"/>
      <protection/>
    </xf>
    <xf numFmtId="0" fontId="4" fillId="0" borderId="11" xfId="47" applyFont="1" applyFill="1" applyBorder="1" applyAlignment="1">
      <alignment horizontal="center" vertical="center"/>
      <protection/>
    </xf>
    <xf numFmtId="0" fontId="4" fillId="0" borderId="12" xfId="47" applyFont="1" applyFill="1" applyBorder="1" applyAlignment="1">
      <alignment horizontal="center"/>
      <protection/>
    </xf>
    <xf numFmtId="0" fontId="4" fillId="0" borderId="13" xfId="47" applyFont="1" applyFill="1" applyBorder="1" applyAlignment="1">
      <alignment horizontal="center"/>
      <protection/>
    </xf>
    <xf numFmtId="0" fontId="2" fillId="0" borderId="13" xfId="47" applyFont="1" applyFill="1" applyBorder="1" applyAlignment="1">
      <alignment horizontal="left"/>
      <protection/>
    </xf>
    <xf numFmtId="0" fontId="4" fillId="0" borderId="14" xfId="47" applyFont="1" applyFill="1" applyBorder="1" applyAlignment="1">
      <alignment horizontal="center"/>
      <protection/>
    </xf>
    <xf numFmtId="49" fontId="4" fillId="0" borderId="14" xfId="47" applyNumberFormat="1" applyFont="1" applyFill="1" applyBorder="1" applyAlignment="1">
      <alignment horizontal="center"/>
      <protection/>
    </xf>
    <xf numFmtId="4" fontId="4" fillId="0" borderId="14" xfId="47" applyNumberFormat="1" applyFont="1" applyFill="1" applyBorder="1">
      <alignment/>
      <protection/>
    </xf>
    <xf numFmtId="0" fontId="4" fillId="0" borderId="14" xfId="47" applyFont="1" applyFill="1" applyBorder="1">
      <alignment/>
      <protection/>
    </xf>
    <xf numFmtId="4" fontId="4" fillId="0" borderId="14" xfId="34" applyNumberFormat="1" applyFont="1" applyFill="1" applyBorder="1" applyAlignment="1">
      <alignment horizontal="right"/>
    </xf>
    <xf numFmtId="0" fontId="4" fillId="0" borderId="15" xfId="47" applyFont="1" applyFill="1" applyBorder="1" applyAlignment="1">
      <alignment horizontal="center"/>
      <protection/>
    </xf>
    <xf numFmtId="49" fontId="4" fillId="0" borderId="16" xfId="47" applyNumberFormat="1" applyFont="1" applyFill="1" applyBorder="1" applyAlignment="1">
      <alignment horizontal="center"/>
      <protection/>
    </xf>
    <xf numFmtId="0" fontId="4" fillId="0" borderId="17" xfId="47" applyFont="1" applyFill="1" applyBorder="1" applyAlignment="1">
      <alignment horizontal="center"/>
      <protection/>
    </xf>
    <xf numFmtId="4" fontId="4" fillId="0" borderId="18" xfId="47" applyNumberFormat="1" applyFont="1" applyFill="1" applyBorder="1">
      <alignment/>
      <protection/>
    </xf>
    <xf numFmtId="0" fontId="4" fillId="0" borderId="19" xfId="47" applyFont="1" applyFill="1" applyBorder="1" applyAlignment="1">
      <alignment horizontal="center"/>
      <protection/>
    </xf>
    <xf numFmtId="49" fontId="4" fillId="0" borderId="20" xfId="47" applyNumberFormat="1" applyFont="1" applyFill="1" applyBorder="1" applyAlignment="1">
      <alignment horizontal="center"/>
      <protection/>
    </xf>
    <xf numFmtId="0" fontId="4" fillId="0" borderId="20" xfId="47" applyFont="1" applyFill="1" applyBorder="1" applyAlignment="1">
      <alignment horizontal="center"/>
      <protection/>
    </xf>
    <xf numFmtId="0" fontId="4" fillId="0" borderId="20" xfId="47" applyFont="1" applyFill="1" applyBorder="1">
      <alignment/>
      <protection/>
    </xf>
    <xf numFmtId="4" fontId="4" fillId="0" borderId="20" xfId="34" applyNumberFormat="1" applyFont="1" applyFill="1" applyBorder="1" applyAlignment="1">
      <alignment horizontal="right"/>
    </xf>
    <xf numFmtId="4" fontId="4" fillId="0" borderId="20" xfId="47" applyNumberFormat="1" applyFont="1" applyFill="1" applyBorder="1">
      <alignment/>
      <protection/>
    </xf>
    <xf numFmtId="4" fontId="4" fillId="0" borderId="21" xfId="47" applyNumberFormat="1" applyFont="1" applyFill="1" applyBorder="1">
      <alignment/>
      <protection/>
    </xf>
    <xf numFmtId="0" fontId="4" fillId="0" borderId="16" xfId="47" applyFont="1" applyFill="1" applyBorder="1">
      <alignment/>
      <protection/>
    </xf>
    <xf numFmtId="0" fontId="4" fillId="0" borderId="16" xfId="47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4" fontId="2" fillId="0" borderId="11" xfId="47" applyNumberFormat="1" applyFont="1" applyFill="1" applyBorder="1" applyAlignment="1">
      <alignment horizontal="center" vertical="center"/>
      <protection/>
    </xf>
    <xf numFmtId="0" fontId="2" fillId="0" borderId="11" xfId="47" applyFont="1" applyFill="1" applyBorder="1" applyAlignment="1">
      <alignment horizontal="center" vertical="center" wrapText="1"/>
      <protection/>
    </xf>
    <xf numFmtId="0" fontId="2" fillId="0" borderId="22" xfId="4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4" fontId="4" fillId="0" borderId="23" xfId="34" applyNumberFormat="1" applyFont="1" applyFill="1" applyBorder="1" applyAlignment="1">
      <alignment horizontal="right"/>
    </xf>
    <xf numFmtId="4" fontId="4" fillId="0" borderId="23" xfId="47" applyNumberFormat="1" applyFont="1" applyFill="1" applyBorder="1">
      <alignment/>
      <protection/>
    </xf>
    <xf numFmtId="4" fontId="4" fillId="0" borderId="24" xfId="47" applyNumberFormat="1" applyFont="1" applyFill="1" applyBorder="1">
      <alignment/>
      <protection/>
    </xf>
    <xf numFmtId="4" fontId="2" fillId="0" borderId="11" xfId="47" applyNumberFormat="1" applyFont="1" applyFill="1" applyBorder="1">
      <alignment/>
      <protection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25" xfId="47" applyFont="1" applyFill="1" applyBorder="1" applyAlignment="1">
      <alignment horizontal="center" vertical="center" textRotation="90" wrapText="1"/>
      <protection/>
    </xf>
    <xf numFmtId="0" fontId="2" fillId="0" borderId="26" xfId="47" applyFont="1" applyFill="1" applyBorder="1" applyAlignment="1">
      <alignment horizontal="center" vertical="center" textRotation="90" wrapText="1"/>
      <protection/>
    </xf>
    <xf numFmtId="0" fontId="2" fillId="0" borderId="27" xfId="47" applyFont="1" applyFill="1" applyBorder="1" applyAlignment="1">
      <alignment horizontal="center" vertical="center" textRotation="90" wrapText="1"/>
      <protection/>
    </xf>
    <xf numFmtId="0" fontId="4" fillId="0" borderId="11" xfId="47" applyFont="1" applyFill="1" applyBorder="1" applyAlignment="1">
      <alignment horizontal="center" vertical="center"/>
      <protection/>
    </xf>
    <xf numFmtId="0" fontId="4" fillId="0" borderId="13" xfId="47" applyFont="1" applyFill="1" applyBorder="1" applyAlignment="1">
      <alignment horizontal="center"/>
      <protection/>
    </xf>
    <xf numFmtId="4" fontId="0" fillId="0" borderId="0" xfId="0" applyNumberFormat="1" applyAlignment="1">
      <alignment/>
    </xf>
    <xf numFmtId="4" fontId="4" fillId="0" borderId="0" xfId="48" applyNumberFormat="1" applyFont="1" applyFill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is výdajů 03 bez PO" xfId="47"/>
    <cellStyle name="normální_Rozpis výdajů 03 bez PO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O19" sqref="O19"/>
    </sheetView>
  </sheetViews>
  <sheetFormatPr defaultColWidth="9.140625" defaultRowHeight="12.75"/>
  <cols>
    <col min="1" max="1" width="1.57421875" style="0" customWidth="1"/>
    <col min="2" max="2" width="3.00390625" style="0" customWidth="1"/>
    <col min="3" max="3" width="5.7109375" style="0" customWidth="1"/>
    <col min="4" max="4" width="4.00390625" style="0" customWidth="1"/>
    <col min="5" max="6" width="4.421875" style="0" bestFit="1" customWidth="1"/>
    <col min="7" max="7" width="36.8515625" style="0" customWidth="1"/>
    <col min="8" max="8" width="8.7109375" style="0" customWidth="1"/>
    <col min="9" max="10" width="9.00390625" style="0" customWidth="1"/>
  </cols>
  <sheetData>
    <row r="1" ht="12.75">
      <c r="J1" s="37" t="s">
        <v>41</v>
      </c>
    </row>
    <row r="2" spans="1:10" ht="15.75">
      <c r="A2" s="38" t="s">
        <v>0</v>
      </c>
      <c r="B2" s="38"/>
      <c r="C2" s="38"/>
      <c r="D2" s="38"/>
      <c r="E2" s="38"/>
      <c r="F2" s="38"/>
      <c r="G2" s="38"/>
      <c r="H2" s="38"/>
      <c r="I2" s="39"/>
      <c r="J2" s="39"/>
    </row>
    <row r="3" spans="7:10" ht="12.75">
      <c r="G3" s="32" t="s">
        <v>42</v>
      </c>
      <c r="H3" s="1"/>
      <c r="J3" s="1"/>
    </row>
    <row r="4" spans="1:10" ht="15.75">
      <c r="A4" s="40" t="s">
        <v>33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3.5" thickBot="1">
      <c r="A5" s="2"/>
      <c r="B5" s="2"/>
      <c r="C5" s="2"/>
      <c r="D5" s="2"/>
      <c r="E5" s="2"/>
      <c r="F5" s="2"/>
      <c r="G5" s="2"/>
      <c r="H5" s="3"/>
      <c r="I5" s="4"/>
      <c r="J5" s="4" t="s">
        <v>1</v>
      </c>
    </row>
    <row r="6" spans="1:10" ht="23.25" thickBot="1">
      <c r="A6" s="41" t="s">
        <v>2</v>
      </c>
      <c r="B6" s="5" t="s">
        <v>3</v>
      </c>
      <c r="C6" s="44" t="s">
        <v>4</v>
      </c>
      <c r="D6" s="44"/>
      <c r="E6" s="6" t="s">
        <v>5</v>
      </c>
      <c r="F6" s="6" t="s">
        <v>6</v>
      </c>
      <c r="G6" s="6" t="s">
        <v>7</v>
      </c>
      <c r="H6" s="29" t="s">
        <v>13</v>
      </c>
      <c r="I6" s="30" t="s">
        <v>40</v>
      </c>
      <c r="J6" s="31" t="s">
        <v>13</v>
      </c>
    </row>
    <row r="7" spans="1:13" ht="13.5" thickBot="1">
      <c r="A7" s="42"/>
      <c r="B7" s="7" t="s">
        <v>8</v>
      </c>
      <c r="C7" s="45" t="s">
        <v>9</v>
      </c>
      <c r="D7" s="45"/>
      <c r="E7" s="8" t="s">
        <v>9</v>
      </c>
      <c r="F7" s="8" t="s">
        <v>9</v>
      </c>
      <c r="G7" s="9" t="s">
        <v>10</v>
      </c>
      <c r="H7" s="36">
        <f>H8+H9+H10+H11+H12+H13+H14+H15+H16+H17+H18+H21+H22+H19+H20</f>
        <v>50203.908480000006</v>
      </c>
      <c r="I7" s="36">
        <f>+I15</f>
        <v>-5400</v>
      </c>
      <c r="J7" s="36">
        <f>+H7+I7</f>
        <v>44803.908480000006</v>
      </c>
      <c r="K7" s="47"/>
      <c r="L7" s="46"/>
      <c r="M7" s="46"/>
    </row>
    <row r="8" spans="1:10" ht="12.75">
      <c r="A8" s="42"/>
      <c r="B8" s="15" t="s">
        <v>8</v>
      </c>
      <c r="C8" s="16" t="s">
        <v>11</v>
      </c>
      <c r="D8" s="16" t="s">
        <v>12</v>
      </c>
      <c r="E8" s="27">
        <v>6172</v>
      </c>
      <c r="F8" s="27">
        <v>5901</v>
      </c>
      <c r="G8" s="26" t="s">
        <v>15</v>
      </c>
      <c r="H8" s="33">
        <v>21000</v>
      </c>
      <c r="I8" s="34">
        <v>0</v>
      </c>
      <c r="J8" s="35">
        <f aca="true" t="shared" si="0" ref="J8:J20">+H8+I8</f>
        <v>21000</v>
      </c>
    </row>
    <row r="9" spans="1:10" ht="12.75">
      <c r="A9" s="42"/>
      <c r="B9" s="17"/>
      <c r="C9" s="11" t="s">
        <v>18</v>
      </c>
      <c r="D9" s="11" t="s">
        <v>12</v>
      </c>
      <c r="E9" s="10">
        <v>6172</v>
      </c>
      <c r="F9" s="10">
        <v>5901</v>
      </c>
      <c r="G9" s="13" t="s">
        <v>14</v>
      </c>
      <c r="H9" s="14">
        <f>33156-8139-1400-10060-1200-120-12237</f>
        <v>0</v>
      </c>
      <c r="I9" s="12">
        <v>0</v>
      </c>
      <c r="J9" s="18">
        <f t="shared" si="0"/>
        <v>0</v>
      </c>
    </row>
    <row r="10" spans="1:10" ht="12.75">
      <c r="A10" s="42"/>
      <c r="B10" s="17"/>
      <c r="C10" s="11" t="s">
        <v>19</v>
      </c>
      <c r="D10" s="11" t="s">
        <v>12</v>
      </c>
      <c r="E10" s="10">
        <v>6172</v>
      </c>
      <c r="F10" s="10">
        <v>5901</v>
      </c>
      <c r="G10" s="13" t="s">
        <v>17</v>
      </c>
      <c r="H10" s="14">
        <f>65698.02-1500-1400-1260-500-1000-1370-1800-50000-713-500-500-98-64-75-800-1200</f>
        <v>2918.020000000004</v>
      </c>
      <c r="I10" s="12">
        <v>0</v>
      </c>
      <c r="J10" s="18">
        <f t="shared" si="0"/>
        <v>2918.020000000004</v>
      </c>
    </row>
    <row r="11" spans="1:10" ht="12.75">
      <c r="A11" s="42"/>
      <c r="B11" s="17"/>
      <c r="C11" s="11" t="s">
        <v>20</v>
      </c>
      <c r="D11" s="11" t="s">
        <v>12</v>
      </c>
      <c r="E11" s="10">
        <v>6172</v>
      </c>
      <c r="F11" s="10">
        <v>5901</v>
      </c>
      <c r="G11" s="13" t="s">
        <v>16</v>
      </c>
      <c r="H11" s="14">
        <f>50750+4343.88848-50750-1500-2843</f>
        <v>0.8884800000014366</v>
      </c>
      <c r="I11" s="12">
        <v>0</v>
      </c>
      <c r="J11" s="18">
        <f t="shared" si="0"/>
        <v>0.8884800000014366</v>
      </c>
    </row>
    <row r="12" spans="1:10" ht="12.75">
      <c r="A12" s="42"/>
      <c r="B12" s="17"/>
      <c r="C12" s="11" t="s">
        <v>21</v>
      </c>
      <c r="D12" s="11" t="s">
        <v>12</v>
      </c>
      <c r="E12" s="10">
        <v>6172</v>
      </c>
      <c r="F12" s="10">
        <v>5901</v>
      </c>
      <c r="G12" s="13" t="s">
        <v>22</v>
      </c>
      <c r="H12" s="14">
        <f>9675-1190-2000</f>
        <v>6485</v>
      </c>
      <c r="I12" s="12">
        <v>0</v>
      </c>
      <c r="J12" s="18">
        <f t="shared" si="0"/>
        <v>6485</v>
      </c>
    </row>
    <row r="13" spans="1:10" ht="12.75">
      <c r="A13" s="42"/>
      <c r="B13" s="17"/>
      <c r="C13" s="11" t="s">
        <v>23</v>
      </c>
      <c r="D13" s="11" t="s">
        <v>12</v>
      </c>
      <c r="E13" s="10">
        <v>6172</v>
      </c>
      <c r="F13" s="10">
        <v>5901</v>
      </c>
      <c r="G13" s="13" t="s">
        <v>24</v>
      </c>
      <c r="H13" s="14">
        <f>9500-9500+4000</f>
        <v>4000</v>
      </c>
      <c r="I13" s="12">
        <v>0</v>
      </c>
      <c r="J13" s="18">
        <f t="shared" si="0"/>
        <v>4000</v>
      </c>
    </row>
    <row r="14" spans="1:10" ht="12.75">
      <c r="A14" s="42"/>
      <c r="B14" s="17"/>
      <c r="C14" s="11" t="s">
        <v>25</v>
      </c>
      <c r="D14" s="11" t="s">
        <v>12</v>
      </c>
      <c r="E14" s="10">
        <v>6172</v>
      </c>
      <c r="F14" s="10">
        <v>5901</v>
      </c>
      <c r="G14" s="13" t="s">
        <v>26</v>
      </c>
      <c r="H14" s="14">
        <f>11500-9500+6000</f>
        <v>8000</v>
      </c>
      <c r="I14" s="12">
        <v>0</v>
      </c>
      <c r="J14" s="18">
        <f t="shared" si="0"/>
        <v>8000</v>
      </c>
    </row>
    <row r="15" spans="1:12" ht="12.75">
      <c r="A15" s="42"/>
      <c r="B15" s="17"/>
      <c r="C15" s="11" t="s">
        <v>34</v>
      </c>
      <c r="D15" s="11" t="s">
        <v>12</v>
      </c>
      <c r="E15" s="10">
        <v>6172</v>
      </c>
      <c r="F15" s="10">
        <v>5901</v>
      </c>
      <c r="G15" s="13" t="s">
        <v>27</v>
      </c>
      <c r="H15" s="14">
        <f>10600-5000-5600+7300</f>
        <v>7300</v>
      </c>
      <c r="I15" s="12">
        <v>-5400</v>
      </c>
      <c r="J15" s="18">
        <f t="shared" si="0"/>
        <v>1900</v>
      </c>
      <c r="K15" s="47"/>
      <c r="L15" s="46"/>
    </row>
    <row r="16" spans="1:10" ht="12.75">
      <c r="A16" s="42"/>
      <c r="B16" s="17"/>
      <c r="C16" s="11" t="s">
        <v>35</v>
      </c>
      <c r="D16" s="11" t="s">
        <v>12</v>
      </c>
      <c r="E16" s="10">
        <v>6172</v>
      </c>
      <c r="F16" s="10">
        <v>5901</v>
      </c>
      <c r="G16" s="13" t="s">
        <v>28</v>
      </c>
      <c r="H16" s="14">
        <f>5000-5000+2500-2500</f>
        <v>0</v>
      </c>
      <c r="I16" s="12">
        <v>0</v>
      </c>
      <c r="J16" s="18">
        <f t="shared" si="0"/>
        <v>0</v>
      </c>
    </row>
    <row r="17" spans="1:10" ht="12.75">
      <c r="A17" s="42"/>
      <c r="B17" s="17"/>
      <c r="C17" s="11" t="s">
        <v>36</v>
      </c>
      <c r="D17" s="11" t="s">
        <v>12</v>
      </c>
      <c r="E17" s="10">
        <v>6172</v>
      </c>
      <c r="F17" s="10">
        <v>5901</v>
      </c>
      <c r="G17" s="13" t="s">
        <v>29</v>
      </c>
      <c r="H17" s="14">
        <f>2950-2950+1450-1450</f>
        <v>0</v>
      </c>
      <c r="I17" s="12">
        <v>0</v>
      </c>
      <c r="J17" s="18">
        <f t="shared" si="0"/>
        <v>0</v>
      </c>
    </row>
    <row r="18" spans="1:10" ht="12.75">
      <c r="A18" s="42"/>
      <c r="B18" s="17"/>
      <c r="C18" s="11" t="s">
        <v>37</v>
      </c>
      <c r="D18" s="11" t="s">
        <v>12</v>
      </c>
      <c r="E18" s="10">
        <v>6172</v>
      </c>
      <c r="F18" s="10">
        <v>5901</v>
      </c>
      <c r="G18" s="13" t="s">
        <v>30</v>
      </c>
      <c r="H18" s="14">
        <f>5000-5000+2000-2000</f>
        <v>0</v>
      </c>
      <c r="I18" s="12">
        <v>0</v>
      </c>
      <c r="J18" s="18">
        <f t="shared" si="0"/>
        <v>0</v>
      </c>
    </row>
    <row r="19" spans="1:10" ht="12.75">
      <c r="A19" s="42"/>
      <c r="B19" s="17"/>
      <c r="C19" s="11" t="s">
        <v>38</v>
      </c>
      <c r="D19" s="11" t="s">
        <v>12</v>
      </c>
      <c r="E19" s="10">
        <v>6172</v>
      </c>
      <c r="F19" s="10">
        <v>5901</v>
      </c>
      <c r="G19" s="13" t="s">
        <v>31</v>
      </c>
      <c r="H19" s="14">
        <f>4700+3100-7800</f>
        <v>0</v>
      </c>
      <c r="I19" s="12">
        <v>0</v>
      </c>
      <c r="J19" s="18">
        <f t="shared" si="0"/>
        <v>0</v>
      </c>
    </row>
    <row r="20" spans="1:10" ht="12.75">
      <c r="A20" s="42"/>
      <c r="B20" s="17"/>
      <c r="C20" s="11" t="s">
        <v>39</v>
      </c>
      <c r="D20" s="11" t="s">
        <v>12</v>
      </c>
      <c r="E20" s="10">
        <v>6172</v>
      </c>
      <c r="F20" s="10">
        <v>5901</v>
      </c>
      <c r="G20" s="13" t="s">
        <v>32</v>
      </c>
      <c r="H20" s="14">
        <f>1500-1500+500</f>
        <v>500</v>
      </c>
      <c r="I20" s="12">
        <v>0</v>
      </c>
      <c r="J20" s="18">
        <f t="shared" si="0"/>
        <v>500</v>
      </c>
    </row>
    <row r="21" spans="1:10" ht="12.75">
      <c r="A21" s="42"/>
      <c r="B21" s="17"/>
      <c r="C21" s="11"/>
      <c r="D21" s="11"/>
      <c r="E21" s="10"/>
      <c r="F21" s="10"/>
      <c r="G21" s="13"/>
      <c r="H21" s="14"/>
      <c r="I21" s="12"/>
      <c r="J21" s="18"/>
    </row>
    <row r="22" spans="1:10" ht="13.5" thickBot="1">
      <c r="A22" s="43"/>
      <c r="B22" s="19"/>
      <c r="C22" s="20"/>
      <c r="D22" s="20"/>
      <c r="E22" s="21"/>
      <c r="F22" s="21"/>
      <c r="G22" s="22"/>
      <c r="H22" s="23"/>
      <c r="I22" s="24"/>
      <c r="J22" s="25"/>
    </row>
    <row r="25" ht="12.75">
      <c r="G25" s="28"/>
    </row>
    <row r="26" ht="12.75">
      <c r="G26" s="28"/>
    </row>
    <row r="27" ht="12.75">
      <c r="G27" s="28"/>
    </row>
    <row r="28" ht="12.75">
      <c r="G28" s="28"/>
    </row>
    <row r="29" ht="12.75">
      <c r="G29" s="28"/>
    </row>
    <row r="30" ht="12.75">
      <c r="G30" s="28"/>
    </row>
    <row r="31" ht="12.75">
      <c r="G31" s="28"/>
    </row>
    <row r="32" ht="12.75">
      <c r="G32" s="28"/>
    </row>
    <row r="33" ht="12.75">
      <c r="G33" s="28"/>
    </row>
    <row r="34" ht="12.75">
      <c r="G34" s="28"/>
    </row>
    <row r="35" ht="12.75">
      <c r="G35" s="28"/>
    </row>
    <row r="36" ht="12.75">
      <c r="G36" s="28"/>
    </row>
    <row r="37" ht="12.75">
      <c r="G37" s="28"/>
    </row>
  </sheetData>
  <sheetProtection/>
  <mergeCells count="5">
    <mergeCell ref="A2:J2"/>
    <mergeCell ref="A4:J4"/>
    <mergeCell ref="A6:A22"/>
    <mergeCell ref="C6:D6"/>
    <mergeCell ref="C7:D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Vitova Jarmila</cp:lastModifiedBy>
  <cp:lastPrinted>2013-08-26T11:33:17Z</cp:lastPrinted>
  <dcterms:created xsi:type="dcterms:W3CDTF">2009-04-29T07:25:00Z</dcterms:created>
  <dcterms:modified xsi:type="dcterms:W3CDTF">2013-08-26T11:46:07Z</dcterms:modified>
  <cp:category/>
  <cp:version/>
  <cp:contentType/>
  <cp:contentStatus/>
</cp:coreProperties>
</file>