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900" windowHeight="9915" activeTab="1"/>
  </bookViews>
  <sheets>
    <sheet name="Bilance PaV" sheetId="1" r:id="rId1"/>
    <sheet name="926 0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<sst xmlns="http://schemas.openxmlformats.org/spreadsheetml/2006/main" count="311" uniqueCount="156">
  <si>
    <t>tis.Kč</t>
  </si>
  <si>
    <t>uk.</t>
  </si>
  <si>
    <t>č.a.</t>
  </si>
  <si>
    <t>§</t>
  </si>
  <si>
    <t>pol.</t>
  </si>
  <si>
    <t>SU</t>
  </si>
  <si>
    <t>x</t>
  </si>
  <si>
    <t>Odbor regionálního rozvoje a evropských projektů</t>
  </si>
  <si>
    <t>926 02 - Dotační fond LK</t>
  </si>
  <si>
    <t>92602 - Dotační fond</t>
  </si>
  <si>
    <t>D O T A Č N Í   F O N D</t>
  </si>
  <si>
    <t>SR 2013</t>
  </si>
  <si>
    <t>UR I 2013</t>
  </si>
  <si>
    <t>UR II 2013</t>
  </si>
  <si>
    <t>Výdaje dotačního fondu v resortu celkem</t>
  </si>
  <si>
    <t xml:space="preserve">Program resortu hospodářského a regionálního rozvoje, evropských projektů a rozvoje venkova </t>
  </si>
  <si>
    <t>nespecifikované rezervy</t>
  </si>
  <si>
    <t xml:space="preserve">V ý d a je   c e l k e m </t>
  </si>
  <si>
    <t>5-6xxx</t>
  </si>
  <si>
    <t>Kap.936-fond kulturního dědictví</t>
  </si>
  <si>
    <t>Kap.935-grantový fond</t>
  </si>
  <si>
    <t xml:space="preserve">Kap.934-lesnický fond </t>
  </si>
  <si>
    <t>Kap.933-fond požární ochrany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</si>
  <si>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</si>
  <si>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</si>
  <si>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</si>
  <si>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</si>
  <si>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</si>
  <si>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</si>
  <si>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</si>
  <si>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</si>
  <si>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</si>
  <si>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</si>
  <si>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Kap.919-VPS</t>
  </si>
  <si>
    <t>Kap.916-úč.neinv.dot.-škol.</t>
  </si>
  <si>
    <t>Kap 915-energie</t>
  </si>
  <si>
    <t>Kap.914-působnosti</t>
  </si>
  <si>
    <t>Kap.913-příspěvkové organizace</t>
  </si>
  <si>
    <t>Kap.911-krajský úřad</t>
  </si>
  <si>
    <t>Kap.910-zastupitelstvo</t>
  </si>
  <si>
    <t>upravený rozpočet II.</t>
  </si>
  <si>
    <t>upravený rozpočet I.</t>
  </si>
  <si>
    <t xml:space="preserve">     ukazatel</t>
  </si>
  <si>
    <t>v tis. Kč</t>
  </si>
  <si>
    <t>Výdajová část rozpočtu LK 2013</t>
  </si>
  <si>
    <t xml:space="preserve">Z d r o j e  L K   c e l k e m </t>
  </si>
  <si>
    <t>5. uhrazené splátky dlouhod.půjč.</t>
  </si>
  <si>
    <t>4. úvěr</t>
  </si>
  <si>
    <t>8115</t>
  </si>
  <si>
    <t>3. Zapojení výsl. hosp.2012</t>
  </si>
  <si>
    <t>2. Zapojení  zvl.účtů z r. 2012</t>
  </si>
  <si>
    <t>1. Zapojení fondů z r. 2012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</si>
  <si>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</si>
  <si>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</si>
  <si>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</si>
  <si>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</si>
  <si>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</si>
  <si>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</si>
  <si>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</si>
  <si>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</si>
  <si>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</si>
  <si>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</si>
  <si>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</si>
  <si>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</si>
  <si>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</si>
  <si>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</si>
  <si>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</si>
  <si>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</si>
  <si>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</si>
  <si>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</si>
  <si>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</si>
  <si>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</si>
  <si>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</si>
  <si>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</si>
  <si>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</si>
  <si>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</si>
  <si>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</si>
  <si>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</si>
  <si>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</si>
  <si>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</si>
  <si>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</si>
  <si>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2013</t>
  </si>
  <si>
    <t>ZR-RO č.223/13</t>
  </si>
  <si>
    <t>příloha č. 2 k ZR-RO 223/13</t>
  </si>
  <si>
    <t>2050000 0000</t>
  </si>
  <si>
    <t>2050001 0000</t>
  </si>
  <si>
    <t>2050002 0000</t>
  </si>
  <si>
    <t>2050003 0000</t>
  </si>
  <si>
    <t>2050004 0000</t>
  </si>
  <si>
    <t>2050005 0000</t>
  </si>
  <si>
    <t>2050006 0000</t>
  </si>
  <si>
    <t>Vytvoření nových webových stránek s e-shopem pro firmu PVO s.r.o.</t>
  </si>
  <si>
    <t>2050007 0000</t>
  </si>
  <si>
    <t>2050008 0000</t>
  </si>
  <si>
    <t>2050009 0000</t>
  </si>
  <si>
    <t>2050010 0000</t>
  </si>
  <si>
    <t>2050011 0000</t>
  </si>
  <si>
    <t>2050012 0000</t>
  </si>
  <si>
    <t>2050013 0000</t>
  </si>
  <si>
    <t>2050014 0000</t>
  </si>
  <si>
    <t>2050015 0000</t>
  </si>
  <si>
    <t>2050016 0000</t>
  </si>
  <si>
    <t>2050017 0000</t>
  </si>
  <si>
    <t>2050018 0000</t>
  </si>
  <si>
    <t>Prezentace a podpora prodeje Hany Šlocarové</t>
  </si>
  <si>
    <t>2050019 0000</t>
  </si>
  <si>
    <t>2050020 0000</t>
  </si>
  <si>
    <t>2050021 0000</t>
  </si>
  <si>
    <t>2050022 0000</t>
  </si>
  <si>
    <t>2050023 0000</t>
  </si>
  <si>
    <t>2050024 0000</t>
  </si>
  <si>
    <t>2050025 0000</t>
  </si>
  <si>
    <t>2050026 0000</t>
  </si>
  <si>
    <t>2050027 0000</t>
  </si>
  <si>
    <t>2050028 0000</t>
  </si>
  <si>
    <t>Podpora prodeje výrobků firmy Petr Šťastný</t>
  </si>
  <si>
    <t>2050029 0000</t>
  </si>
  <si>
    <t>2050030 0000</t>
  </si>
  <si>
    <t>2050031 0000</t>
  </si>
  <si>
    <t>Vedení účetnictví Moštovna Lažany výrobna nápojů s.r.o. 2013-2014</t>
  </si>
  <si>
    <t>neinvestiční transfery nefinančním podnikatelským subjektům - f.o.</t>
  </si>
  <si>
    <t>neinvestiční transfery nefinančním podnikatelským subjektům - p.o.</t>
  </si>
  <si>
    <t>neinvestiční transfery obecně prospěšným společnostem</t>
  </si>
  <si>
    <t>ostatní neinvestiční transfery obyvatelstvu</t>
  </si>
  <si>
    <t>Pořízení prodejních stánků včetně prezentačního systému a etiket s logem ocenění; Hradecký Jan</t>
  </si>
  <si>
    <t>Podpora a prodej Regionálního produktu Jiezrských hor, šití textilních výrobků; Sibřinová Helena</t>
  </si>
  <si>
    <t>Křehká krása; Haidl Jiří</t>
  </si>
  <si>
    <t>Projekt rozvoje prezentace regionálních výrobků a výrobců a vzdělávání související s předmětem podnikání; Paterová Helena</t>
  </si>
  <si>
    <t>Patchwork Valentine - propagace a podpora firmy; Samčíková Adriana</t>
  </si>
  <si>
    <t>Rozvoj keramické dílny a zachování tradičního řemesla, spolupráce s regionálními tvůrci a výrobci; Strunová Květuše</t>
  </si>
  <si>
    <t>Zviditelnění tradičního řemesla - sklářská výroba; Valentová Iveta</t>
  </si>
  <si>
    <t>Výroba a propagace lněných výrobků ateliéru EDGART; Matějka Richard</t>
  </si>
  <si>
    <t>Kittelova apatyka; Kitl s.r.o.</t>
  </si>
  <si>
    <t>Skalanská kráva 2013; Bulva Jaroslav</t>
  </si>
  <si>
    <t>Na ostří nože 2013/2014; Hybler Martin</t>
  </si>
  <si>
    <t>Hrnčírna 2013; Fišerová Doubravka</t>
  </si>
  <si>
    <t>Podpora prodeje mačkaných perlí; Klamt Petr</t>
  </si>
  <si>
    <t>Střípky regionu; Petrnoušková Pavla</t>
  </si>
  <si>
    <t>Marketingový mix produktů Kozí farmy Nový Dvůr; Krejzová Milena</t>
  </si>
  <si>
    <t>Podpora cínařské výroby v regionu; Růžičková Ladislava</t>
  </si>
  <si>
    <t>Regionální výrobky - příležitost pro handicapované; DH Liberec, o.p.s.</t>
  </si>
  <si>
    <t>Pořízení a vybavení prodejního stánku; Prominent CZ s.r.o.</t>
  </si>
  <si>
    <t>Výroba suvenýrů a dárkových předmětů Libereckého regionu; Cidrych Jan</t>
  </si>
  <si>
    <t>Dřevěné hračky pro každého 2013/2014; Kittel Siegfried</t>
  </si>
  <si>
    <t>Podpora marketingu regionálního výrobce; Parsi Žďárská Kamila</t>
  </si>
  <si>
    <t>Kousektebe.cz; Plášilová Tereza</t>
  </si>
  <si>
    <t>Ovečka v ruce; Rotová Lucie</t>
  </si>
  <si>
    <t>Gotický nábytek ode mě pro Vás 2013/2014; Sluka Ladislav</t>
  </si>
  <si>
    <t>Oblečky z vlny 2013/2014; Široká Ludmila</t>
  </si>
  <si>
    <t>Podpora bio výrobků a bio zemědělství v regionu; Verich Jan</t>
  </si>
  <si>
    <t>Zlepšení podmínek prodeje Jizerského sýra; Zeman Petr</t>
  </si>
  <si>
    <t>investiční transfery nefinančním podnikatelským subjektům - p.o.</t>
  </si>
  <si>
    <t>2xxxxxxxxxx</t>
  </si>
  <si>
    <t>Podprogram 2.5 - Podpora regionálních výrobků, výrobců a tradičních řemesel</t>
  </si>
  <si>
    <t>205xxxxxxxx</t>
  </si>
  <si>
    <t>nerozepsaná finanční rezerva podprogramu 2.5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</si>
</sst>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"/>
    <numFmt numFmtId="167" formatCode="#,##0.00000"/>
    <numFmt numFmtId="168" formatCode="#,##0.0000"/>
  </numFmts>
  <fonts count="4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7"/>
      <color indexed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9" borderId="0" applyNumberFormat="0" applyBorder="0" applyAlignment="0" applyProtection="0"/>
    <xf numFmtId="0" fontId="31" fillId="21" borderId="0" applyNumberFormat="0" applyBorder="0" applyAlignment="0" applyProtection="0"/>
    <xf numFmtId="0" fontId="6" fillId="15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0" borderId="1" applyNumberFormat="0" applyFill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9" fillId="5" borderId="0" applyNumberFormat="0" applyBorder="0" applyAlignment="0" applyProtection="0"/>
    <xf numFmtId="0" fontId="35" fillId="35" borderId="3" applyNumberFormat="0" applyAlignment="0" applyProtection="0"/>
    <xf numFmtId="0" fontId="10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15" fillId="38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6" fillId="40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5" fillId="41" borderId="0">
      <alignment horizontal="left" vertical="center"/>
      <protection/>
    </xf>
    <xf numFmtId="0" fontId="42" fillId="42" borderId="0" applyNumberFormat="0" applyBorder="0" applyAlignment="0" applyProtection="0"/>
    <xf numFmtId="0" fontId="17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43" borderId="15" applyNumberFormat="0" applyAlignment="0" applyProtection="0"/>
    <xf numFmtId="0" fontId="19" fillId="13" borderId="16" applyNumberFormat="0" applyAlignment="0" applyProtection="0"/>
    <xf numFmtId="0" fontId="45" fillId="44" borderId="15" applyNumberFormat="0" applyAlignment="0" applyProtection="0"/>
    <xf numFmtId="0" fontId="20" fillId="45" borderId="16" applyNumberFormat="0" applyAlignment="0" applyProtection="0"/>
    <xf numFmtId="0" fontId="46" fillId="44" borderId="17" applyNumberFormat="0" applyAlignment="0" applyProtection="0"/>
    <xf numFmtId="0" fontId="21" fillId="45" borderId="18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7" fillId="47" borderId="0" applyNumberFormat="0" applyBorder="0" applyAlignment="0" applyProtection="0"/>
    <xf numFmtId="0" fontId="32" fillId="48" borderId="0" applyNumberFormat="0" applyBorder="0" applyAlignment="0" applyProtection="0"/>
    <xf numFmtId="0" fontId="7" fillId="49" borderId="0" applyNumberFormat="0" applyBorder="0" applyAlignment="0" applyProtection="0"/>
    <xf numFmtId="0" fontId="32" fillId="50" borderId="0" applyNumberFormat="0" applyBorder="0" applyAlignment="0" applyProtection="0"/>
    <xf numFmtId="0" fontId="7" fillId="51" borderId="0" applyNumberFormat="0" applyBorder="0" applyAlignment="0" applyProtection="0"/>
    <xf numFmtId="0" fontId="32" fillId="52" borderId="0" applyNumberFormat="0" applyBorder="0" applyAlignment="0" applyProtection="0"/>
    <xf numFmtId="0" fontId="7" fillId="29" borderId="0" applyNumberFormat="0" applyBorder="0" applyAlignment="0" applyProtection="0"/>
    <xf numFmtId="0" fontId="32" fillId="53" borderId="0" applyNumberFormat="0" applyBorder="0" applyAlignment="0" applyProtection="0"/>
    <xf numFmtId="0" fontId="7" fillId="31" borderId="0" applyNumberFormat="0" applyBorder="0" applyAlignment="0" applyProtection="0"/>
    <xf numFmtId="0" fontId="32" fillId="54" borderId="0" applyNumberFormat="0" applyBorder="0" applyAlignment="0" applyProtection="0"/>
    <xf numFmtId="0" fontId="7" fillId="55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9" xfId="97" applyFont="1" applyBorder="1" applyAlignment="1">
      <alignment vertical="center"/>
      <protection/>
    </xf>
    <xf numFmtId="0" fontId="2" fillId="0" borderId="20" xfId="97" applyFont="1" applyBorder="1" applyAlignment="1">
      <alignment horizontal="center" vertical="center"/>
      <protection/>
    </xf>
    <xf numFmtId="0" fontId="2" fillId="0" borderId="21" xfId="97" applyFont="1" applyBorder="1" applyAlignment="1">
      <alignment horizontal="center" vertical="center"/>
      <protection/>
    </xf>
    <xf numFmtId="0" fontId="2" fillId="0" borderId="22" xfId="97" applyFont="1" applyBorder="1" applyAlignment="1">
      <alignment horizontal="center" vertical="center" wrapText="1"/>
      <protection/>
    </xf>
    <xf numFmtId="0" fontId="2" fillId="0" borderId="23" xfId="97" applyFont="1" applyFill="1" applyBorder="1" applyAlignment="1">
      <alignment horizontal="center"/>
      <protection/>
    </xf>
    <xf numFmtId="0" fontId="2" fillId="0" borderId="24" xfId="97" applyFont="1" applyFill="1" applyBorder="1" applyAlignment="1">
      <alignment horizontal="center"/>
      <protection/>
    </xf>
    <xf numFmtId="49" fontId="2" fillId="0" borderId="25" xfId="97" applyNumberFormat="1" applyFont="1" applyFill="1" applyBorder="1" applyAlignment="1">
      <alignment horizontal="left" wrapText="1"/>
      <protection/>
    </xf>
    <xf numFmtId="4" fontId="2" fillId="0" borderId="25" xfId="97" applyNumberFormat="1" applyFont="1" applyFill="1" applyBorder="1">
      <alignment/>
      <protection/>
    </xf>
    <xf numFmtId="0" fontId="0" fillId="0" borderId="0" xfId="0" applyAlignment="1">
      <alignment wrapText="1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27" xfId="0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left" vertical="center" wrapText="1"/>
    </xf>
    <xf numFmtId="4" fontId="27" fillId="0" borderId="29" xfId="0" applyNumberFormat="1" applyFont="1" applyBorder="1" applyAlignment="1">
      <alignment horizontal="right" vertical="center" wrapText="1"/>
    </xf>
    <xf numFmtId="4" fontId="27" fillId="0" borderId="30" xfId="0" applyNumberFormat="1" applyFont="1" applyBorder="1" applyAlignment="1">
      <alignment horizontal="right" vertical="center" wrapText="1"/>
    </xf>
    <xf numFmtId="4" fontId="27" fillId="0" borderId="31" xfId="0" applyNumberFormat="1" applyFont="1" applyBorder="1" applyAlignment="1">
      <alignment horizontal="right" vertical="center" wrapText="1"/>
    </xf>
    <xf numFmtId="0" fontId="27" fillId="0" borderId="31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left" vertical="center" wrapText="1"/>
    </xf>
    <xf numFmtId="4" fontId="27" fillId="0" borderId="33" xfId="0" applyNumberFormat="1" applyFont="1" applyBorder="1" applyAlignment="1">
      <alignment horizontal="right" vertical="center" wrapText="1"/>
    </xf>
    <xf numFmtId="4" fontId="27" fillId="0" borderId="34" xfId="0" applyNumberFormat="1" applyFont="1" applyBorder="1" applyAlignment="1">
      <alignment horizontal="right" vertical="center" wrapText="1"/>
    </xf>
    <xf numFmtId="4" fontId="27" fillId="0" borderId="35" xfId="0" applyNumberFormat="1" applyFont="1" applyBorder="1" applyAlignment="1">
      <alignment horizontal="right" vertical="center" wrapText="1"/>
    </xf>
    <xf numFmtId="0" fontId="27" fillId="0" borderId="35" xfId="0" applyFont="1" applyBorder="1" applyAlignment="1">
      <alignment horizontal="right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right" vertical="center" wrapText="1"/>
    </xf>
    <xf numFmtId="0" fontId="27" fillId="0" borderId="37" xfId="0" applyFont="1" applyBorder="1" applyAlignment="1">
      <alignment horizontal="left" vertical="center" wrapText="1"/>
    </xf>
    <xf numFmtId="0" fontId="28" fillId="45" borderId="26" xfId="0" applyFont="1" applyFill="1" applyBorder="1" applyAlignment="1">
      <alignment horizontal="center" vertical="center" wrapText="1"/>
    </xf>
    <xf numFmtId="0" fontId="28" fillId="45" borderId="27" xfId="0" applyFont="1" applyFill="1" applyBorder="1" applyAlignment="1">
      <alignment horizontal="center" vertical="center" wrapText="1"/>
    </xf>
    <xf numFmtId="0" fontId="28" fillId="45" borderId="28" xfId="0" applyFont="1" applyFill="1" applyBorder="1" applyAlignment="1">
      <alignment horizontal="center" vertical="center" wrapText="1"/>
    </xf>
    <xf numFmtId="166" fontId="29" fillId="0" borderId="3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6" fillId="0" borderId="28" xfId="0" applyFont="1" applyBorder="1" applyAlignment="1">
      <alignment vertical="center" wrapText="1"/>
    </xf>
    <xf numFmtId="4" fontId="27" fillId="0" borderId="39" xfId="0" applyNumberFormat="1" applyFont="1" applyBorder="1" applyAlignment="1">
      <alignment horizontal="right" vertical="center" wrapText="1"/>
    </xf>
    <xf numFmtId="0" fontId="27" fillId="0" borderId="32" xfId="0" applyFont="1" applyBorder="1" applyAlignment="1">
      <alignment vertical="center" wrapText="1"/>
    </xf>
    <xf numFmtId="4" fontId="27" fillId="0" borderId="40" xfId="0" applyNumberFormat="1" applyFont="1" applyBorder="1" applyAlignment="1">
      <alignment horizontal="right" vertical="center" wrapText="1"/>
    </xf>
    <xf numFmtId="0" fontId="27" fillId="0" borderId="36" xfId="0" applyFont="1" applyBorder="1" applyAlignment="1">
      <alignment vertical="center" wrapText="1"/>
    </xf>
    <xf numFmtId="4" fontId="26" fillId="0" borderId="40" xfId="0" applyNumberFormat="1" applyFont="1" applyBorder="1" applyAlignment="1">
      <alignment horizontal="right" vertical="center" wrapText="1"/>
    </xf>
    <xf numFmtId="4" fontId="26" fillId="0" borderId="35" xfId="0" applyNumberFormat="1" applyFont="1" applyBorder="1" applyAlignment="1">
      <alignment horizontal="right" vertical="center" wrapText="1"/>
    </xf>
    <xf numFmtId="0" fontId="26" fillId="0" borderId="35" xfId="0" applyFont="1" applyBorder="1" applyAlignment="1">
      <alignment horizontal="right" vertical="center" wrapText="1"/>
    </xf>
    <xf numFmtId="0" fontId="26" fillId="0" borderId="36" xfId="0" applyFont="1" applyBorder="1" applyAlignment="1">
      <alignment vertical="center" wrapText="1"/>
    </xf>
    <xf numFmtId="4" fontId="27" fillId="0" borderId="4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27" fillId="0" borderId="35" xfId="0" applyNumberFormat="1" applyFont="1" applyBorder="1" applyAlignment="1">
      <alignment vertical="center"/>
    </xf>
    <xf numFmtId="4" fontId="26" fillId="0" borderId="33" xfId="0" applyNumberFormat="1" applyFont="1" applyBorder="1" applyAlignment="1">
      <alignment horizontal="right" vertical="center" wrapText="1"/>
    </xf>
    <xf numFmtId="4" fontId="26" fillId="0" borderId="34" xfId="0" applyNumberFormat="1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0" fontId="26" fillId="0" borderId="37" xfId="0" applyFont="1" applyBorder="1" applyAlignment="1">
      <alignment vertical="center" wrapTex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0" fontId="2" fillId="0" borderId="41" xfId="97" applyFont="1" applyFill="1" applyBorder="1" applyAlignment="1">
      <alignment horizontal="center"/>
      <protection/>
    </xf>
    <xf numFmtId="0" fontId="3" fillId="0" borderId="42" xfId="97" applyFont="1" applyFill="1" applyBorder="1" applyAlignment="1">
      <alignment horizontal="center"/>
      <protection/>
    </xf>
    <xf numFmtId="0" fontId="3" fillId="0" borderId="43" xfId="97" applyFont="1" applyFill="1" applyBorder="1" applyAlignment="1">
      <alignment horizontal="center"/>
      <protection/>
    </xf>
    <xf numFmtId="0" fontId="3" fillId="0" borderId="44" xfId="97" applyFont="1" applyFill="1" applyBorder="1" applyAlignment="1">
      <alignment horizontal="center"/>
      <protection/>
    </xf>
    <xf numFmtId="0" fontId="3" fillId="0" borderId="45" xfId="97" applyFont="1" applyFill="1" applyBorder="1" applyAlignment="1">
      <alignment horizontal="left" wrapText="1"/>
      <protection/>
    </xf>
    <xf numFmtId="4" fontId="3" fillId="0" borderId="45" xfId="97" applyNumberFormat="1" applyFont="1" applyFill="1" applyBorder="1">
      <alignment/>
      <protection/>
    </xf>
    <xf numFmtId="0" fontId="2" fillId="56" borderId="41" xfId="97" applyFont="1" applyFill="1" applyBorder="1" applyAlignment="1">
      <alignment horizontal="center"/>
      <protection/>
    </xf>
    <xf numFmtId="0" fontId="2" fillId="56" borderId="23" xfId="97" applyFont="1" applyFill="1" applyBorder="1" applyAlignment="1">
      <alignment horizontal="center"/>
      <protection/>
    </xf>
    <xf numFmtId="0" fontId="2" fillId="56" borderId="24" xfId="97" applyFont="1" applyFill="1" applyBorder="1" applyAlignment="1">
      <alignment horizontal="center"/>
      <protection/>
    </xf>
    <xf numFmtId="49" fontId="2" fillId="56" borderId="25" xfId="97" applyNumberFormat="1" applyFont="1" applyFill="1" applyBorder="1" applyAlignment="1">
      <alignment horizontal="left" wrapText="1"/>
      <protection/>
    </xf>
    <xf numFmtId="4" fontId="2" fillId="56" borderId="25" xfId="97" applyNumberFormat="1" applyFont="1" applyFill="1" applyBorder="1">
      <alignment/>
      <protection/>
    </xf>
    <xf numFmtId="0" fontId="3" fillId="56" borderId="42" xfId="97" applyFont="1" applyFill="1" applyBorder="1" applyAlignment="1">
      <alignment horizontal="center"/>
      <protection/>
    </xf>
    <xf numFmtId="0" fontId="3" fillId="56" borderId="43" xfId="97" applyFont="1" applyFill="1" applyBorder="1" applyAlignment="1">
      <alignment horizontal="center"/>
      <protection/>
    </xf>
    <xf numFmtId="0" fontId="3" fillId="56" borderId="44" xfId="97" applyFont="1" applyFill="1" applyBorder="1" applyAlignment="1">
      <alignment horizontal="center"/>
      <protection/>
    </xf>
    <xf numFmtId="0" fontId="3" fillId="56" borderId="45" xfId="97" applyFont="1" applyFill="1" applyBorder="1" applyAlignment="1">
      <alignment horizontal="left" wrapText="1"/>
      <protection/>
    </xf>
    <xf numFmtId="4" fontId="3" fillId="56" borderId="45" xfId="97" applyNumberFormat="1" applyFont="1" applyFill="1" applyBorder="1">
      <alignment/>
      <protection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22" xfId="97" applyNumberFormat="1" applyFont="1" applyBorder="1" applyAlignment="1">
      <alignment horizontal="center" vertical="center"/>
      <protection/>
    </xf>
    <xf numFmtId="4" fontId="2" fillId="0" borderId="46" xfId="97" applyNumberFormat="1" applyFont="1" applyBorder="1" applyAlignment="1">
      <alignment horizontal="center" vertical="center"/>
      <protection/>
    </xf>
    <xf numFmtId="167" fontId="1" fillId="0" borderId="0" xfId="0" applyNumberFormat="1" applyFont="1" applyAlignment="1">
      <alignment horizontal="center"/>
    </xf>
    <xf numFmtId="167" fontId="2" fillId="0" borderId="22" xfId="97" applyNumberFormat="1" applyFont="1" applyFill="1" applyBorder="1" applyAlignment="1">
      <alignment horizontal="center" vertical="center" wrapText="1"/>
      <protection/>
    </xf>
    <xf numFmtId="167" fontId="2" fillId="56" borderId="25" xfId="97" applyNumberFormat="1" applyFont="1" applyFill="1" applyBorder="1">
      <alignment/>
      <protection/>
    </xf>
    <xf numFmtId="167" fontId="3" fillId="56" borderId="45" xfId="97" applyNumberFormat="1" applyFont="1" applyFill="1" applyBorder="1">
      <alignment/>
      <protection/>
    </xf>
    <xf numFmtId="167" fontId="2" fillId="0" borderId="25" xfId="97" applyNumberFormat="1" applyFont="1" applyFill="1" applyBorder="1">
      <alignment/>
      <protection/>
    </xf>
    <xf numFmtId="167" fontId="3" fillId="0" borderId="45" xfId="97" applyNumberFormat="1" applyFont="1" applyFill="1" applyBorder="1">
      <alignment/>
      <protection/>
    </xf>
    <xf numFmtId="167" fontId="0" fillId="0" borderId="0" xfId="0" applyNumberFormat="1" applyAlignment="1">
      <alignment/>
    </xf>
    <xf numFmtId="0" fontId="2" fillId="0" borderId="47" xfId="97" applyFont="1" applyBorder="1" applyAlignment="1">
      <alignment horizontal="center" vertical="center"/>
      <protection/>
    </xf>
    <xf numFmtId="0" fontId="2" fillId="0" borderId="47" xfId="97" applyFont="1" applyBorder="1" applyAlignment="1">
      <alignment horizontal="left" vertical="center" wrapText="1"/>
      <protection/>
    </xf>
    <xf numFmtId="4" fontId="2" fillId="0" borderId="47" xfId="97" applyNumberFormat="1" applyFont="1" applyFill="1" applyBorder="1" applyAlignment="1">
      <alignment vertical="center"/>
      <protection/>
    </xf>
    <xf numFmtId="167" fontId="2" fillId="0" borderId="47" xfId="97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2" borderId="47" xfId="97" applyFont="1" applyFill="1" applyBorder="1" applyAlignment="1">
      <alignment horizontal="center" vertical="center"/>
      <protection/>
    </xf>
    <xf numFmtId="0" fontId="2" fillId="2" borderId="47" xfId="97" applyFont="1" applyFill="1" applyBorder="1" applyAlignment="1">
      <alignment horizontal="left" vertical="center" wrapText="1"/>
      <protection/>
    </xf>
    <xf numFmtId="4" fontId="2" fillId="2" borderId="47" xfId="97" applyNumberFormat="1" applyFont="1" applyFill="1" applyBorder="1" applyAlignment="1">
      <alignment vertical="center"/>
      <protection/>
    </xf>
    <xf numFmtId="167" fontId="2" fillId="2" borderId="47" xfId="97" applyNumberFormat="1" applyFont="1" applyFill="1" applyBorder="1" applyAlignment="1">
      <alignment vertical="center"/>
      <protection/>
    </xf>
    <xf numFmtId="0" fontId="30" fillId="45" borderId="38" xfId="0" applyFont="1" applyFill="1" applyBorder="1" applyAlignment="1">
      <alignment horizontal="center"/>
    </xf>
    <xf numFmtId="49" fontId="2" fillId="0" borderId="23" xfId="97" applyNumberFormat="1" applyFont="1" applyFill="1" applyBorder="1" applyAlignment="1">
      <alignment horizontal="center"/>
      <protection/>
    </xf>
    <xf numFmtId="49" fontId="0" fillId="0" borderId="23" xfId="0" applyNumberFormat="1" applyBorder="1" applyAlignment="1">
      <alignment horizontal="center"/>
    </xf>
    <xf numFmtId="0" fontId="2" fillId="0" borderId="43" xfId="97" applyFont="1" applyFill="1" applyBorder="1" applyAlignment="1">
      <alignment horizontal="center"/>
      <protection/>
    </xf>
    <xf numFmtId="0" fontId="0" fillId="0" borderId="43" xfId="0" applyBorder="1" applyAlignment="1">
      <alignment horizontal="center"/>
    </xf>
    <xf numFmtId="49" fontId="2" fillId="2" borderId="47" xfId="97" applyNumberFormat="1" applyFont="1" applyFill="1" applyBorder="1" applyAlignment="1">
      <alignment horizontal="center" vertical="center"/>
      <protection/>
    </xf>
    <xf numFmtId="0" fontId="0" fillId="2" borderId="47" xfId="0" applyFill="1" applyBorder="1" applyAlignment="1">
      <alignment horizontal="center" vertical="center"/>
    </xf>
    <xf numFmtId="49" fontId="2" fillId="56" borderId="23" xfId="97" applyNumberFormat="1" applyFont="1" applyFill="1" applyBorder="1" applyAlignment="1">
      <alignment horizontal="center"/>
      <protection/>
    </xf>
    <xf numFmtId="49" fontId="0" fillId="56" borderId="23" xfId="0" applyNumberFormat="1" applyFill="1" applyBorder="1" applyAlignment="1">
      <alignment horizontal="center"/>
    </xf>
    <xf numFmtId="0" fontId="2" fillId="56" borderId="43" xfId="97" applyFont="1" applyFill="1" applyBorder="1" applyAlignment="1">
      <alignment horizontal="center"/>
      <protection/>
    </xf>
    <xf numFmtId="0" fontId="0" fillId="56" borderId="43" xfId="0" applyFill="1" applyBorder="1" applyAlignment="1">
      <alignment horizontal="center"/>
    </xf>
    <xf numFmtId="0" fontId="2" fillId="0" borderId="48" xfId="97" applyFont="1" applyFill="1" applyBorder="1" applyAlignment="1">
      <alignment horizontal="center"/>
      <protection/>
    </xf>
    <xf numFmtId="0" fontId="2" fillId="0" borderId="49" xfId="97" applyFont="1" applyFill="1" applyBorder="1" applyAlignment="1">
      <alignment horizontal="center"/>
      <protection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4" fillId="0" borderId="0" xfId="96" applyFont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0" borderId="50" xfId="97" applyFont="1" applyBorder="1" applyAlignment="1">
      <alignment horizontal="center" vertical="center"/>
      <protection/>
    </xf>
    <xf numFmtId="0" fontId="2" fillId="0" borderId="51" xfId="97" applyFont="1" applyBorder="1" applyAlignment="1">
      <alignment horizontal="center" vertical="center"/>
      <protection/>
    </xf>
    <xf numFmtId="0" fontId="2" fillId="0" borderId="47" xfId="97" applyFont="1" applyBorder="1" applyAlignment="1">
      <alignment horizontal="center" vertical="center"/>
      <protection/>
    </xf>
    <xf numFmtId="0" fontId="0" fillId="0" borderId="22" xfId="97" applyFont="1" applyBorder="1" applyAlignment="1">
      <alignment horizontal="center" vertical="center" textRotation="90" wrapText="1"/>
      <protection/>
    </xf>
    <xf numFmtId="0" fontId="0" fillId="0" borderId="52" xfId="0" applyFont="1" applyBorder="1" applyAlignment="1">
      <alignment horizontal="center" vertical="center" textRotation="90"/>
    </xf>
    <xf numFmtId="0" fontId="0" fillId="0" borderId="53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49" fontId="2" fillId="0" borderId="54" xfId="97" applyNumberFormat="1" applyFont="1" applyFill="1" applyBorder="1" applyAlignment="1">
      <alignment horizontal="center"/>
      <protection/>
    </xf>
    <xf numFmtId="49" fontId="2" fillId="0" borderId="55" xfId="97" applyNumberFormat="1" applyFont="1" applyFill="1" applyBorder="1" applyAlignment="1">
      <alignment horizontal="center"/>
      <protection/>
    </xf>
  </cellXfs>
  <cellStyles count="11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čárky 3" xfId="57"/>
    <cellStyle name="čárky 3 2" xfId="58"/>
    <cellStyle name="Comma [0]" xfId="59"/>
    <cellStyle name="Hyperlink" xfId="60"/>
    <cellStyle name="Chybně" xfId="61"/>
    <cellStyle name="Chybně 2" xfId="62"/>
    <cellStyle name="Kontrolní buňka" xfId="63"/>
    <cellStyle name="Kontrolní buňka 2" xfId="64"/>
    <cellStyle name="Currency" xfId="65"/>
    <cellStyle name="Currency [0]" xfId="66"/>
    <cellStyle name="Nadpis 1" xfId="67"/>
    <cellStyle name="Nadpis 1 2" xfId="68"/>
    <cellStyle name="Nadpis 2" xfId="69"/>
    <cellStyle name="Nadpis 2 2" xfId="70"/>
    <cellStyle name="Nadpis 3" xfId="71"/>
    <cellStyle name="Nadpis 3 2" xfId="72"/>
    <cellStyle name="Nadpis 4" xfId="73"/>
    <cellStyle name="Nadpis 4 2" xfId="74"/>
    <cellStyle name="Název" xfId="75"/>
    <cellStyle name="Název 2" xfId="76"/>
    <cellStyle name="Neutrální" xfId="77"/>
    <cellStyle name="Neutrální 2" xfId="78"/>
    <cellStyle name="Normální 10" xfId="79"/>
    <cellStyle name="Normální 10 2" xfId="80"/>
    <cellStyle name="Normální 11" xfId="81"/>
    <cellStyle name="Normální 11 2" xfId="82"/>
    <cellStyle name="normální 2" xfId="83"/>
    <cellStyle name="normální 2 2" xfId="84"/>
    <cellStyle name="Normální 3" xfId="85"/>
    <cellStyle name="Normální 3 2" xfId="86"/>
    <cellStyle name="Normální 4" xfId="87"/>
    <cellStyle name="Normální 4 2" xfId="88"/>
    <cellStyle name="Normální 4 2 2" xfId="89"/>
    <cellStyle name="Normální 5" xfId="90"/>
    <cellStyle name="Normální 6" xfId="91"/>
    <cellStyle name="Normální 7" xfId="92"/>
    <cellStyle name="Normální 8" xfId="93"/>
    <cellStyle name="Normální 9" xfId="94"/>
    <cellStyle name="Normální 9 2" xfId="95"/>
    <cellStyle name="normální_2. Rozpočet 2007 - tabulky" xfId="96"/>
    <cellStyle name="normální_Rozpis výdajů 03 bez PO 2" xfId="97"/>
    <cellStyle name="Followed Hyperlink" xfId="98"/>
    <cellStyle name="Poznámka" xfId="99"/>
    <cellStyle name="Poznámka 2" xfId="100"/>
    <cellStyle name="Percent" xfId="101"/>
    <cellStyle name="Propojená buňka" xfId="102"/>
    <cellStyle name="Propojená buňka 2" xfId="103"/>
    <cellStyle name="S8M1" xfId="104"/>
    <cellStyle name="Správně" xfId="105"/>
    <cellStyle name="Správně 2" xfId="106"/>
    <cellStyle name="Text upozornění" xfId="107"/>
    <cellStyle name="Text upozornění 2" xfId="108"/>
    <cellStyle name="Vstup" xfId="109"/>
    <cellStyle name="Vstup 2" xfId="110"/>
    <cellStyle name="Výpočet" xfId="111"/>
    <cellStyle name="Výpočet 2" xfId="112"/>
    <cellStyle name="Výstup" xfId="113"/>
    <cellStyle name="Výstup 2" xfId="114"/>
    <cellStyle name="Vysvětlující text" xfId="115"/>
    <cellStyle name="Vysvětlující text 2" xfId="116"/>
    <cellStyle name="Zvýraznění 1" xfId="117"/>
    <cellStyle name="Zvýraznění 1 2" xfId="118"/>
    <cellStyle name="Zvýraznění 2" xfId="119"/>
    <cellStyle name="Zvýraznění 2 2" xfId="120"/>
    <cellStyle name="Zvýraznění 3" xfId="121"/>
    <cellStyle name="Zvýraznění 3 2" xfId="122"/>
    <cellStyle name="Zvýraznění 4" xfId="123"/>
    <cellStyle name="Zvýraznění 4 2" xfId="124"/>
    <cellStyle name="Zvýraznění 5" xfId="125"/>
    <cellStyle name="Zvýraznění 5 2" xfId="126"/>
    <cellStyle name="Zvýraznění 6" xfId="127"/>
    <cellStyle name="Zvýraznění 6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v\Local%20Settings\Temporary%20Internet%20Files\Content.Outlook\OV9ZU6O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v\Local%20Settings\Temporary%20Internet%20Files\Content.Outlook\OV9ZU6OA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v\Local%20Settings\Temporary%20Internet%20Files\Content.Outlook\OV9ZU6OA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F180">
            <v>24000</v>
          </cell>
          <cell r="J180">
            <v>182553.52</v>
          </cell>
          <cell r="K180">
            <v>0</v>
          </cell>
          <cell r="L180">
            <v>0</v>
          </cell>
          <cell r="N180">
            <v>40.48</v>
          </cell>
          <cell r="O180">
            <v>79520.92</v>
          </cell>
          <cell r="P180">
            <v>253299.98</v>
          </cell>
        </row>
        <row r="225">
          <cell r="Q225">
            <v>699006.9339999999</v>
          </cell>
          <cell r="S225">
            <v>254989.98</v>
          </cell>
        </row>
        <row r="270">
          <cell r="C270">
            <v>2108256.29</v>
          </cell>
          <cell r="D270">
            <v>261763.277</v>
          </cell>
          <cell r="E270">
            <v>1315.3200000000002</v>
          </cell>
          <cell r="G270">
            <v>800.0500000000001</v>
          </cell>
          <cell r="H270">
            <v>3535089.85047</v>
          </cell>
          <cell r="I270">
            <v>3463.2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M225">
            <v>5445.58863</v>
          </cell>
        </row>
        <row r="270">
          <cell r="B270">
            <v>31805.08</v>
          </cell>
          <cell r="C270">
            <v>210455</v>
          </cell>
          <cell r="D270">
            <v>891494.29</v>
          </cell>
          <cell r="E270">
            <v>784491.0090000001</v>
          </cell>
          <cell r="F270">
            <v>182320</v>
          </cell>
          <cell r="G270">
            <v>3451138.677990001</v>
          </cell>
          <cell r="H270">
            <v>50203.90999999999</v>
          </cell>
          <cell r="I270">
            <v>522082.27699999994</v>
          </cell>
          <cell r="K270">
            <v>847000.1499999998</v>
          </cell>
          <cell r="L270">
            <v>301584.98</v>
          </cell>
          <cell r="N270">
            <v>59413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workbookViewId="0" topLeftCell="A1">
      <selection activeCell="D27" sqref="D2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87" t="s">
        <v>81</v>
      </c>
      <c r="B1" s="87"/>
      <c r="C1" s="50"/>
      <c r="D1" s="50"/>
      <c r="E1" s="49" t="s">
        <v>43</v>
      </c>
    </row>
    <row r="2" spans="1:5" ht="24.75" thickBot="1">
      <c r="A2" s="30" t="s">
        <v>80</v>
      </c>
      <c r="B2" s="29" t="s">
        <v>79</v>
      </c>
      <c r="C2" s="28" t="s">
        <v>41</v>
      </c>
      <c r="D2" s="28" t="s">
        <v>82</v>
      </c>
      <c r="E2" s="28" t="s">
        <v>40</v>
      </c>
    </row>
    <row r="3" spans="1:5" ht="15" customHeight="1">
      <c r="A3" s="48" t="s">
        <v>78</v>
      </c>
      <c r="B3" s="47" t="s">
        <v>77</v>
      </c>
      <c r="C3" s="46">
        <f>C4+C5+C6</f>
        <v>2371334.8869999996</v>
      </c>
      <c r="D3" s="46">
        <f>D4+D5+D6</f>
        <v>0</v>
      </c>
      <c r="E3" s="45">
        <f aca="true" t="shared" si="0" ref="E3:E10">C3+D3</f>
        <v>2371334.8869999996</v>
      </c>
    </row>
    <row r="4" spans="1:10" ht="15" customHeight="1">
      <c r="A4" s="37" t="s">
        <v>76</v>
      </c>
      <c r="B4" s="24" t="s">
        <v>75</v>
      </c>
      <c r="C4" s="23">
        <f>'[2]příjmy'!$C$270</f>
        <v>2108256.29</v>
      </c>
      <c r="D4" s="44">
        <f>'[1]příjmy'!$C$31</f>
        <v>0</v>
      </c>
      <c r="E4" s="42">
        <f t="shared" si="0"/>
        <v>2108256.29</v>
      </c>
      <c r="J4" s="43"/>
    </row>
    <row r="5" spans="1:5" ht="15" customHeight="1">
      <c r="A5" s="37" t="s">
        <v>74</v>
      </c>
      <c r="B5" s="24" t="s">
        <v>73</v>
      </c>
      <c r="C5" s="23">
        <f>'[2]příjmy'!$D$270</f>
        <v>261763.277</v>
      </c>
      <c r="D5" s="22">
        <v>0</v>
      </c>
      <c r="E5" s="42">
        <f t="shared" si="0"/>
        <v>261763.277</v>
      </c>
    </row>
    <row r="6" spans="1:5" ht="15" customHeight="1">
      <c r="A6" s="37" t="s">
        <v>72</v>
      </c>
      <c r="B6" s="24" t="s">
        <v>71</v>
      </c>
      <c r="C6" s="23">
        <f>'[2]příjmy'!$E$270</f>
        <v>1315.3200000000002</v>
      </c>
      <c r="D6" s="23">
        <f>'[1]příjmy'!$E$31</f>
        <v>0</v>
      </c>
      <c r="E6" s="42">
        <f t="shared" si="0"/>
        <v>1315.3200000000002</v>
      </c>
    </row>
    <row r="7" spans="1:5" ht="15" customHeight="1">
      <c r="A7" s="41" t="s">
        <v>70</v>
      </c>
      <c r="B7" s="24" t="s">
        <v>69</v>
      </c>
      <c r="C7" s="39">
        <f>C8+C13</f>
        <v>3806834.10047</v>
      </c>
      <c r="D7" s="39">
        <f>D8+D13</f>
        <v>0</v>
      </c>
      <c r="E7" s="38">
        <f t="shared" si="0"/>
        <v>3806834.10047</v>
      </c>
    </row>
    <row r="8" spans="1:5" ht="15" customHeight="1">
      <c r="A8" s="37" t="s">
        <v>68</v>
      </c>
      <c r="B8" s="24" t="s">
        <v>64</v>
      </c>
      <c r="C8" s="23">
        <f>C9+C10+C11+C12</f>
        <v>3624240.10047</v>
      </c>
      <c r="D8" s="23">
        <f>D9+D10+D11+D12</f>
        <v>0</v>
      </c>
      <c r="E8" s="36">
        <f t="shared" si="0"/>
        <v>3624240.10047</v>
      </c>
    </row>
    <row r="9" spans="1:5" ht="15" customHeight="1">
      <c r="A9" s="37" t="s">
        <v>67</v>
      </c>
      <c r="B9" s="24" t="s">
        <v>66</v>
      </c>
      <c r="C9" s="23">
        <f>'[2]příjmy'!$M$4</f>
        <v>60887</v>
      </c>
      <c r="D9" s="23">
        <f>'[1]příjmy'!$I$16</f>
        <v>0</v>
      </c>
      <c r="E9" s="36">
        <f t="shared" si="0"/>
        <v>60887</v>
      </c>
    </row>
    <row r="10" spans="1:5" ht="15" customHeight="1">
      <c r="A10" s="37" t="s">
        <v>65</v>
      </c>
      <c r="B10" s="24" t="s">
        <v>64</v>
      </c>
      <c r="C10" s="23">
        <f>'[2]příjmy'!$G$270+'[2]příjmy'!$H$270</f>
        <v>3535889.9004699998</v>
      </c>
      <c r="D10" s="23">
        <v>0</v>
      </c>
      <c r="E10" s="36">
        <f t="shared" si="0"/>
        <v>3535889.9004699998</v>
      </c>
    </row>
    <row r="11" spans="1:5" ht="15" customHeight="1">
      <c r="A11" s="37" t="s">
        <v>63</v>
      </c>
      <c r="B11" s="24" t="s">
        <v>62</v>
      </c>
      <c r="C11" s="23">
        <f>'[2]příjmy'!$I$270</f>
        <v>3463.2</v>
      </c>
      <c r="D11" s="23">
        <v>0</v>
      </c>
      <c r="E11" s="36">
        <f>SUM(C11:D11)</f>
        <v>3463.2</v>
      </c>
    </row>
    <row r="12" spans="1:5" ht="15" customHeight="1">
      <c r="A12" s="37" t="s">
        <v>61</v>
      </c>
      <c r="B12" s="24">
        <v>4121</v>
      </c>
      <c r="C12" s="23">
        <f>'[2]příjmy'!$F$180</f>
        <v>24000</v>
      </c>
      <c r="D12" s="23">
        <v>0</v>
      </c>
      <c r="E12" s="36">
        <f>SUM(C12:D12)</f>
        <v>24000</v>
      </c>
    </row>
    <row r="13" spans="1:5" ht="15" customHeight="1">
      <c r="A13" s="37" t="s">
        <v>60</v>
      </c>
      <c r="B13" s="24" t="s">
        <v>58</v>
      </c>
      <c r="C13" s="23">
        <f>C14+C15+C16</f>
        <v>182594</v>
      </c>
      <c r="D13" s="23">
        <f>D14+D15+D16</f>
        <v>0</v>
      </c>
      <c r="E13" s="36">
        <f>C13+D13</f>
        <v>182594</v>
      </c>
    </row>
    <row r="14" spans="1:5" ht="15" customHeight="1">
      <c r="A14" s="37" t="s">
        <v>59</v>
      </c>
      <c r="B14" s="24" t="s">
        <v>58</v>
      </c>
      <c r="C14" s="23">
        <f>'[2]příjmy'!$N$180+'[2]příjmy'!$J$180</f>
        <v>182594</v>
      </c>
      <c r="D14" s="23">
        <f>'[1]příjmy'!$H$16</f>
        <v>0</v>
      </c>
      <c r="E14" s="36">
        <f>C14+D14</f>
        <v>182594</v>
      </c>
    </row>
    <row r="15" spans="1:5" ht="15" customHeight="1">
      <c r="A15" s="37" t="s">
        <v>57</v>
      </c>
      <c r="B15" s="24">
        <v>4221</v>
      </c>
      <c r="C15" s="23">
        <f>'[2]příjmy'!$L$180</f>
        <v>0</v>
      </c>
      <c r="D15" s="23">
        <v>0</v>
      </c>
      <c r="E15" s="36">
        <f>SUM(C15:D15)</f>
        <v>0</v>
      </c>
    </row>
    <row r="16" spans="1:5" ht="15" customHeight="1">
      <c r="A16" s="37" t="s">
        <v>56</v>
      </c>
      <c r="B16" s="24">
        <v>4232</v>
      </c>
      <c r="C16" s="23">
        <f>'[2]příjmy'!$K$180</f>
        <v>0</v>
      </c>
      <c r="D16" s="23">
        <v>0</v>
      </c>
      <c r="E16" s="36">
        <f>SUM(C16:D16)</f>
        <v>0</v>
      </c>
    </row>
    <row r="17" spans="1:5" ht="15" customHeight="1">
      <c r="A17" s="41" t="s">
        <v>55</v>
      </c>
      <c r="B17" s="40" t="s">
        <v>54</v>
      </c>
      <c r="C17" s="39">
        <f>C3+C7</f>
        <v>6178168.987469999</v>
      </c>
      <c r="D17" s="39">
        <f>D3+D7</f>
        <v>0</v>
      </c>
      <c r="E17" s="38">
        <f>C17+D17</f>
        <v>6178168.987469999</v>
      </c>
    </row>
    <row r="18" spans="1:5" ht="15" customHeight="1">
      <c r="A18" s="41" t="s">
        <v>53</v>
      </c>
      <c r="B18" s="40" t="s">
        <v>52</v>
      </c>
      <c r="C18" s="39">
        <f>SUM(C19:C23)</f>
        <v>1239942.814</v>
      </c>
      <c r="D18" s="39">
        <f>SUM(D19:D23)</f>
        <v>0</v>
      </c>
      <c r="E18" s="38">
        <f>C18+D18</f>
        <v>1239942.814</v>
      </c>
    </row>
    <row r="19" spans="1:5" ht="15" customHeight="1">
      <c r="A19" s="37" t="s">
        <v>51</v>
      </c>
      <c r="B19" s="24" t="s">
        <v>48</v>
      </c>
      <c r="C19" s="23">
        <f>'[2]příjmy'!$O$180</f>
        <v>79520.92</v>
      </c>
      <c r="D19" s="23">
        <v>0</v>
      </c>
      <c r="E19" s="36">
        <f>C19+D19</f>
        <v>79520.92</v>
      </c>
    </row>
    <row r="20" spans="1:5" ht="15" customHeight="1">
      <c r="A20" s="37" t="s">
        <v>50</v>
      </c>
      <c r="B20" s="24">
        <v>8115</v>
      </c>
      <c r="C20" s="23">
        <f>'[2]příjmy'!$P$180</f>
        <v>253299.98</v>
      </c>
      <c r="D20" s="23">
        <v>0</v>
      </c>
      <c r="E20" s="36">
        <f>SUM(C20:D20)</f>
        <v>253299.98</v>
      </c>
    </row>
    <row r="21" spans="1:5" ht="15" customHeight="1">
      <c r="A21" s="37" t="s">
        <v>49</v>
      </c>
      <c r="B21" s="24" t="s">
        <v>48</v>
      </c>
      <c r="C21" s="23">
        <f>'[2]příjmy'!$Q$225</f>
        <v>699006.9339999999</v>
      </c>
      <c r="D21" s="23">
        <v>0</v>
      </c>
      <c r="E21" s="36">
        <f>C21+D21</f>
        <v>699006.9339999999</v>
      </c>
    </row>
    <row r="22" spans="1:5" ht="15" customHeight="1">
      <c r="A22" s="37" t="s">
        <v>47</v>
      </c>
      <c r="B22" s="24">
        <v>8123</v>
      </c>
      <c r="C22" s="23">
        <f>'[2]příjmy'!$S$225</f>
        <v>254989.98</v>
      </c>
      <c r="D22" s="23">
        <f>'[1]příjmy'!$T$31</f>
        <v>0</v>
      </c>
      <c r="E22" s="36">
        <f>C22+D22</f>
        <v>254989.98</v>
      </c>
    </row>
    <row r="23" spans="1:5" ht="15" customHeight="1" thickBot="1">
      <c r="A23" s="35" t="s">
        <v>46</v>
      </c>
      <c r="B23" s="19">
        <v>-8124</v>
      </c>
      <c r="C23" s="18">
        <f>'[2]příjmy'!$T$135</f>
        <v>-46875</v>
      </c>
      <c r="D23" s="18">
        <f>'[1]příjmy'!$O$16</f>
        <v>0</v>
      </c>
      <c r="E23" s="34">
        <f>C23+D23</f>
        <v>-46875</v>
      </c>
    </row>
    <row r="24" spans="1:5" ht="15" customHeight="1" thickBot="1">
      <c r="A24" s="33" t="s">
        <v>45</v>
      </c>
      <c r="B24" s="14"/>
      <c r="C24" s="13">
        <f>C3+C7+C18</f>
        <v>7418111.801469999</v>
      </c>
      <c r="D24" s="13">
        <f>D17+D18</f>
        <v>0</v>
      </c>
      <c r="E24" s="12">
        <f>C24+D24</f>
        <v>7418111.801469999</v>
      </c>
    </row>
    <row r="25" spans="1:5" ht="13.5" thickBot="1">
      <c r="A25" s="87" t="s">
        <v>44</v>
      </c>
      <c r="B25" s="87"/>
      <c r="C25" s="32"/>
      <c r="D25" s="32"/>
      <c r="E25" s="31" t="s">
        <v>43</v>
      </c>
    </row>
    <row r="26" spans="1:5" ht="24.75" thickBot="1">
      <c r="A26" s="30" t="s">
        <v>42</v>
      </c>
      <c r="B26" s="29" t="s">
        <v>4</v>
      </c>
      <c r="C26" s="28" t="s">
        <v>41</v>
      </c>
      <c r="D26" s="28" t="s">
        <v>82</v>
      </c>
      <c r="E26" s="28" t="s">
        <v>40</v>
      </c>
    </row>
    <row r="27" spans="1:5" ht="15" customHeight="1">
      <c r="A27" s="27" t="s">
        <v>39</v>
      </c>
      <c r="B27" s="26" t="s">
        <v>26</v>
      </c>
      <c r="C27" s="22">
        <f>'[2]výdaje'!$B$270</f>
        <v>31805.08</v>
      </c>
      <c r="D27" s="22">
        <v>0</v>
      </c>
      <c r="E27" s="21">
        <f aca="true" t="shared" si="1" ref="E27:E45">C27+D27</f>
        <v>31805.08</v>
      </c>
    </row>
    <row r="28" spans="1:5" ht="15" customHeight="1">
      <c r="A28" s="25" t="s">
        <v>38</v>
      </c>
      <c r="B28" s="24" t="s">
        <v>26</v>
      </c>
      <c r="C28" s="23">
        <f>'[2]výdaje'!$C$270</f>
        <v>210455</v>
      </c>
      <c r="D28" s="22">
        <v>0</v>
      </c>
      <c r="E28" s="21">
        <f t="shared" si="1"/>
        <v>210455</v>
      </c>
    </row>
    <row r="29" spans="1:5" ht="15" customHeight="1">
      <c r="A29" s="25" t="s">
        <v>37</v>
      </c>
      <c r="B29" s="24" t="s">
        <v>26</v>
      </c>
      <c r="C29" s="23">
        <f>'[2]výdaje'!$D$270</f>
        <v>891494.29</v>
      </c>
      <c r="D29" s="22">
        <v>0</v>
      </c>
      <c r="E29" s="21">
        <f t="shared" si="1"/>
        <v>891494.29</v>
      </c>
    </row>
    <row r="30" spans="1:5" ht="15" customHeight="1">
      <c r="A30" s="25" t="s">
        <v>36</v>
      </c>
      <c r="B30" s="24" t="s">
        <v>26</v>
      </c>
      <c r="C30" s="23">
        <f>'[2]výdaje'!$E$270</f>
        <v>784491.0090000001</v>
      </c>
      <c r="D30" s="22">
        <v>0</v>
      </c>
      <c r="E30" s="21">
        <f t="shared" si="1"/>
        <v>784491.0090000001</v>
      </c>
    </row>
    <row r="31" spans="1:5" ht="15" customHeight="1">
      <c r="A31" s="25" t="s">
        <v>35</v>
      </c>
      <c r="B31" s="24" t="s">
        <v>26</v>
      </c>
      <c r="C31" s="23">
        <f>'[2]výdaje'!$F$270</f>
        <v>182320</v>
      </c>
      <c r="D31" s="22">
        <v>0</v>
      </c>
      <c r="E31" s="21">
        <f t="shared" si="1"/>
        <v>182320</v>
      </c>
    </row>
    <row r="32" spans="1:5" ht="15" customHeight="1">
      <c r="A32" s="25" t="s">
        <v>34</v>
      </c>
      <c r="B32" s="24" t="s">
        <v>26</v>
      </c>
      <c r="C32" s="23">
        <f>'[2]výdaje'!$G$270</f>
        <v>3451138.677990001</v>
      </c>
      <c r="D32" s="22">
        <v>0</v>
      </c>
      <c r="E32" s="21">
        <f t="shared" si="1"/>
        <v>3451138.677990001</v>
      </c>
    </row>
    <row r="33" spans="1:5" ht="15" customHeight="1">
      <c r="A33" s="25" t="s">
        <v>33</v>
      </c>
      <c r="B33" s="24" t="s">
        <v>26</v>
      </c>
      <c r="C33" s="23">
        <f>'[2]výdaje'!$H$270</f>
        <v>50203.90999999999</v>
      </c>
      <c r="D33" s="22">
        <f>'[1]výdaje'!$G$16</f>
        <v>0</v>
      </c>
      <c r="E33" s="21">
        <f t="shared" si="1"/>
        <v>50203.90999999999</v>
      </c>
    </row>
    <row r="34" spans="1:5" ht="15" customHeight="1">
      <c r="A34" s="25" t="s">
        <v>32</v>
      </c>
      <c r="B34" s="24" t="s">
        <v>30</v>
      </c>
      <c r="C34" s="23">
        <f>'[2]výdaje'!$I$270</f>
        <v>522082.27699999994</v>
      </c>
      <c r="D34" s="22">
        <v>0</v>
      </c>
      <c r="E34" s="21">
        <f t="shared" si="1"/>
        <v>522082.27699999994</v>
      </c>
    </row>
    <row r="35" spans="1:5" ht="15" customHeight="1">
      <c r="A35" s="25" t="s">
        <v>31</v>
      </c>
      <c r="B35" s="24" t="s">
        <v>30</v>
      </c>
      <c r="C35" s="23">
        <f>'[3]výdaje'!$J$390</f>
        <v>0</v>
      </c>
      <c r="D35" s="22">
        <f>'[1]výdaje'!$I$16</f>
        <v>0</v>
      </c>
      <c r="E35" s="21">
        <f t="shared" si="1"/>
        <v>0</v>
      </c>
    </row>
    <row r="36" spans="1:5" ht="15" customHeight="1">
      <c r="A36" s="25" t="s">
        <v>29</v>
      </c>
      <c r="B36" s="24" t="s">
        <v>18</v>
      </c>
      <c r="C36" s="23">
        <f>'[2]výdaje'!$K$270</f>
        <v>847000.1499999998</v>
      </c>
      <c r="D36" s="22">
        <f>'[1]výdaje'!$J$16</f>
        <v>0</v>
      </c>
      <c r="E36" s="21">
        <f t="shared" si="1"/>
        <v>847000.1499999998</v>
      </c>
    </row>
    <row r="37" spans="1:5" ht="15" customHeight="1">
      <c r="A37" s="25" t="s">
        <v>28</v>
      </c>
      <c r="B37" s="24" t="s">
        <v>18</v>
      </c>
      <c r="C37" s="23">
        <f>'[2]výdaje'!$L$270</f>
        <v>301584.98</v>
      </c>
      <c r="D37" s="22">
        <v>0</v>
      </c>
      <c r="E37" s="21">
        <f t="shared" si="1"/>
        <v>301584.98</v>
      </c>
    </row>
    <row r="38" spans="1:5" ht="15" customHeight="1">
      <c r="A38" s="25" t="s">
        <v>27</v>
      </c>
      <c r="B38" s="24" t="s">
        <v>26</v>
      </c>
      <c r="C38" s="23">
        <f>'[2]výdaje'!$M$225</f>
        <v>5445.58863</v>
      </c>
      <c r="D38" s="22">
        <f>'[1]výdaje'!$L$16</f>
        <v>0</v>
      </c>
      <c r="E38" s="21">
        <f t="shared" si="1"/>
        <v>5445.58863</v>
      </c>
    </row>
    <row r="39" spans="1:5" ht="15" customHeight="1">
      <c r="A39" s="25" t="s">
        <v>25</v>
      </c>
      <c r="B39" s="24" t="s">
        <v>18</v>
      </c>
      <c r="C39" s="23">
        <f>'[2]výdaje'!$N$270</f>
        <v>59413</v>
      </c>
      <c r="D39" s="22">
        <v>0</v>
      </c>
      <c r="E39" s="21">
        <f t="shared" si="1"/>
        <v>59413</v>
      </c>
    </row>
    <row r="40" spans="1:5" ht="15" customHeight="1">
      <c r="A40" s="25" t="s">
        <v>24</v>
      </c>
      <c r="B40" s="24" t="s">
        <v>18</v>
      </c>
      <c r="C40" s="23">
        <f>'[2]výdaje'!$O$135</f>
        <v>3</v>
      </c>
      <c r="D40" s="22">
        <v>0</v>
      </c>
      <c r="E40" s="21">
        <f t="shared" si="1"/>
        <v>3</v>
      </c>
    </row>
    <row r="41" spans="1:5" ht="15" customHeight="1">
      <c r="A41" s="25" t="s">
        <v>23</v>
      </c>
      <c r="B41" s="24" t="s">
        <v>18</v>
      </c>
      <c r="C41" s="23">
        <f>'[2]výdaje'!$P$180</f>
        <v>68585.66752</v>
      </c>
      <c r="D41" s="22">
        <f>'[1]výdaje'!$N$16</f>
        <v>0</v>
      </c>
      <c r="E41" s="21">
        <f t="shared" si="1"/>
        <v>68585.66752</v>
      </c>
    </row>
    <row r="42" spans="1:5" ht="15" customHeight="1">
      <c r="A42" s="25" t="s">
        <v>22</v>
      </c>
      <c r="B42" s="24" t="s">
        <v>18</v>
      </c>
      <c r="C42" s="23">
        <f>'[2]výdaje'!$Q$134</f>
        <v>3</v>
      </c>
      <c r="D42" s="22">
        <f>'[1]výdaje'!$O$16</f>
        <v>0</v>
      </c>
      <c r="E42" s="21">
        <f t="shared" si="1"/>
        <v>3</v>
      </c>
    </row>
    <row r="43" spans="1:5" ht="15" customHeight="1">
      <c r="A43" s="25" t="s">
        <v>21</v>
      </c>
      <c r="B43" s="24" t="s">
        <v>18</v>
      </c>
      <c r="C43" s="23">
        <f>'[2]výdaje'!$R$134</f>
        <v>3</v>
      </c>
      <c r="D43" s="22">
        <f>'[1]výdaje'!$P$16</f>
        <v>0</v>
      </c>
      <c r="E43" s="21">
        <f t="shared" si="1"/>
        <v>3</v>
      </c>
    </row>
    <row r="44" spans="1:5" ht="15" customHeight="1">
      <c r="A44" s="25" t="s">
        <v>20</v>
      </c>
      <c r="B44" s="24" t="s">
        <v>18</v>
      </c>
      <c r="C44" s="23">
        <f>'[2]výdaje'!$S$135</f>
        <v>12042.17</v>
      </c>
      <c r="D44" s="22">
        <f>'[1]výdaje'!$Q$16</f>
        <v>0</v>
      </c>
      <c r="E44" s="21">
        <f t="shared" si="1"/>
        <v>12042.17</v>
      </c>
    </row>
    <row r="45" spans="1:5" ht="15" customHeight="1" thickBot="1">
      <c r="A45" s="20" t="s">
        <v>19</v>
      </c>
      <c r="B45" s="19" t="s">
        <v>18</v>
      </c>
      <c r="C45" s="18">
        <f>'[2]výdaje'!$T$134</f>
        <v>41</v>
      </c>
      <c r="D45" s="17">
        <f>'[1]výdaje'!$R$16</f>
        <v>0</v>
      </c>
      <c r="E45" s="16">
        <f t="shared" si="1"/>
        <v>41</v>
      </c>
    </row>
    <row r="46" spans="1:5" ht="15" customHeight="1" thickBot="1">
      <c r="A46" s="15" t="s">
        <v>17</v>
      </c>
      <c r="B46" s="14"/>
      <c r="C46" s="13">
        <f>SUM(C27:C45)</f>
        <v>7418111.800140001</v>
      </c>
      <c r="D46" s="13">
        <f>SUM(D27:D45)</f>
        <v>0</v>
      </c>
      <c r="E46" s="12">
        <f>SUM(E27:E45)</f>
        <v>7418111.800140001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2"/>
  <sheetViews>
    <sheetView tabSelected="1" view="pageBreakPreview" zoomScale="60" zoomScalePageLayoutView="0" workbookViewId="0" topLeftCell="A1">
      <selection activeCell="N22" sqref="N22"/>
    </sheetView>
  </sheetViews>
  <sheetFormatPr defaultColWidth="9.140625" defaultRowHeight="12.75"/>
  <cols>
    <col min="1" max="2" width="3.140625" style="0" customWidth="1"/>
    <col min="3" max="3" width="9.28125" style="0" customWidth="1"/>
    <col min="4" max="5" width="4.7109375" style="0" customWidth="1"/>
    <col min="6" max="6" width="5.7109375" style="0" customWidth="1"/>
    <col min="7" max="7" width="47.28125" style="11" customWidth="1"/>
    <col min="8" max="8" width="8.00390625" style="11" customWidth="1"/>
    <col min="9" max="9" width="8.57421875" style="43" customWidth="1"/>
    <col min="10" max="10" width="10.140625" style="77" bestFit="1" customWidth="1"/>
    <col min="11" max="11" width="8.57421875" style="43" customWidth="1"/>
    <col min="13" max="14" width="10.140625" style="0" bestFit="1" customWidth="1"/>
  </cols>
  <sheetData>
    <row r="1" spans="1:11" ht="12.75">
      <c r="A1" s="100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.75" customHeight="1">
      <c r="A2" s="102" t="s">
        <v>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>
      <c r="A3" s="103" t="s">
        <v>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6.5" thickBot="1">
      <c r="A4" s="1"/>
      <c r="B4" s="1"/>
      <c r="C4" s="1"/>
      <c r="D4" s="1"/>
      <c r="E4" s="1"/>
      <c r="F4" s="1"/>
      <c r="G4" s="2"/>
      <c r="H4" s="2"/>
      <c r="I4" s="67"/>
      <c r="J4" s="71"/>
      <c r="K4" s="68" t="s">
        <v>0</v>
      </c>
    </row>
    <row r="5" spans="1:11" ht="23.25" customHeight="1" thickBot="1">
      <c r="A5" s="107" t="s">
        <v>9</v>
      </c>
      <c r="B5" s="3" t="s">
        <v>1</v>
      </c>
      <c r="C5" s="104" t="s">
        <v>2</v>
      </c>
      <c r="D5" s="105"/>
      <c r="E5" s="4" t="s">
        <v>3</v>
      </c>
      <c r="F5" s="5" t="s">
        <v>4</v>
      </c>
      <c r="G5" s="6" t="s">
        <v>10</v>
      </c>
      <c r="H5" s="6" t="s">
        <v>11</v>
      </c>
      <c r="I5" s="69" t="s">
        <v>12</v>
      </c>
      <c r="J5" s="72" t="s">
        <v>82</v>
      </c>
      <c r="K5" s="70" t="s">
        <v>13</v>
      </c>
    </row>
    <row r="6" spans="1:11" s="82" customFormat="1" ht="23.25" customHeight="1" thickBot="1">
      <c r="A6" s="108"/>
      <c r="B6" s="78" t="s">
        <v>5</v>
      </c>
      <c r="C6" s="106" t="s">
        <v>6</v>
      </c>
      <c r="D6" s="106"/>
      <c r="E6" s="78" t="s">
        <v>6</v>
      </c>
      <c r="F6" s="78" t="s">
        <v>6</v>
      </c>
      <c r="G6" s="79" t="s">
        <v>14</v>
      </c>
      <c r="H6" s="80">
        <f>H7+H25</f>
        <v>0</v>
      </c>
      <c r="I6" s="80">
        <f>I7+I25</f>
        <v>17100</v>
      </c>
      <c r="J6" s="81">
        <f>J7</f>
        <v>0</v>
      </c>
      <c r="K6" s="80">
        <f>SUM(I6:J6)</f>
        <v>17100</v>
      </c>
    </row>
    <row r="7" spans="1:11" s="82" customFormat="1" ht="23.25" thickBot="1">
      <c r="A7" s="108"/>
      <c r="B7" s="83" t="s">
        <v>5</v>
      </c>
      <c r="C7" s="92" t="s">
        <v>152</v>
      </c>
      <c r="D7" s="93"/>
      <c r="E7" s="83" t="s">
        <v>6</v>
      </c>
      <c r="F7" s="83" t="s">
        <v>6</v>
      </c>
      <c r="G7" s="84" t="s">
        <v>15</v>
      </c>
      <c r="H7" s="85">
        <v>0</v>
      </c>
      <c r="I7" s="85">
        <v>17100</v>
      </c>
      <c r="J7" s="86">
        <f>J8</f>
        <v>0</v>
      </c>
      <c r="K7" s="85">
        <f>SUM(I7:J7)</f>
        <v>17100</v>
      </c>
    </row>
    <row r="8" spans="1:11" s="82" customFormat="1" ht="23.25" thickBot="1">
      <c r="A8" s="108"/>
      <c r="B8" s="83"/>
      <c r="C8" s="92" t="s">
        <v>154</v>
      </c>
      <c r="D8" s="93"/>
      <c r="E8" s="83" t="s">
        <v>6</v>
      </c>
      <c r="F8" s="83" t="s">
        <v>6</v>
      </c>
      <c r="G8" s="84" t="s">
        <v>153</v>
      </c>
      <c r="H8" s="85">
        <v>0</v>
      </c>
      <c r="I8" s="85">
        <f>SUM(I9:I72)/2</f>
        <v>2000</v>
      </c>
      <c r="J8" s="86">
        <f>H8+H10+H12+H14+H16+H18+H20+H22+H24+H26+H28+H30+H32+H34+H36+H38+H40+H42+H44+H46+H48+H50+H52+H54+H56+H58+H60+H62+H64+H66+H68+H70</f>
        <v>0</v>
      </c>
      <c r="K8" s="85">
        <f>SUM(K9:K72)/2</f>
        <v>2000.0000000000007</v>
      </c>
    </row>
    <row r="9" spans="1:12" ht="12.75">
      <c r="A9" s="108"/>
      <c r="B9" s="57" t="s">
        <v>5</v>
      </c>
      <c r="C9" s="94" t="s">
        <v>84</v>
      </c>
      <c r="D9" s="95"/>
      <c r="E9" s="58" t="s">
        <v>6</v>
      </c>
      <c r="F9" s="59" t="s">
        <v>6</v>
      </c>
      <c r="G9" s="60" t="s">
        <v>155</v>
      </c>
      <c r="H9" s="61">
        <v>0</v>
      </c>
      <c r="I9" s="61">
        <v>2000</v>
      </c>
      <c r="J9" s="73">
        <f>J10</f>
        <v>-1687.2818999999997</v>
      </c>
      <c r="K9" s="73">
        <f>I9+J9</f>
        <v>312.7181000000003</v>
      </c>
      <c r="L9" s="77"/>
    </row>
    <row r="10" spans="1:11" ht="13.5" thickBot="1">
      <c r="A10" s="108"/>
      <c r="B10" s="62"/>
      <c r="C10" s="96"/>
      <c r="D10" s="97"/>
      <c r="E10" s="63"/>
      <c r="F10" s="64">
        <v>5901</v>
      </c>
      <c r="G10" s="65" t="s">
        <v>16</v>
      </c>
      <c r="H10" s="66">
        <v>0</v>
      </c>
      <c r="I10" s="66">
        <v>2000</v>
      </c>
      <c r="J10" s="74">
        <f>-(J12+J14+J16+J18+J20+J22+J24+J26+J28+J30+J32+J34+J36+J38+J40+J42+J44+J46+J48+J50+J52+J54+J56+J58+J60+J62+J64+J66+J68+J70+J72)</f>
        <v>-1687.2818999999997</v>
      </c>
      <c r="K10" s="74">
        <f>SUM(I10:J10)</f>
        <v>312.7181000000003</v>
      </c>
    </row>
    <row r="11" spans="1:11" ht="22.5">
      <c r="A11" s="108"/>
      <c r="B11" s="51" t="s">
        <v>5</v>
      </c>
      <c r="C11" s="88" t="s">
        <v>85</v>
      </c>
      <c r="D11" s="89"/>
      <c r="E11" s="7" t="s">
        <v>6</v>
      </c>
      <c r="F11" s="8" t="s">
        <v>6</v>
      </c>
      <c r="G11" s="9" t="s">
        <v>124</v>
      </c>
      <c r="H11" s="10">
        <v>0</v>
      </c>
      <c r="I11" s="10">
        <v>0</v>
      </c>
      <c r="J11" s="75">
        <v>70.7</v>
      </c>
      <c r="K11" s="75">
        <f>I11+J11</f>
        <v>70.7</v>
      </c>
    </row>
    <row r="12" spans="1:11" ht="13.5" customHeight="1" thickBot="1">
      <c r="A12" s="108"/>
      <c r="B12" s="52"/>
      <c r="C12" s="90"/>
      <c r="D12" s="91"/>
      <c r="E12" s="53">
        <v>2510</v>
      </c>
      <c r="F12" s="54">
        <v>5212</v>
      </c>
      <c r="G12" s="55" t="s">
        <v>120</v>
      </c>
      <c r="H12" s="56">
        <v>0</v>
      </c>
      <c r="I12" s="56">
        <v>0</v>
      </c>
      <c r="J12" s="76">
        <v>70.7</v>
      </c>
      <c r="K12" s="76">
        <f>J12</f>
        <v>70.7</v>
      </c>
    </row>
    <row r="13" spans="1:11" ht="22.5">
      <c r="A13" s="108"/>
      <c r="B13" s="51" t="s">
        <v>5</v>
      </c>
      <c r="C13" s="88" t="s">
        <v>86</v>
      </c>
      <c r="D13" s="89"/>
      <c r="E13" s="7" t="s">
        <v>6</v>
      </c>
      <c r="F13" s="8" t="s">
        <v>6</v>
      </c>
      <c r="G13" s="9" t="s">
        <v>125</v>
      </c>
      <c r="H13" s="10">
        <v>0</v>
      </c>
      <c r="I13" s="10">
        <v>0</v>
      </c>
      <c r="J13" s="75">
        <v>49.461</v>
      </c>
      <c r="K13" s="75">
        <f>I13+J13</f>
        <v>49.461</v>
      </c>
    </row>
    <row r="14" spans="1:11" ht="13.5" customHeight="1" thickBot="1">
      <c r="A14" s="108"/>
      <c r="B14" s="52"/>
      <c r="C14" s="98"/>
      <c r="D14" s="99"/>
      <c r="E14" s="53">
        <v>2510</v>
      </c>
      <c r="F14" s="54">
        <v>5212</v>
      </c>
      <c r="G14" s="55" t="s">
        <v>120</v>
      </c>
      <c r="H14" s="56">
        <v>0</v>
      </c>
      <c r="I14" s="56">
        <v>0</v>
      </c>
      <c r="J14" s="76">
        <v>49.461</v>
      </c>
      <c r="K14" s="76">
        <f>J14</f>
        <v>49.461</v>
      </c>
    </row>
    <row r="15" spans="1:11" ht="12.75">
      <c r="A15" s="108"/>
      <c r="B15" s="51" t="s">
        <v>5</v>
      </c>
      <c r="C15" s="88" t="s">
        <v>87</v>
      </c>
      <c r="D15" s="89"/>
      <c r="E15" s="7" t="s">
        <v>6</v>
      </c>
      <c r="F15" s="8" t="s">
        <v>6</v>
      </c>
      <c r="G15" s="9" t="s">
        <v>126</v>
      </c>
      <c r="H15" s="10">
        <v>0</v>
      </c>
      <c r="I15" s="10">
        <v>0</v>
      </c>
      <c r="J15" s="75">
        <v>76</v>
      </c>
      <c r="K15" s="75">
        <f>I15+J15</f>
        <v>76</v>
      </c>
    </row>
    <row r="16" spans="1:11" ht="15" customHeight="1" thickBot="1">
      <c r="A16" s="108"/>
      <c r="B16" s="52"/>
      <c r="C16" s="90"/>
      <c r="D16" s="91"/>
      <c r="E16" s="53">
        <v>2510</v>
      </c>
      <c r="F16" s="54">
        <v>5212</v>
      </c>
      <c r="G16" s="55" t="s">
        <v>120</v>
      </c>
      <c r="H16" s="56">
        <v>0</v>
      </c>
      <c r="I16" s="56">
        <v>0</v>
      </c>
      <c r="J16" s="76">
        <v>76</v>
      </c>
      <c r="K16" s="76">
        <f>J16</f>
        <v>76</v>
      </c>
    </row>
    <row r="17" spans="1:11" ht="34.5" customHeight="1">
      <c r="A17" s="108"/>
      <c r="B17" s="51" t="s">
        <v>5</v>
      </c>
      <c r="C17" s="88" t="s">
        <v>88</v>
      </c>
      <c r="D17" s="89"/>
      <c r="E17" s="7" t="s">
        <v>6</v>
      </c>
      <c r="F17" s="8" t="s">
        <v>6</v>
      </c>
      <c r="G17" s="9" t="s">
        <v>127</v>
      </c>
      <c r="H17" s="10">
        <v>0</v>
      </c>
      <c r="I17" s="10">
        <v>0</v>
      </c>
      <c r="J17" s="75">
        <v>38.75</v>
      </c>
      <c r="K17" s="75">
        <f>I17+J17</f>
        <v>38.75</v>
      </c>
    </row>
    <row r="18" spans="1:11" ht="11.25" customHeight="1" thickBot="1">
      <c r="A18" s="108"/>
      <c r="B18" s="52"/>
      <c r="C18" s="90"/>
      <c r="D18" s="91"/>
      <c r="E18" s="53">
        <v>2510</v>
      </c>
      <c r="F18" s="54">
        <v>5212</v>
      </c>
      <c r="G18" s="55" t="s">
        <v>120</v>
      </c>
      <c r="H18" s="56">
        <v>0</v>
      </c>
      <c r="I18" s="56">
        <v>0</v>
      </c>
      <c r="J18" s="76">
        <v>38.75</v>
      </c>
      <c r="K18" s="76">
        <f>J18</f>
        <v>38.75</v>
      </c>
    </row>
    <row r="19" spans="1:11" ht="22.5">
      <c r="A19" s="108"/>
      <c r="B19" s="51" t="s">
        <v>5</v>
      </c>
      <c r="C19" s="88" t="s">
        <v>89</v>
      </c>
      <c r="D19" s="89"/>
      <c r="E19" s="7" t="s">
        <v>6</v>
      </c>
      <c r="F19" s="8" t="s">
        <v>6</v>
      </c>
      <c r="G19" s="9" t="s">
        <v>128</v>
      </c>
      <c r="H19" s="10">
        <v>0</v>
      </c>
      <c r="I19" s="10">
        <v>0</v>
      </c>
      <c r="J19" s="75">
        <v>29.933</v>
      </c>
      <c r="K19" s="75">
        <f>I19+J19</f>
        <v>29.933</v>
      </c>
    </row>
    <row r="20" spans="1:11" ht="12.75" customHeight="1" thickBot="1">
      <c r="A20" s="108"/>
      <c r="B20" s="52"/>
      <c r="C20" s="90"/>
      <c r="D20" s="91"/>
      <c r="E20" s="53">
        <v>2510</v>
      </c>
      <c r="F20" s="54">
        <v>5212</v>
      </c>
      <c r="G20" s="55" t="s">
        <v>120</v>
      </c>
      <c r="H20" s="56">
        <v>0</v>
      </c>
      <c r="I20" s="56">
        <v>0</v>
      </c>
      <c r="J20" s="76">
        <v>29.933</v>
      </c>
      <c r="K20" s="76">
        <f>J20</f>
        <v>29.933</v>
      </c>
    </row>
    <row r="21" spans="1:11" ht="22.5">
      <c r="A21" s="108"/>
      <c r="B21" s="51" t="s">
        <v>5</v>
      </c>
      <c r="C21" s="88" t="s">
        <v>90</v>
      </c>
      <c r="D21" s="89"/>
      <c r="E21" s="7" t="s">
        <v>6</v>
      </c>
      <c r="F21" s="8" t="s">
        <v>6</v>
      </c>
      <c r="G21" s="9" t="s">
        <v>91</v>
      </c>
      <c r="H21" s="10">
        <v>0</v>
      </c>
      <c r="I21" s="10">
        <v>0</v>
      </c>
      <c r="J21" s="75">
        <v>20.6</v>
      </c>
      <c r="K21" s="75">
        <f>I21+J21</f>
        <v>20.6</v>
      </c>
    </row>
    <row r="22" spans="1:11" ht="15" customHeight="1" thickBot="1">
      <c r="A22" s="108"/>
      <c r="B22" s="52"/>
      <c r="C22" s="90"/>
      <c r="D22" s="91"/>
      <c r="E22" s="53">
        <v>2510</v>
      </c>
      <c r="F22" s="54">
        <v>5213</v>
      </c>
      <c r="G22" s="55" t="s">
        <v>121</v>
      </c>
      <c r="H22" s="56">
        <v>0</v>
      </c>
      <c r="I22" s="56">
        <v>0</v>
      </c>
      <c r="J22" s="76">
        <v>20.6</v>
      </c>
      <c r="K22" s="76">
        <f>J22</f>
        <v>20.6</v>
      </c>
    </row>
    <row r="23" spans="1:11" ht="23.25" customHeight="1">
      <c r="A23" s="108"/>
      <c r="B23" s="51" t="s">
        <v>5</v>
      </c>
      <c r="C23" s="88" t="s">
        <v>92</v>
      </c>
      <c r="D23" s="89"/>
      <c r="E23" s="7" t="s">
        <v>6</v>
      </c>
      <c r="F23" s="8" t="s">
        <v>6</v>
      </c>
      <c r="G23" s="9" t="s">
        <v>129</v>
      </c>
      <c r="H23" s="10">
        <v>0</v>
      </c>
      <c r="I23" s="10">
        <v>0</v>
      </c>
      <c r="J23" s="75">
        <v>76.689</v>
      </c>
      <c r="K23" s="75">
        <f>I23+J23</f>
        <v>76.689</v>
      </c>
    </row>
    <row r="24" spans="1:11" ht="15" customHeight="1" thickBot="1">
      <c r="A24" s="108"/>
      <c r="B24" s="52"/>
      <c r="C24" s="90"/>
      <c r="D24" s="91"/>
      <c r="E24" s="53">
        <v>2510</v>
      </c>
      <c r="F24" s="54">
        <v>5212</v>
      </c>
      <c r="G24" s="55" t="s">
        <v>120</v>
      </c>
      <c r="H24" s="56">
        <v>0</v>
      </c>
      <c r="I24" s="56">
        <v>0</v>
      </c>
      <c r="J24" s="76">
        <v>76.689</v>
      </c>
      <c r="K24" s="76">
        <f>J24</f>
        <v>76.689</v>
      </c>
    </row>
    <row r="25" spans="1:11" ht="22.5">
      <c r="A25" s="108"/>
      <c r="B25" s="51" t="s">
        <v>5</v>
      </c>
      <c r="C25" s="88" t="s">
        <v>93</v>
      </c>
      <c r="D25" s="89"/>
      <c r="E25" s="7" t="s">
        <v>6</v>
      </c>
      <c r="F25" s="8" t="s">
        <v>6</v>
      </c>
      <c r="G25" s="9" t="s">
        <v>130</v>
      </c>
      <c r="H25" s="10">
        <v>0</v>
      </c>
      <c r="I25" s="10">
        <v>0</v>
      </c>
      <c r="J25" s="75">
        <v>49</v>
      </c>
      <c r="K25" s="75">
        <f>I25+J25</f>
        <v>49</v>
      </c>
    </row>
    <row r="26" spans="1:11" ht="13.5" customHeight="1" thickBot="1">
      <c r="A26" s="108"/>
      <c r="B26" s="52"/>
      <c r="C26" s="90"/>
      <c r="D26" s="91"/>
      <c r="E26" s="53">
        <v>2510</v>
      </c>
      <c r="F26" s="54">
        <v>5212</v>
      </c>
      <c r="G26" s="55" t="s">
        <v>120</v>
      </c>
      <c r="H26" s="56">
        <v>0</v>
      </c>
      <c r="I26" s="56">
        <v>0</v>
      </c>
      <c r="J26" s="76">
        <v>49</v>
      </c>
      <c r="K26" s="76">
        <f>J26</f>
        <v>49</v>
      </c>
    </row>
    <row r="27" spans="1:11" ht="22.5">
      <c r="A27" s="108"/>
      <c r="B27" s="51" t="s">
        <v>5</v>
      </c>
      <c r="C27" s="88" t="s">
        <v>94</v>
      </c>
      <c r="D27" s="89"/>
      <c r="E27" s="7" t="s">
        <v>6</v>
      </c>
      <c r="F27" s="8" t="s">
        <v>6</v>
      </c>
      <c r="G27" s="9" t="s">
        <v>131</v>
      </c>
      <c r="H27" s="10">
        <v>0</v>
      </c>
      <c r="I27" s="10">
        <v>0</v>
      </c>
      <c r="J27" s="75">
        <v>50</v>
      </c>
      <c r="K27" s="75">
        <f>I27+J27</f>
        <v>50</v>
      </c>
    </row>
    <row r="28" spans="1:11" ht="15" customHeight="1" thickBot="1">
      <c r="A28" s="108"/>
      <c r="B28" s="52"/>
      <c r="C28" s="90"/>
      <c r="D28" s="91"/>
      <c r="E28" s="53">
        <v>2510</v>
      </c>
      <c r="F28" s="54">
        <v>5212</v>
      </c>
      <c r="G28" s="55" t="s">
        <v>120</v>
      </c>
      <c r="H28" s="56">
        <v>0</v>
      </c>
      <c r="I28" s="56">
        <v>0</v>
      </c>
      <c r="J28" s="76">
        <v>50</v>
      </c>
      <c r="K28" s="76">
        <f>J28</f>
        <v>50</v>
      </c>
    </row>
    <row r="29" spans="1:11" ht="12.75">
      <c r="A29" s="108"/>
      <c r="B29" s="51" t="s">
        <v>5</v>
      </c>
      <c r="C29" s="88" t="s">
        <v>95</v>
      </c>
      <c r="D29" s="89"/>
      <c r="E29" s="7" t="s">
        <v>6</v>
      </c>
      <c r="F29" s="8" t="s">
        <v>6</v>
      </c>
      <c r="G29" s="9" t="s">
        <v>132</v>
      </c>
      <c r="H29" s="10">
        <v>0</v>
      </c>
      <c r="I29" s="10">
        <v>0</v>
      </c>
      <c r="J29" s="75">
        <v>100</v>
      </c>
      <c r="K29" s="75">
        <f>I29+J29</f>
        <v>100</v>
      </c>
    </row>
    <row r="30" spans="1:11" ht="15.75" customHeight="1" thickBot="1">
      <c r="A30" s="108"/>
      <c r="B30" s="52"/>
      <c r="C30" s="90"/>
      <c r="D30" s="91"/>
      <c r="E30" s="53">
        <v>2510</v>
      </c>
      <c r="F30" s="54">
        <v>5213</v>
      </c>
      <c r="G30" s="55" t="s">
        <v>121</v>
      </c>
      <c r="H30" s="56">
        <v>0</v>
      </c>
      <c r="I30" s="56">
        <v>0</v>
      </c>
      <c r="J30" s="76">
        <v>100</v>
      </c>
      <c r="K30" s="76">
        <f>J30</f>
        <v>100</v>
      </c>
    </row>
    <row r="31" spans="1:11" ht="12.75">
      <c r="A31" s="108"/>
      <c r="B31" s="51" t="s">
        <v>5</v>
      </c>
      <c r="C31" s="88" t="s">
        <v>96</v>
      </c>
      <c r="D31" s="89"/>
      <c r="E31" s="7" t="s">
        <v>6</v>
      </c>
      <c r="F31" s="8" t="s">
        <v>6</v>
      </c>
      <c r="G31" s="9" t="s">
        <v>133</v>
      </c>
      <c r="H31" s="10">
        <v>0</v>
      </c>
      <c r="I31" s="10">
        <v>0</v>
      </c>
      <c r="J31" s="75">
        <v>49</v>
      </c>
      <c r="K31" s="75">
        <f>I31+J31</f>
        <v>49</v>
      </c>
    </row>
    <row r="32" spans="1:11" ht="14.25" customHeight="1" thickBot="1">
      <c r="A32" s="108"/>
      <c r="B32" s="52"/>
      <c r="C32" s="90"/>
      <c r="D32" s="91"/>
      <c r="E32" s="53">
        <v>2510</v>
      </c>
      <c r="F32" s="54">
        <v>5212</v>
      </c>
      <c r="G32" s="55" t="s">
        <v>120</v>
      </c>
      <c r="H32" s="56">
        <v>0</v>
      </c>
      <c r="I32" s="56">
        <v>0</v>
      </c>
      <c r="J32" s="76">
        <v>49</v>
      </c>
      <c r="K32" s="76">
        <f>J32</f>
        <v>49</v>
      </c>
    </row>
    <row r="33" spans="1:11" ht="12.75">
      <c r="A33" s="108"/>
      <c r="B33" s="51" t="s">
        <v>5</v>
      </c>
      <c r="C33" s="88" t="s">
        <v>97</v>
      </c>
      <c r="D33" s="89"/>
      <c r="E33" s="7" t="s">
        <v>6</v>
      </c>
      <c r="F33" s="8" t="s">
        <v>6</v>
      </c>
      <c r="G33" s="9" t="s">
        <v>135</v>
      </c>
      <c r="H33" s="10">
        <v>0</v>
      </c>
      <c r="I33" s="10">
        <v>0</v>
      </c>
      <c r="J33" s="75">
        <v>21</v>
      </c>
      <c r="K33" s="75">
        <f>I33+J33</f>
        <v>21</v>
      </c>
    </row>
    <row r="34" spans="1:11" ht="12.75" customHeight="1" thickBot="1">
      <c r="A34" s="108"/>
      <c r="B34" s="52"/>
      <c r="C34" s="90"/>
      <c r="D34" s="91"/>
      <c r="E34" s="53">
        <v>2510</v>
      </c>
      <c r="F34" s="54">
        <v>5212</v>
      </c>
      <c r="G34" s="55" t="s">
        <v>120</v>
      </c>
      <c r="H34" s="56">
        <v>0</v>
      </c>
      <c r="I34" s="56">
        <v>0</v>
      </c>
      <c r="J34" s="76">
        <v>21</v>
      </c>
      <c r="K34" s="76">
        <f>J34</f>
        <v>21</v>
      </c>
    </row>
    <row r="35" spans="1:11" ht="12.75">
      <c r="A35" s="108"/>
      <c r="B35" s="51" t="s">
        <v>5</v>
      </c>
      <c r="C35" s="88" t="s">
        <v>98</v>
      </c>
      <c r="D35" s="89"/>
      <c r="E35" s="7" t="s">
        <v>6</v>
      </c>
      <c r="F35" s="8" t="s">
        <v>6</v>
      </c>
      <c r="G35" s="9" t="s">
        <v>134</v>
      </c>
      <c r="H35" s="10">
        <v>0</v>
      </c>
      <c r="I35" s="10">
        <v>0</v>
      </c>
      <c r="J35" s="75">
        <v>20</v>
      </c>
      <c r="K35" s="75">
        <f>I35+J35</f>
        <v>20</v>
      </c>
    </row>
    <row r="36" spans="1:11" ht="13.5" customHeight="1" thickBot="1">
      <c r="A36" s="108"/>
      <c r="B36" s="52"/>
      <c r="C36" s="90"/>
      <c r="D36" s="91"/>
      <c r="E36" s="53">
        <v>2510</v>
      </c>
      <c r="F36" s="54">
        <v>5212</v>
      </c>
      <c r="G36" s="55" t="s">
        <v>120</v>
      </c>
      <c r="H36" s="56">
        <v>0</v>
      </c>
      <c r="I36" s="56">
        <v>0</v>
      </c>
      <c r="J36" s="76">
        <v>20</v>
      </c>
      <c r="K36" s="76">
        <f>J36</f>
        <v>20</v>
      </c>
    </row>
    <row r="37" spans="1:11" ht="12.75">
      <c r="A37" s="108"/>
      <c r="B37" s="51" t="s">
        <v>5</v>
      </c>
      <c r="C37" s="88" t="s">
        <v>99</v>
      </c>
      <c r="D37" s="89"/>
      <c r="E37" s="7" t="s">
        <v>6</v>
      </c>
      <c r="F37" s="8" t="s">
        <v>6</v>
      </c>
      <c r="G37" s="9" t="s">
        <v>136</v>
      </c>
      <c r="H37" s="10">
        <v>0</v>
      </c>
      <c r="I37" s="10">
        <v>0</v>
      </c>
      <c r="J37" s="75">
        <v>39.7369</v>
      </c>
      <c r="K37" s="75">
        <f>I37+J37</f>
        <v>39.7369</v>
      </c>
    </row>
    <row r="38" spans="1:11" ht="14.25" customHeight="1" thickBot="1">
      <c r="A38" s="108"/>
      <c r="B38" s="52"/>
      <c r="C38" s="90"/>
      <c r="D38" s="91"/>
      <c r="E38" s="53">
        <v>2510</v>
      </c>
      <c r="F38" s="54">
        <v>5212</v>
      </c>
      <c r="G38" s="55" t="s">
        <v>120</v>
      </c>
      <c r="H38" s="56">
        <v>0</v>
      </c>
      <c r="I38" s="56">
        <v>0</v>
      </c>
      <c r="J38" s="76">
        <v>39.7369</v>
      </c>
      <c r="K38" s="76">
        <f>J38</f>
        <v>39.7369</v>
      </c>
    </row>
    <row r="39" spans="1:11" ht="12.75">
      <c r="A39" s="108"/>
      <c r="B39" s="51" t="s">
        <v>5</v>
      </c>
      <c r="C39" s="88" t="s">
        <v>100</v>
      </c>
      <c r="D39" s="89"/>
      <c r="E39" s="7" t="s">
        <v>6</v>
      </c>
      <c r="F39" s="8" t="s">
        <v>6</v>
      </c>
      <c r="G39" s="9" t="s">
        <v>137</v>
      </c>
      <c r="H39" s="10">
        <v>0</v>
      </c>
      <c r="I39" s="10">
        <v>0</v>
      </c>
      <c r="J39" s="75">
        <v>100</v>
      </c>
      <c r="K39" s="75">
        <f>I39+J39</f>
        <v>100</v>
      </c>
    </row>
    <row r="40" spans="1:11" ht="14.25" customHeight="1" thickBot="1">
      <c r="A40" s="108"/>
      <c r="B40" s="52"/>
      <c r="C40" s="90"/>
      <c r="D40" s="91"/>
      <c r="E40" s="53">
        <v>2510</v>
      </c>
      <c r="F40" s="54">
        <v>5212</v>
      </c>
      <c r="G40" s="55" t="s">
        <v>120</v>
      </c>
      <c r="H40" s="56">
        <v>0</v>
      </c>
      <c r="I40" s="56">
        <v>0</v>
      </c>
      <c r="J40" s="76">
        <v>100</v>
      </c>
      <c r="K40" s="76">
        <f>J40</f>
        <v>100</v>
      </c>
    </row>
    <row r="41" spans="1:11" ht="23.25" thickBot="1">
      <c r="A41" s="109"/>
      <c r="B41" s="51" t="s">
        <v>5</v>
      </c>
      <c r="C41" s="88" t="s">
        <v>101</v>
      </c>
      <c r="D41" s="89"/>
      <c r="E41" s="7" t="s">
        <v>6</v>
      </c>
      <c r="F41" s="8" t="s">
        <v>6</v>
      </c>
      <c r="G41" s="9" t="s">
        <v>138</v>
      </c>
      <c r="H41" s="10">
        <v>0</v>
      </c>
      <c r="I41" s="10">
        <v>0</v>
      </c>
      <c r="J41" s="75">
        <v>64.54</v>
      </c>
      <c r="K41" s="75">
        <f>I41+J41</f>
        <v>64.54</v>
      </c>
    </row>
    <row r="42" spans="1:11" ht="13.5" customHeight="1" thickBot="1">
      <c r="A42" s="110" t="s">
        <v>7</v>
      </c>
      <c r="B42" s="52"/>
      <c r="C42" s="90"/>
      <c r="D42" s="91"/>
      <c r="E42" s="53">
        <v>2510</v>
      </c>
      <c r="F42" s="54">
        <v>5212</v>
      </c>
      <c r="G42" s="55" t="s">
        <v>120</v>
      </c>
      <c r="H42" s="56">
        <v>0</v>
      </c>
      <c r="I42" s="56">
        <v>0</v>
      </c>
      <c r="J42" s="76">
        <v>64.54</v>
      </c>
      <c r="K42" s="76">
        <f>J42</f>
        <v>64.54</v>
      </c>
    </row>
    <row r="43" spans="1:11" ht="12.75">
      <c r="A43" s="111"/>
      <c r="B43" s="51" t="s">
        <v>5</v>
      </c>
      <c r="C43" s="88" t="s">
        <v>102</v>
      </c>
      <c r="D43" s="89"/>
      <c r="E43" s="7" t="s">
        <v>6</v>
      </c>
      <c r="F43" s="8" t="s">
        <v>6</v>
      </c>
      <c r="G43" s="9" t="s">
        <v>139</v>
      </c>
      <c r="H43" s="10">
        <v>0</v>
      </c>
      <c r="I43" s="10">
        <v>0</v>
      </c>
      <c r="J43" s="75">
        <v>35.49</v>
      </c>
      <c r="K43" s="75">
        <f>I43+J43</f>
        <v>35.49</v>
      </c>
    </row>
    <row r="44" spans="1:11" ht="13.5" customHeight="1" thickBot="1">
      <c r="A44" s="111"/>
      <c r="B44" s="52"/>
      <c r="C44" s="90"/>
      <c r="D44" s="91"/>
      <c r="E44" s="53">
        <v>2510</v>
      </c>
      <c r="F44" s="54">
        <v>5212</v>
      </c>
      <c r="G44" s="55" t="s">
        <v>120</v>
      </c>
      <c r="H44" s="56">
        <v>0</v>
      </c>
      <c r="I44" s="56">
        <v>0</v>
      </c>
      <c r="J44" s="76">
        <v>35.49</v>
      </c>
      <c r="K44" s="76">
        <f>J44</f>
        <v>35.49</v>
      </c>
    </row>
    <row r="45" spans="1:11" ht="12.75">
      <c r="A45" s="111"/>
      <c r="B45" s="51" t="s">
        <v>5</v>
      </c>
      <c r="C45" s="88" t="s">
        <v>103</v>
      </c>
      <c r="D45" s="89"/>
      <c r="E45" s="7" t="s">
        <v>6</v>
      </c>
      <c r="F45" s="8" t="s">
        <v>6</v>
      </c>
      <c r="G45" s="9" t="s">
        <v>104</v>
      </c>
      <c r="H45" s="10">
        <v>0</v>
      </c>
      <c r="I45" s="10">
        <v>0</v>
      </c>
      <c r="J45" s="75">
        <v>70</v>
      </c>
      <c r="K45" s="75">
        <f>I45+J45</f>
        <v>70</v>
      </c>
    </row>
    <row r="46" spans="1:11" ht="15.75" customHeight="1" thickBot="1">
      <c r="A46" s="111"/>
      <c r="B46" s="52"/>
      <c r="C46" s="90"/>
      <c r="D46" s="91"/>
      <c r="E46" s="53">
        <v>2510</v>
      </c>
      <c r="F46" s="54">
        <v>5212</v>
      </c>
      <c r="G46" s="55" t="s">
        <v>120</v>
      </c>
      <c r="H46" s="56">
        <v>0</v>
      </c>
      <c r="I46" s="56">
        <v>0</v>
      </c>
      <c r="J46" s="76">
        <v>70</v>
      </c>
      <c r="K46" s="76">
        <f>J46</f>
        <v>70</v>
      </c>
    </row>
    <row r="47" spans="1:11" ht="22.5">
      <c r="A47" s="111"/>
      <c r="B47" s="51" t="s">
        <v>5</v>
      </c>
      <c r="C47" s="88" t="s">
        <v>105</v>
      </c>
      <c r="D47" s="89"/>
      <c r="E47" s="7" t="s">
        <v>6</v>
      </c>
      <c r="F47" s="8" t="s">
        <v>6</v>
      </c>
      <c r="G47" s="9" t="s">
        <v>140</v>
      </c>
      <c r="H47" s="10">
        <v>0</v>
      </c>
      <c r="I47" s="10">
        <v>0</v>
      </c>
      <c r="J47" s="75">
        <v>71.4</v>
      </c>
      <c r="K47" s="75">
        <f>I47+J47</f>
        <v>71.4</v>
      </c>
    </row>
    <row r="48" spans="1:11" ht="13.5" thickBot="1">
      <c r="A48" s="111"/>
      <c r="B48" s="52"/>
      <c r="C48" s="90"/>
      <c r="D48" s="91"/>
      <c r="E48" s="53">
        <v>3636</v>
      </c>
      <c r="F48" s="54">
        <v>5221</v>
      </c>
      <c r="G48" s="55" t="s">
        <v>122</v>
      </c>
      <c r="H48" s="56">
        <v>0</v>
      </c>
      <c r="I48" s="56">
        <v>0</v>
      </c>
      <c r="J48" s="76">
        <v>71.4</v>
      </c>
      <c r="K48" s="76">
        <f>J48</f>
        <v>71.4</v>
      </c>
    </row>
    <row r="49" spans="1:11" ht="22.5">
      <c r="A49" s="111"/>
      <c r="B49" s="51" t="s">
        <v>5</v>
      </c>
      <c r="C49" s="88" t="s">
        <v>106</v>
      </c>
      <c r="D49" s="89"/>
      <c r="E49" s="7" t="s">
        <v>6</v>
      </c>
      <c r="F49" s="8" t="s">
        <v>6</v>
      </c>
      <c r="G49" s="9" t="s">
        <v>141</v>
      </c>
      <c r="H49" s="10">
        <v>0</v>
      </c>
      <c r="I49" s="10">
        <v>0</v>
      </c>
      <c r="J49" s="75">
        <v>53.35</v>
      </c>
      <c r="K49" s="75">
        <f>I49+J49</f>
        <v>53.35</v>
      </c>
    </row>
    <row r="50" spans="1:11" ht="15" customHeight="1" thickBot="1">
      <c r="A50" s="111"/>
      <c r="B50" s="52"/>
      <c r="C50" s="90"/>
      <c r="D50" s="91"/>
      <c r="E50" s="53">
        <v>2510</v>
      </c>
      <c r="F50" s="54">
        <v>6313</v>
      </c>
      <c r="G50" s="55" t="s">
        <v>151</v>
      </c>
      <c r="H50" s="56">
        <v>0</v>
      </c>
      <c r="I50" s="56">
        <v>0</v>
      </c>
      <c r="J50" s="76">
        <v>53.35</v>
      </c>
      <c r="K50" s="76">
        <f>J50</f>
        <v>53.35</v>
      </c>
    </row>
    <row r="51" spans="1:11" ht="22.5">
      <c r="A51" s="111"/>
      <c r="B51" s="51" t="s">
        <v>5</v>
      </c>
      <c r="C51" s="88" t="s">
        <v>107</v>
      </c>
      <c r="D51" s="89"/>
      <c r="E51" s="7" t="s">
        <v>6</v>
      </c>
      <c r="F51" s="8" t="s">
        <v>6</v>
      </c>
      <c r="G51" s="9" t="s">
        <v>142</v>
      </c>
      <c r="H51" s="10">
        <v>0</v>
      </c>
      <c r="I51" s="10">
        <v>0</v>
      </c>
      <c r="J51" s="75">
        <v>21.84</v>
      </c>
      <c r="K51" s="75">
        <f>I51+J51</f>
        <v>21.84</v>
      </c>
    </row>
    <row r="52" spans="1:11" ht="14.25" customHeight="1" thickBot="1">
      <c r="A52" s="111"/>
      <c r="B52" s="52"/>
      <c r="C52" s="90"/>
      <c r="D52" s="91"/>
      <c r="E52" s="53">
        <v>2510</v>
      </c>
      <c r="F52" s="54">
        <v>5212</v>
      </c>
      <c r="G52" s="55" t="s">
        <v>120</v>
      </c>
      <c r="H52" s="56">
        <v>0</v>
      </c>
      <c r="I52" s="56">
        <v>0</v>
      </c>
      <c r="J52" s="76">
        <v>21.84</v>
      </c>
      <c r="K52" s="76">
        <f>J52</f>
        <v>21.84</v>
      </c>
    </row>
    <row r="53" spans="1:11" ht="12.75">
      <c r="A53" s="111"/>
      <c r="B53" s="51" t="s">
        <v>5</v>
      </c>
      <c r="C53" s="88" t="s">
        <v>108</v>
      </c>
      <c r="D53" s="89"/>
      <c r="E53" s="7" t="s">
        <v>6</v>
      </c>
      <c r="F53" s="8" t="s">
        <v>6</v>
      </c>
      <c r="G53" s="9" t="s">
        <v>143</v>
      </c>
      <c r="H53" s="10">
        <v>0</v>
      </c>
      <c r="I53" s="10">
        <v>0</v>
      </c>
      <c r="J53" s="75">
        <v>20.398</v>
      </c>
      <c r="K53" s="75">
        <f>I53+J53</f>
        <v>20.398</v>
      </c>
    </row>
    <row r="54" spans="1:11" ht="13.5" customHeight="1" thickBot="1">
      <c r="A54" s="111"/>
      <c r="B54" s="52"/>
      <c r="C54" s="90"/>
      <c r="D54" s="91"/>
      <c r="E54" s="53">
        <v>2510</v>
      </c>
      <c r="F54" s="54">
        <v>5212</v>
      </c>
      <c r="G54" s="55" t="s">
        <v>120</v>
      </c>
      <c r="H54" s="56">
        <v>0</v>
      </c>
      <c r="I54" s="56">
        <v>0</v>
      </c>
      <c r="J54" s="76">
        <v>20.398</v>
      </c>
      <c r="K54" s="76">
        <f>J54</f>
        <v>20.398</v>
      </c>
    </row>
    <row r="55" spans="1:11" ht="22.5">
      <c r="A55" s="111"/>
      <c r="B55" s="51" t="s">
        <v>5</v>
      </c>
      <c r="C55" s="88" t="s">
        <v>109</v>
      </c>
      <c r="D55" s="89"/>
      <c r="E55" s="7" t="s">
        <v>6</v>
      </c>
      <c r="F55" s="8" t="s">
        <v>6</v>
      </c>
      <c r="G55" s="9" t="s">
        <v>144</v>
      </c>
      <c r="H55" s="10">
        <v>0</v>
      </c>
      <c r="I55" s="10">
        <v>0</v>
      </c>
      <c r="J55" s="75">
        <v>50.4</v>
      </c>
      <c r="K55" s="75">
        <f>I55+J55</f>
        <v>50.4</v>
      </c>
    </row>
    <row r="56" spans="1:11" ht="13.5" customHeight="1" thickBot="1">
      <c r="A56" s="111"/>
      <c r="B56" s="52"/>
      <c r="C56" s="90"/>
      <c r="D56" s="91"/>
      <c r="E56" s="53">
        <v>2510</v>
      </c>
      <c r="F56" s="54">
        <v>5212</v>
      </c>
      <c r="G56" s="55" t="s">
        <v>120</v>
      </c>
      <c r="H56" s="56">
        <v>0</v>
      </c>
      <c r="I56" s="56">
        <v>0</v>
      </c>
      <c r="J56" s="76">
        <v>50.4</v>
      </c>
      <c r="K56" s="76">
        <f>J56</f>
        <v>50.4</v>
      </c>
    </row>
    <row r="57" spans="1:11" ht="12.75">
      <c r="A57" s="111"/>
      <c r="B57" s="51" t="s">
        <v>5</v>
      </c>
      <c r="C57" s="88" t="s">
        <v>110</v>
      </c>
      <c r="D57" s="89"/>
      <c r="E57" s="7" t="s">
        <v>6</v>
      </c>
      <c r="F57" s="8" t="s">
        <v>6</v>
      </c>
      <c r="G57" s="9" t="s">
        <v>145</v>
      </c>
      <c r="H57" s="10">
        <v>0</v>
      </c>
      <c r="I57" s="10">
        <v>0</v>
      </c>
      <c r="J57" s="75">
        <v>100</v>
      </c>
      <c r="K57" s="75">
        <f>I57+J57</f>
        <v>100</v>
      </c>
    </row>
    <row r="58" spans="1:11" ht="15" customHeight="1" thickBot="1">
      <c r="A58" s="111"/>
      <c r="B58" s="52"/>
      <c r="C58" s="90"/>
      <c r="D58" s="91"/>
      <c r="E58" s="53">
        <v>2510</v>
      </c>
      <c r="F58" s="54">
        <v>5212</v>
      </c>
      <c r="G58" s="55" t="s">
        <v>120</v>
      </c>
      <c r="H58" s="56">
        <v>0</v>
      </c>
      <c r="I58" s="56">
        <v>0</v>
      </c>
      <c r="J58" s="76">
        <v>100</v>
      </c>
      <c r="K58" s="76">
        <f>J58</f>
        <v>100</v>
      </c>
    </row>
    <row r="59" spans="1:11" ht="12.75">
      <c r="A59" s="111"/>
      <c r="B59" s="51" t="s">
        <v>5</v>
      </c>
      <c r="C59" s="88" t="s">
        <v>111</v>
      </c>
      <c r="D59" s="89"/>
      <c r="E59" s="7" t="s">
        <v>6</v>
      </c>
      <c r="F59" s="8" t="s">
        <v>6</v>
      </c>
      <c r="G59" s="9" t="s">
        <v>146</v>
      </c>
      <c r="H59" s="10">
        <v>0</v>
      </c>
      <c r="I59" s="10">
        <v>0</v>
      </c>
      <c r="J59" s="75">
        <v>20.328</v>
      </c>
      <c r="K59" s="75">
        <f>I59+J59</f>
        <v>20.328</v>
      </c>
    </row>
    <row r="60" spans="1:11" ht="13.5" thickBot="1">
      <c r="A60" s="111"/>
      <c r="B60" s="52"/>
      <c r="C60" s="90"/>
      <c r="D60" s="91"/>
      <c r="E60" s="53">
        <v>3636</v>
      </c>
      <c r="F60" s="54">
        <v>5499</v>
      </c>
      <c r="G60" s="55" t="s">
        <v>123</v>
      </c>
      <c r="H60" s="56">
        <v>0</v>
      </c>
      <c r="I60" s="56">
        <v>0</v>
      </c>
      <c r="J60" s="76">
        <v>20.328</v>
      </c>
      <c r="K60" s="76">
        <f>J60</f>
        <v>20.328</v>
      </c>
    </row>
    <row r="61" spans="1:11" ht="22.5">
      <c r="A61" s="111"/>
      <c r="B61" s="51" t="s">
        <v>5</v>
      </c>
      <c r="C61" s="88" t="s">
        <v>112</v>
      </c>
      <c r="D61" s="89"/>
      <c r="E61" s="7" t="s">
        <v>6</v>
      </c>
      <c r="F61" s="8" t="s">
        <v>6</v>
      </c>
      <c r="G61" s="9" t="s">
        <v>147</v>
      </c>
      <c r="H61" s="10">
        <v>0</v>
      </c>
      <c r="I61" s="10">
        <v>0</v>
      </c>
      <c r="J61" s="75">
        <v>38.2</v>
      </c>
      <c r="K61" s="75">
        <f>I61+J61</f>
        <v>38.2</v>
      </c>
    </row>
    <row r="62" spans="1:11" ht="12.75" customHeight="1" thickBot="1">
      <c r="A62" s="111"/>
      <c r="B62" s="52"/>
      <c r="C62" s="90"/>
      <c r="D62" s="91"/>
      <c r="E62" s="53">
        <v>2510</v>
      </c>
      <c r="F62" s="54">
        <v>5212</v>
      </c>
      <c r="G62" s="55" t="s">
        <v>120</v>
      </c>
      <c r="H62" s="56">
        <v>0</v>
      </c>
      <c r="I62" s="56">
        <v>0</v>
      </c>
      <c r="J62" s="76">
        <v>38.2</v>
      </c>
      <c r="K62" s="76">
        <f>J62</f>
        <v>38.2</v>
      </c>
    </row>
    <row r="63" spans="1:11" ht="12.75" customHeight="1">
      <c r="A63" s="111"/>
      <c r="B63" s="51" t="s">
        <v>5</v>
      </c>
      <c r="C63" s="88" t="s">
        <v>113</v>
      </c>
      <c r="D63" s="89"/>
      <c r="E63" s="7" t="s">
        <v>6</v>
      </c>
      <c r="F63" s="8" t="s">
        <v>6</v>
      </c>
      <c r="G63" s="9" t="s">
        <v>148</v>
      </c>
      <c r="H63" s="10">
        <v>0</v>
      </c>
      <c r="I63" s="10">
        <v>0</v>
      </c>
      <c r="J63" s="75">
        <v>44.94</v>
      </c>
      <c r="K63" s="75">
        <f>I63+J63</f>
        <v>44.94</v>
      </c>
    </row>
    <row r="64" spans="1:11" ht="14.25" customHeight="1" thickBot="1">
      <c r="A64" s="111"/>
      <c r="B64" s="52"/>
      <c r="C64" s="90"/>
      <c r="D64" s="91"/>
      <c r="E64" s="53">
        <v>2510</v>
      </c>
      <c r="F64" s="54">
        <v>5212</v>
      </c>
      <c r="G64" s="55" t="s">
        <v>120</v>
      </c>
      <c r="H64" s="56">
        <v>0</v>
      </c>
      <c r="I64" s="56">
        <v>0</v>
      </c>
      <c r="J64" s="76">
        <v>44.94</v>
      </c>
      <c r="K64" s="76">
        <f>J64</f>
        <v>44.94</v>
      </c>
    </row>
    <row r="65" spans="1:11" ht="12.75">
      <c r="A65" s="111"/>
      <c r="B65" s="51" t="s">
        <v>5</v>
      </c>
      <c r="C65" s="88" t="s">
        <v>114</v>
      </c>
      <c r="D65" s="89"/>
      <c r="E65" s="7" t="s">
        <v>6</v>
      </c>
      <c r="F65" s="8" t="s">
        <v>6</v>
      </c>
      <c r="G65" s="9" t="s">
        <v>115</v>
      </c>
      <c r="H65" s="10">
        <v>0</v>
      </c>
      <c r="I65" s="10">
        <v>0</v>
      </c>
      <c r="J65" s="75">
        <v>97.8</v>
      </c>
      <c r="K65" s="75">
        <f>I65+J65</f>
        <v>97.8</v>
      </c>
    </row>
    <row r="66" spans="1:11" ht="13.5" customHeight="1" thickBot="1">
      <c r="A66" s="111"/>
      <c r="B66" s="52"/>
      <c r="C66" s="90"/>
      <c r="D66" s="91"/>
      <c r="E66" s="53">
        <v>2510</v>
      </c>
      <c r="F66" s="54">
        <v>5212</v>
      </c>
      <c r="G66" s="55" t="s">
        <v>120</v>
      </c>
      <c r="H66" s="56">
        <v>0</v>
      </c>
      <c r="I66" s="56">
        <v>0</v>
      </c>
      <c r="J66" s="76">
        <v>97.8</v>
      </c>
      <c r="K66" s="76">
        <f>J66</f>
        <v>97.8</v>
      </c>
    </row>
    <row r="67" spans="1:11" ht="22.5">
      <c r="A67" s="111"/>
      <c r="B67" s="51" t="s">
        <v>5</v>
      </c>
      <c r="C67" s="88" t="s">
        <v>116</v>
      </c>
      <c r="D67" s="89"/>
      <c r="E67" s="7" t="s">
        <v>6</v>
      </c>
      <c r="F67" s="8" t="s">
        <v>6</v>
      </c>
      <c r="G67" s="9" t="s">
        <v>149</v>
      </c>
      <c r="H67" s="10">
        <v>0</v>
      </c>
      <c r="I67" s="10">
        <v>0</v>
      </c>
      <c r="J67" s="75">
        <v>81.576</v>
      </c>
      <c r="K67" s="75">
        <f>I67+J67</f>
        <v>81.576</v>
      </c>
    </row>
    <row r="68" spans="1:11" ht="13.5" customHeight="1" thickBot="1">
      <c r="A68" s="111"/>
      <c r="B68" s="52"/>
      <c r="C68" s="90"/>
      <c r="D68" s="91"/>
      <c r="E68" s="53">
        <v>2510</v>
      </c>
      <c r="F68" s="54">
        <v>5212</v>
      </c>
      <c r="G68" s="55" t="s">
        <v>120</v>
      </c>
      <c r="H68" s="56">
        <v>0</v>
      </c>
      <c r="I68" s="56">
        <v>0</v>
      </c>
      <c r="J68" s="76">
        <v>81.576</v>
      </c>
      <c r="K68" s="76">
        <f>J68</f>
        <v>81.576</v>
      </c>
    </row>
    <row r="69" spans="1:11" ht="12.75">
      <c r="A69" s="111"/>
      <c r="B69" s="51" t="s">
        <v>5</v>
      </c>
      <c r="C69" s="88" t="s">
        <v>117</v>
      </c>
      <c r="D69" s="89"/>
      <c r="E69" s="7" t="s">
        <v>6</v>
      </c>
      <c r="F69" s="8" t="s">
        <v>6</v>
      </c>
      <c r="G69" s="9" t="s">
        <v>150</v>
      </c>
      <c r="H69" s="10">
        <v>0</v>
      </c>
      <c r="I69" s="10">
        <v>0</v>
      </c>
      <c r="J69" s="75">
        <v>32.55</v>
      </c>
      <c r="K69" s="75">
        <f>I69+J69</f>
        <v>32.55</v>
      </c>
    </row>
    <row r="70" spans="1:11" ht="14.25" customHeight="1" thickBot="1">
      <c r="A70" s="111"/>
      <c r="B70" s="52"/>
      <c r="C70" s="90"/>
      <c r="D70" s="91"/>
      <c r="E70" s="53">
        <v>2510</v>
      </c>
      <c r="F70" s="54">
        <v>5212</v>
      </c>
      <c r="G70" s="55" t="s">
        <v>120</v>
      </c>
      <c r="H70" s="56">
        <v>0</v>
      </c>
      <c r="I70" s="56">
        <v>0</v>
      </c>
      <c r="J70" s="76">
        <v>32.55</v>
      </c>
      <c r="K70" s="76">
        <f>J70</f>
        <v>32.55</v>
      </c>
    </row>
    <row r="71" spans="1:11" ht="22.5">
      <c r="A71" s="111"/>
      <c r="B71" s="51" t="s">
        <v>5</v>
      </c>
      <c r="C71" s="112" t="s">
        <v>118</v>
      </c>
      <c r="D71" s="113"/>
      <c r="E71" s="7" t="s">
        <v>6</v>
      </c>
      <c r="F71" s="8" t="s">
        <v>6</v>
      </c>
      <c r="G71" s="9" t="s">
        <v>119</v>
      </c>
      <c r="H71" s="10">
        <v>0</v>
      </c>
      <c r="I71" s="10">
        <v>0</v>
      </c>
      <c r="J71" s="75">
        <v>93.6</v>
      </c>
      <c r="K71" s="75">
        <f>I71+J71</f>
        <v>93.6</v>
      </c>
    </row>
    <row r="72" spans="1:11" ht="13.5" customHeight="1" thickBot="1">
      <c r="A72" s="111"/>
      <c r="B72" s="52"/>
      <c r="C72" s="90"/>
      <c r="D72" s="91"/>
      <c r="E72" s="53">
        <v>2510</v>
      </c>
      <c r="F72" s="54">
        <v>5213</v>
      </c>
      <c r="G72" s="55" t="s">
        <v>121</v>
      </c>
      <c r="H72" s="56">
        <v>0</v>
      </c>
      <c r="I72" s="56">
        <v>0</v>
      </c>
      <c r="J72" s="76">
        <v>93.6</v>
      </c>
      <c r="K72" s="76">
        <f>J72</f>
        <v>93.6</v>
      </c>
    </row>
  </sheetData>
  <sheetProtection/>
  <mergeCells count="73">
    <mergeCell ref="C71:D71"/>
    <mergeCell ref="C72:D7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A42:A72"/>
    <mergeCell ref="C42:D42"/>
    <mergeCell ref="C43:D43"/>
    <mergeCell ref="C44:D44"/>
    <mergeCell ref="C45:D45"/>
    <mergeCell ref="C46:D46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A1:K1"/>
    <mergeCell ref="A2:K2"/>
    <mergeCell ref="A3:K3"/>
    <mergeCell ref="C5:D5"/>
    <mergeCell ref="C6:D6"/>
    <mergeCell ref="C7:D7"/>
    <mergeCell ref="A5:A41"/>
    <mergeCell ref="C17:D17"/>
    <mergeCell ref="C18:D18"/>
    <mergeCell ref="C19:D19"/>
    <mergeCell ref="C15:D15"/>
    <mergeCell ref="C16:D16"/>
    <mergeCell ref="C8:D8"/>
    <mergeCell ref="C9:D9"/>
    <mergeCell ref="C10:D10"/>
    <mergeCell ref="C11:D11"/>
    <mergeCell ref="C14:D14"/>
    <mergeCell ref="C12:D12"/>
    <mergeCell ref="C13:D13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Veronika</cp:lastModifiedBy>
  <cp:lastPrinted>2013-09-05T06:58:47Z</cp:lastPrinted>
  <dcterms:created xsi:type="dcterms:W3CDTF">2009-04-29T07:25:00Z</dcterms:created>
  <dcterms:modified xsi:type="dcterms:W3CDTF">2013-09-05T07:00:30Z</dcterms:modified>
  <cp:category/>
  <cp:version/>
  <cp:contentType/>
  <cp:contentStatus/>
</cp:coreProperties>
</file>