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2"/>
  </bookViews>
  <sheets>
    <sheet name="Bilance PaV" sheetId="1" r:id="rId1"/>
    <sheet name="92303" sheetId="2" r:id="rId2"/>
    <sheet name="92302" sheetId="3" r:id="rId3"/>
  </sheets>
  <externalReferences>
    <externalReference r:id="rId6"/>
    <externalReference r:id="rId7"/>
    <externalReference r:id="rId8"/>
  </externalReferences>
  <definedNames>
    <definedName name="_xlnm.Print_Area" localSheetId="2">'92302'!$A$1:$J$11</definedName>
    <definedName name="_xlnm.Print_Area" localSheetId="1">'92303'!$A$1:$K$18</definedName>
  </definedNames>
  <calcPr fullCalcOnLoad="1"/>
</workbook>
</file>

<file path=xl/sharedStrings.xml><?xml version="1.0" encoding="utf-8"?>
<sst xmlns="http://schemas.openxmlformats.org/spreadsheetml/2006/main" count="163" uniqueCount="102">
  <si>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</si>
  <si>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</si>
  <si>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</si>
  <si>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</si>
  <si>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</si>
  <si>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</si>
  <si>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</si>
  <si>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</si>
  <si>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</si>
  <si>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</si>
  <si>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</si>
  <si>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</si>
  <si>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</si>
  <si>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</si>
  <si>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</si>
  <si>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</si>
  <si>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</si>
  <si>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</si>
  <si>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</si>
  <si>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</si>
  <si>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</si>
  <si>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</si>
  <si>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</si>
  <si>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</si>
  <si>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</si>
  <si>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</si>
  <si>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</si>
  <si>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</si>
  <si>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</si>
  <si>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</si>
  <si>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</si>
  <si>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</si>
  <si>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</si>
  <si>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</si>
  <si>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</si>
  <si>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</si>
  <si>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</si>
  <si>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</si>
  <si>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</si>
  <si>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</si>
  <si>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</si>
  <si>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</si>
  <si>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</si>
  <si>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</si>
  <si>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</si>
  <si>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</si>
  <si>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</si>
  <si>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</si>
  <si>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</si>
  <si>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</si>
  <si>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</si>
  <si>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</si>
  <si>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</si>
  <si>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</si>
  <si>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</si>
  <si>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</si>
  <si>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</si>
  <si>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</si>
  <si>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</si>
  <si>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</si>
  <si>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</si>
  <si>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</si>
  <si>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</si>
  <si>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</si>
  <si>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</si>
  <si>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</si>
  <si>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tis.Kč</t>
  </si>
  <si>
    <t>92303</t>
  </si>
  <si>
    <t>uk.</t>
  </si>
  <si>
    <t>§</t>
  </si>
  <si>
    <t>S P O L U F I N A N C O V Á N Í   E U</t>
  </si>
  <si>
    <t>SR 2013</t>
  </si>
  <si>
    <t>UR I 2013</t>
  </si>
  <si>
    <t>ZR-RO č. 267/13</t>
  </si>
  <si>
    <t>UR II 2013</t>
  </si>
  <si>
    <t>x</t>
  </si>
  <si>
    <t>Běžné a kapitálové výdaje odboru - celkem</t>
  </si>
  <si>
    <t>SU</t>
  </si>
  <si>
    <t>Kofinancování ROP a TOP</t>
  </si>
  <si>
    <t>Vratky z předfin. projektů EU resortu dopravy</t>
  </si>
  <si>
    <t xml:space="preserve">                                            příloha č. 1 k ZR-RO č. 267/13</t>
  </si>
  <si>
    <t xml:space="preserve">                                                                      Změna rozpočtu - rozpočtové opatření č. 267/13</t>
  </si>
  <si>
    <t xml:space="preserve">               Odbor regionálního rozvoje a evropských projektů</t>
  </si>
  <si>
    <t xml:space="preserve">                                                                                   92302 - Spolufinancování EU</t>
  </si>
  <si>
    <t>č.a.</t>
  </si>
  <si>
    <t>UZ</t>
  </si>
  <si>
    <t>Krajské služby eGovernmentu</t>
  </si>
  <si>
    <t>00000000</t>
  </si>
  <si>
    <t>nákup ostatních služeb</t>
  </si>
  <si>
    <t>Ekonomický odbor</t>
  </si>
  <si>
    <t>92303 - Spolufinancování EU</t>
  </si>
  <si>
    <t>ÚZ</t>
  </si>
  <si>
    <t>Běžné a kapitálové výdaje resortu celkem</t>
  </si>
  <si>
    <t>IP-6</t>
  </si>
  <si>
    <t>0300010000</t>
  </si>
  <si>
    <t xml:space="preserve">nespecifikované rezervy </t>
  </si>
  <si>
    <t>0300020000</t>
  </si>
  <si>
    <t>Kurzové rozdíly a transakční náklady projektů EU</t>
  </si>
  <si>
    <t>realizované kurzové ztráty</t>
  </si>
  <si>
    <t>služby peněžních ústavů</t>
  </si>
  <si>
    <t>0300030000</t>
  </si>
  <si>
    <t>Změna rozpočtu - rozpočtové opatření č.      267/13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</si>
</sst>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\2\5\6\500000"/>
    <numFmt numFmtId="166" formatCode="#,##0.0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3" fontId="12" fillId="0" borderId="0" xfId="52" applyNumberFormat="1" applyFont="1" applyAlignment="1">
      <alignment horizontal="center" vertical="center"/>
      <protection/>
    </xf>
    <xf numFmtId="0" fontId="13" fillId="0" borderId="0" xfId="52" applyFont="1" applyAlignment="1">
      <alignment horizontal="center"/>
      <protection/>
    </xf>
    <xf numFmtId="1" fontId="13" fillId="0" borderId="0" xfId="52" applyNumberFormat="1" applyFont="1">
      <alignment/>
      <protection/>
    </xf>
    <xf numFmtId="49" fontId="13" fillId="0" borderId="0" xfId="52" applyNumberFormat="1" applyFont="1" applyAlignment="1">
      <alignment horizontal="center"/>
      <protection/>
    </xf>
    <xf numFmtId="0" fontId="13" fillId="0" borderId="0" xfId="52" applyFont="1">
      <alignment/>
      <protection/>
    </xf>
    <xf numFmtId="0" fontId="13" fillId="0" borderId="0" xfId="51" applyFont="1" applyFill="1" applyAlignment="1">
      <alignment horizontal="center" vertical="center" wrapText="1"/>
      <protection/>
    </xf>
    <xf numFmtId="1" fontId="13" fillId="0" borderId="0" xfId="51" applyNumberFormat="1" applyFont="1" applyFill="1" applyAlignment="1">
      <alignment vertical="center" wrapText="1"/>
      <protection/>
    </xf>
    <xf numFmtId="49" fontId="13" fillId="0" borderId="0" xfId="51" applyNumberFormat="1" applyFont="1" applyFill="1" applyAlignment="1">
      <alignment horizontal="center" vertical="center" wrapText="1"/>
      <protection/>
    </xf>
    <xf numFmtId="0" fontId="13" fillId="0" borderId="0" xfId="51" applyFont="1" applyFill="1" applyAlignment="1">
      <alignment vertical="center" wrapText="1"/>
      <protection/>
    </xf>
    <xf numFmtId="4" fontId="13" fillId="0" borderId="0" xfId="51" applyNumberFormat="1" applyFont="1" applyFill="1" applyAlignment="1">
      <alignment vertical="center" wrapText="1"/>
      <protection/>
    </xf>
    <xf numFmtId="0" fontId="14" fillId="0" borderId="0" xfId="52" applyFont="1" applyFill="1" applyAlignment="1">
      <alignment vertical="center"/>
      <protection/>
    </xf>
    <xf numFmtId="0" fontId="15" fillId="0" borderId="0" xfId="52" applyFont="1">
      <alignment/>
      <protection/>
    </xf>
    <xf numFmtId="4" fontId="13" fillId="0" borderId="0" xfId="0" applyNumberFormat="1" applyFont="1" applyFill="1" applyAlignment="1">
      <alignment vertical="center" wrapText="1"/>
    </xf>
    <xf numFmtId="4" fontId="12" fillId="0" borderId="0" xfId="0" applyNumberFormat="1" applyFont="1" applyFill="1" applyAlignment="1">
      <alignment vertical="center" wrapText="1"/>
    </xf>
    <xf numFmtId="0" fontId="13" fillId="0" borderId="0" xfId="52" applyFont="1" applyFill="1" applyAlignment="1">
      <alignment horizontal="center" vertical="center" wrapText="1"/>
      <protection/>
    </xf>
    <xf numFmtId="1" fontId="13" fillId="0" borderId="0" xfId="52" applyNumberFormat="1" applyFont="1" applyFill="1" applyAlignment="1">
      <alignment vertical="center" wrapText="1"/>
      <protection/>
    </xf>
    <xf numFmtId="49" fontId="13" fillId="0" borderId="0" xfId="52" applyNumberFormat="1" applyFont="1" applyFill="1" applyAlignment="1">
      <alignment horizontal="center" vertical="center" wrapText="1"/>
      <protection/>
    </xf>
    <xf numFmtId="0" fontId="13" fillId="0" borderId="0" xfId="52" applyFont="1" applyFill="1" applyAlignment="1">
      <alignment vertical="center" wrapText="1"/>
      <protection/>
    </xf>
    <xf numFmtId="4" fontId="13" fillId="0" borderId="0" xfId="52" applyNumberFormat="1" applyFont="1" applyFill="1" applyAlignment="1">
      <alignment vertical="center" wrapText="1"/>
      <protection/>
    </xf>
    <xf numFmtId="0" fontId="12" fillId="0" borderId="19" xfId="52" applyFont="1" applyBorder="1" applyAlignment="1">
      <alignment horizontal="center" vertical="center" wrapText="1"/>
      <protection/>
    </xf>
    <xf numFmtId="1" fontId="12" fillId="0" borderId="20" xfId="52" applyNumberFormat="1" applyFont="1" applyBorder="1" applyAlignment="1">
      <alignment horizontal="center" vertical="center" wrapText="1"/>
      <protection/>
    </xf>
    <xf numFmtId="0" fontId="12" fillId="0" borderId="20" xfId="52" applyFont="1" applyBorder="1" applyAlignment="1">
      <alignment horizontal="center" vertical="center" wrapText="1"/>
      <protection/>
    </xf>
    <xf numFmtId="49" fontId="12" fillId="0" borderId="20" xfId="52" applyNumberFormat="1" applyFont="1" applyBorder="1" applyAlignment="1">
      <alignment horizontal="center" vertical="center" wrapText="1"/>
      <protection/>
    </xf>
    <xf numFmtId="0" fontId="12" fillId="34" borderId="20" xfId="52" applyFont="1" applyFill="1" applyBorder="1" applyAlignment="1">
      <alignment horizontal="center" vertical="center" wrapText="1"/>
      <protection/>
    </xf>
    <xf numFmtId="0" fontId="12" fillId="0" borderId="25" xfId="48" applyFont="1" applyFill="1" applyBorder="1" applyAlignment="1">
      <alignment horizontal="center" vertical="center"/>
      <protection/>
    </xf>
    <xf numFmtId="0" fontId="12" fillId="0" borderId="20" xfId="48" applyFont="1" applyBorder="1" applyAlignment="1">
      <alignment horizontal="center" vertical="center" wrapText="1"/>
      <protection/>
    </xf>
    <xf numFmtId="0" fontId="12" fillId="0" borderId="20" xfId="47" applyFont="1" applyBorder="1" applyAlignment="1">
      <alignment horizontal="center" vertical="center"/>
      <protection/>
    </xf>
    <xf numFmtId="0" fontId="12" fillId="0" borderId="26" xfId="48" applyFont="1" applyBorder="1" applyAlignment="1">
      <alignment horizontal="center" vertical="center" wrapText="1"/>
      <protection/>
    </xf>
    <xf numFmtId="0" fontId="15" fillId="0" borderId="0" xfId="52" applyFont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6" fillId="0" borderId="19" xfId="54" applyFont="1" applyBorder="1" applyAlignment="1">
      <alignment horizontal="center" vertical="center" wrapText="1"/>
      <protection/>
    </xf>
    <xf numFmtId="165" fontId="16" fillId="34" borderId="20" xfId="54" applyNumberFormat="1" applyFont="1" applyFill="1" applyBorder="1" applyAlignment="1">
      <alignment horizontal="center" vertical="center"/>
      <protection/>
    </xf>
    <xf numFmtId="0" fontId="16" fillId="34" borderId="20" xfId="54" applyFont="1" applyFill="1" applyBorder="1" applyAlignment="1">
      <alignment horizontal="center" vertical="center"/>
      <protection/>
    </xf>
    <xf numFmtId="49" fontId="17" fillId="34" borderId="20" xfId="54" applyNumberFormat="1" applyFont="1" applyFill="1" applyBorder="1" applyAlignment="1">
      <alignment horizontal="center" vertical="center"/>
      <protection/>
    </xf>
    <xf numFmtId="0" fontId="16" fillId="34" borderId="20" xfId="49" applyFont="1" applyFill="1" applyBorder="1" applyAlignment="1">
      <alignment vertical="center" wrapText="1"/>
      <protection/>
    </xf>
    <xf numFmtId="4" fontId="16" fillId="34" borderId="20" xfId="54" applyNumberFormat="1" applyFont="1" applyFill="1" applyBorder="1" applyAlignment="1">
      <alignment vertical="center"/>
      <protection/>
    </xf>
    <xf numFmtId="4" fontId="16" fillId="34" borderId="21" xfId="54" applyNumberFormat="1" applyFont="1" applyFill="1" applyBorder="1" applyAlignment="1">
      <alignment vertical="center"/>
      <protection/>
    </xf>
    <xf numFmtId="0" fontId="18" fillId="0" borderId="27" xfId="54" applyFont="1" applyFill="1" applyBorder="1" applyAlignment="1">
      <alignment horizontal="center" vertical="center"/>
      <protection/>
    </xf>
    <xf numFmtId="165" fontId="18" fillId="0" borderId="28" xfId="54" applyNumberFormat="1" applyFont="1" applyFill="1" applyBorder="1" applyAlignment="1">
      <alignment horizontal="center" vertical="center"/>
      <protection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49" fontId="18" fillId="0" borderId="28" xfId="54" applyNumberFormat="1" applyFont="1" applyFill="1" applyBorder="1" applyAlignment="1">
      <alignment horizontal="center" vertical="center"/>
      <protection/>
    </xf>
    <xf numFmtId="0" fontId="18" fillId="0" borderId="30" xfId="0" applyFont="1" applyBorder="1" applyAlignment="1">
      <alignment vertical="center"/>
    </xf>
    <xf numFmtId="4" fontId="18" fillId="34" borderId="28" xfId="0" applyNumberFormat="1" applyFont="1" applyFill="1" applyBorder="1" applyAlignment="1">
      <alignment horizontal="right" vertical="center"/>
    </xf>
    <xf numFmtId="4" fontId="18" fillId="34" borderId="28" xfId="0" applyNumberFormat="1" applyFont="1" applyFill="1" applyBorder="1" applyAlignment="1">
      <alignment vertical="center"/>
    </xf>
    <xf numFmtId="4" fontId="18" fillId="34" borderId="31" xfId="0" applyNumberFormat="1" applyFont="1" applyFill="1" applyBorder="1" applyAlignment="1">
      <alignment horizontal="right" vertical="center"/>
    </xf>
    <xf numFmtId="4" fontId="18" fillId="34" borderId="32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8" fillId="0" borderId="0" xfId="51" applyAlignment="1">
      <alignment vertical="center"/>
      <protection/>
    </xf>
    <xf numFmtId="3" fontId="19" fillId="0" borderId="0" xfId="55" applyNumberFormat="1" applyFont="1" applyAlignment="1">
      <alignment vertical="center"/>
      <protection/>
    </xf>
    <xf numFmtId="0" fontId="20" fillId="0" borderId="0" xfId="51" applyFont="1" applyAlignment="1">
      <alignment vertical="center"/>
      <protection/>
    </xf>
    <xf numFmtId="0" fontId="0" fillId="0" borderId="0" xfId="53" applyAlignment="1">
      <alignment vertical="center"/>
      <protection/>
    </xf>
    <xf numFmtId="0" fontId="21" fillId="0" borderId="0" xfId="53" applyFont="1" applyAlignment="1">
      <alignment horizontal="center" vertical="center"/>
      <protection/>
    </xf>
    <xf numFmtId="166" fontId="0" fillId="0" borderId="0" xfId="53" applyNumberFormat="1" applyAlignment="1">
      <alignment vertical="center"/>
      <protection/>
    </xf>
    <xf numFmtId="0" fontId="23" fillId="0" borderId="0" xfId="53" applyFont="1" applyAlignment="1">
      <alignment horizontal="center" vertical="center"/>
      <protection/>
    </xf>
    <xf numFmtId="0" fontId="17" fillId="0" borderId="0" xfId="53" applyFont="1" applyAlignment="1">
      <alignment horizontal="center" vertical="center"/>
      <protection/>
    </xf>
    <xf numFmtId="0" fontId="17" fillId="0" borderId="0" xfId="53" applyFont="1" applyAlignment="1">
      <alignment horizontal="right" vertical="center"/>
      <protection/>
    </xf>
    <xf numFmtId="0" fontId="17" fillId="0" borderId="19" xfId="53" applyFont="1" applyBorder="1" applyAlignment="1">
      <alignment horizontal="center" vertical="center" wrapText="1"/>
      <protection/>
    </xf>
    <xf numFmtId="0" fontId="17" fillId="0" borderId="20" xfId="53" applyFont="1" applyBorder="1" applyAlignment="1">
      <alignment horizontal="center" vertical="center" wrapText="1"/>
      <protection/>
    </xf>
    <xf numFmtId="0" fontId="17" fillId="0" borderId="33" xfId="53" applyFont="1" applyBorder="1" applyAlignment="1">
      <alignment horizontal="center" vertical="center" wrapText="1"/>
      <protection/>
    </xf>
    <xf numFmtId="0" fontId="17" fillId="0" borderId="34" xfId="53" applyFont="1" applyBorder="1" applyAlignment="1">
      <alignment horizontal="left" vertical="center" wrapText="1"/>
      <protection/>
    </xf>
    <xf numFmtId="4" fontId="17" fillId="0" borderId="35" xfId="53" applyNumberFormat="1" applyFont="1" applyBorder="1" applyAlignment="1">
      <alignment horizontal="right" vertical="center"/>
      <protection/>
    </xf>
    <xf numFmtId="4" fontId="17" fillId="0" borderId="33" xfId="53" applyNumberFormat="1" applyFont="1" applyBorder="1" applyAlignment="1">
      <alignment horizontal="right" vertical="center"/>
      <protection/>
    </xf>
    <xf numFmtId="4" fontId="17" fillId="0" borderId="21" xfId="53" applyNumberFormat="1" applyFont="1" applyBorder="1" applyAlignment="1">
      <alignment horizontal="right" vertical="center"/>
      <protection/>
    </xf>
    <xf numFmtId="49" fontId="18" fillId="0" borderId="36" xfId="53" applyNumberFormat="1" applyFont="1" applyFill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/>
      <protection/>
    </xf>
    <xf numFmtId="49" fontId="16" fillId="0" borderId="11" xfId="53" applyNumberFormat="1" applyFont="1" applyFill="1" applyBorder="1" applyAlignment="1">
      <alignment horizontal="center" vertical="center"/>
      <protection/>
    </xf>
    <xf numFmtId="0" fontId="16" fillId="0" borderId="11" xfId="53" applyFont="1" applyFill="1" applyBorder="1" applyAlignment="1">
      <alignment horizontal="center" vertical="center"/>
      <protection/>
    </xf>
    <xf numFmtId="49" fontId="16" fillId="0" borderId="37" xfId="53" applyNumberFormat="1" applyFont="1" applyFill="1" applyBorder="1" applyAlignment="1">
      <alignment horizontal="center" vertical="center"/>
      <protection/>
    </xf>
    <xf numFmtId="0" fontId="16" fillId="0" borderId="38" xfId="53" applyFont="1" applyFill="1" applyBorder="1" applyAlignment="1">
      <alignment horizontal="left" vertical="center"/>
      <protection/>
    </xf>
    <xf numFmtId="4" fontId="16" fillId="0" borderId="39" xfId="53" applyNumberFormat="1" applyFont="1" applyFill="1" applyBorder="1" applyAlignment="1">
      <alignment vertical="center"/>
      <protection/>
    </xf>
    <xf numFmtId="4" fontId="16" fillId="0" borderId="37" xfId="53" applyNumberFormat="1" applyFont="1" applyFill="1" applyBorder="1" applyAlignment="1">
      <alignment vertical="center"/>
      <protection/>
    </xf>
    <xf numFmtId="4" fontId="17" fillId="0" borderId="12" xfId="53" applyNumberFormat="1" applyFont="1" applyBorder="1" applyAlignment="1">
      <alignment horizontal="right" vertical="center"/>
      <protection/>
    </xf>
    <xf numFmtId="0" fontId="24" fillId="0" borderId="0" xfId="53" applyFont="1" applyAlignment="1">
      <alignment vertical="center"/>
      <protection/>
    </xf>
    <xf numFmtId="0" fontId="17" fillId="0" borderId="27" xfId="53" applyFont="1" applyBorder="1" applyAlignment="1">
      <alignment horizontal="center" vertical="center" wrapText="1"/>
      <protection/>
    </xf>
    <xf numFmtId="49" fontId="18" fillId="0" borderId="28" xfId="53" applyNumberFormat="1" applyFont="1" applyFill="1" applyBorder="1" applyAlignment="1">
      <alignment horizontal="center" vertical="center" wrapText="1"/>
      <protection/>
    </xf>
    <xf numFmtId="0" fontId="18" fillId="0" borderId="28" xfId="53" applyFont="1" applyFill="1" applyBorder="1" applyAlignment="1">
      <alignment horizontal="center" vertical="center" wrapText="1"/>
      <protection/>
    </xf>
    <xf numFmtId="0" fontId="25" fillId="0" borderId="40" xfId="50" applyFont="1" applyFill="1" applyBorder="1" applyAlignment="1">
      <alignment vertical="center" wrapText="1"/>
      <protection/>
    </xf>
    <xf numFmtId="4" fontId="18" fillId="0" borderId="41" xfId="53" applyNumberFormat="1" applyFont="1" applyFill="1" applyBorder="1" applyAlignment="1">
      <alignment vertical="center" wrapText="1"/>
      <protection/>
    </xf>
    <xf numFmtId="4" fontId="18" fillId="0" borderId="36" xfId="53" applyNumberFormat="1" applyFont="1" applyFill="1" applyBorder="1" applyAlignment="1">
      <alignment vertical="center" wrapText="1"/>
      <protection/>
    </xf>
    <xf numFmtId="4" fontId="18" fillId="0" borderId="42" xfId="53" applyNumberFormat="1" applyFont="1" applyBorder="1" applyAlignment="1">
      <alignment horizontal="right" vertical="center"/>
      <protection/>
    </xf>
    <xf numFmtId="0" fontId="24" fillId="0" borderId="0" xfId="53" applyFont="1" applyAlignment="1">
      <alignment vertical="center" wrapText="1"/>
      <protection/>
    </xf>
    <xf numFmtId="0" fontId="16" fillId="0" borderId="43" xfId="53" applyFont="1" applyBorder="1" applyAlignment="1">
      <alignment horizontal="center" vertical="center"/>
      <protection/>
    </xf>
    <xf numFmtId="49" fontId="16" fillId="0" borderId="44" xfId="53" applyNumberFormat="1" applyFont="1" applyFill="1" applyBorder="1" applyAlignment="1">
      <alignment horizontal="center" vertical="center"/>
      <protection/>
    </xf>
    <xf numFmtId="0" fontId="16" fillId="0" borderId="44" xfId="53" applyFont="1" applyFill="1" applyBorder="1" applyAlignment="1">
      <alignment horizontal="center" vertical="center"/>
      <protection/>
    </xf>
    <xf numFmtId="49" fontId="16" fillId="0" borderId="45" xfId="53" applyNumberFormat="1" applyFont="1" applyFill="1" applyBorder="1" applyAlignment="1">
      <alignment horizontal="center" vertical="center"/>
      <protection/>
    </xf>
    <xf numFmtId="0" fontId="16" fillId="0" borderId="46" xfId="53" applyFont="1" applyFill="1" applyBorder="1" applyAlignment="1">
      <alignment horizontal="left" vertical="center"/>
      <protection/>
    </xf>
    <xf numFmtId="4" fontId="16" fillId="0" borderId="47" xfId="53" applyNumberFormat="1" applyFont="1" applyFill="1" applyBorder="1" applyAlignment="1">
      <alignment vertical="center"/>
      <protection/>
    </xf>
    <xf numFmtId="4" fontId="16" fillId="0" borderId="45" xfId="53" applyNumberFormat="1" applyFont="1" applyFill="1" applyBorder="1" applyAlignment="1">
      <alignment vertical="center"/>
      <protection/>
    </xf>
    <xf numFmtId="4" fontId="16" fillId="0" borderId="48" xfId="53" applyNumberFormat="1" applyFont="1" applyFill="1" applyBorder="1" applyAlignment="1">
      <alignment vertical="center"/>
      <protection/>
    </xf>
    <xf numFmtId="0" fontId="17" fillId="0" borderId="13" xfId="53" applyFont="1" applyBorder="1" applyAlignment="1">
      <alignment horizontal="center" vertical="center" wrapText="1"/>
      <protection/>
    </xf>
    <xf numFmtId="49" fontId="18" fillId="0" borderId="14" xfId="53" applyNumberFormat="1" applyFont="1" applyFill="1" applyBorder="1" applyAlignment="1">
      <alignment horizontal="center" vertical="center" wrapText="1"/>
      <protection/>
    </xf>
    <xf numFmtId="0" fontId="18" fillId="0" borderId="14" xfId="53" applyFont="1" applyFill="1" applyBorder="1" applyAlignment="1">
      <alignment horizontal="center" vertical="center" wrapText="1"/>
      <protection/>
    </xf>
    <xf numFmtId="49" fontId="18" fillId="0" borderId="49" xfId="53" applyNumberFormat="1" applyFont="1" applyFill="1" applyBorder="1" applyAlignment="1">
      <alignment horizontal="center" vertical="center" wrapText="1"/>
      <protection/>
    </xf>
    <xf numFmtId="0" fontId="25" fillId="0" borderId="50" xfId="50" applyFont="1" applyFill="1" applyBorder="1" applyAlignment="1">
      <alignment vertical="center" wrapText="1"/>
      <protection/>
    </xf>
    <xf numFmtId="4" fontId="18" fillId="0" borderId="51" xfId="53" applyNumberFormat="1" applyFont="1" applyFill="1" applyBorder="1" applyAlignment="1">
      <alignment vertical="center" wrapText="1"/>
      <protection/>
    </xf>
    <xf numFmtId="4" fontId="18" fillId="0" borderId="49" xfId="53" applyNumberFormat="1" applyFont="1" applyFill="1" applyBorder="1" applyAlignment="1">
      <alignment vertical="center" wrapText="1"/>
      <protection/>
    </xf>
    <xf numFmtId="4" fontId="18" fillId="0" borderId="15" xfId="53" applyNumberFormat="1" applyFont="1" applyFill="1" applyBorder="1" applyAlignment="1">
      <alignment vertical="center" wrapText="1"/>
      <protection/>
    </xf>
    <xf numFmtId="4" fontId="18" fillId="0" borderId="32" xfId="53" applyNumberFormat="1" applyFont="1" applyFill="1" applyBorder="1" applyAlignment="1">
      <alignment vertical="center" wrapText="1"/>
      <protection/>
    </xf>
    <xf numFmtId="4" fontId="16" fillId="0" borderId="23" xfId="53" applyNumberFormat="1" applyFont="1" applyFill="1" applyBorder="1" applyAlignment="1">
      <alignment vertical="center"/>
      <protection/>
    </xf>
    <xf numFmtId="0" fontId="18" fillId="0" borderId="27" xfId="53" applyFont="1" applyBorder="1" applyAlignment="1">
      <alignment horizontal="center" vertical="center" wrapText="1"/>
      <protection/>
    </xf>
    <xf numFmtId="4" fontId="18" fillId="0" borderId="28" xfId="53" applyNumberFormat="1" applyFont="1" applyFill="1" applyBorder="1" applyAlignment="1">
      <alignment vertical="center" wrapText="1"/>
      <protection/>
    </xf>
    <xf numFmtId="4" fontId="18" fillId="0" borderId="52" xfId="53" applyNumberFormat="1" applyFont="1" applyFill="1" applyBorder="1" applyAlignment="1">
      <alignment vertical="center" wrapText="1"/>
      <protection/>
    </xf>
    <xf numFmtId="0" fontId="12" fillId="16" borderId="43" xfId="52" applyFont="1" applyFill="1" applyBorder="1" applyAlignment="1">
      <alignment horizontal="center" vertical="center" wrapText="1"/>
      <protection/>
    </xf>
    <xf numFmtId="1" fontId="12" fillId="16" borderId="44" xfId="52" applyNumberFormat="1" applyFont="1" applyFill="1" applyBorder="1" applyAlignment="1">
      <alignment horizontal="center" vertical="center" wrapText="1"/>
      <protection/>
    </xf>
    <xf numFmtId="0" fontId="12" fillId="16" borderId="44" xfId="52" applyFont="1" applyFill="1" applyBorder="1" applyAlignment="1">
      <alignment horizontal="center" vertical="center" wrapText="1"/>
      <protection/>
    </xf>
    <xf numFmtId="49" fontId="12" fillId="16" borderId="44" xfId="52" applyNumberFormat="1" applyFont="1" applyFill="1" applyBorder="1" applyAlignment="1">
      <alignment horizontal="center" vertical="center" wrapText="1"/>
      <protection/>
    </xf>
    <xf numFmtId="0" fontId="12" fillId="16" borderId="11" xfId="52" applyFont="1" applyFill="1" applyBorder="1" applyAlignment="1">
      <alignment horizontal="left" vertical="center" wrapText="1"/>
      <protection/>
    </xf>
    <xf numFmtId="4" fontId="12" fillId="16" borderId="14" xfId="52" applyNumberFormat="1" applyFont="1" applyFill="1" applyBorder="1" applyAlignment="1">
      <alignment vertical="center" wrapText="1"/>
      <protection/>
    </xf>
    <xf numFmtId="4" fontId="12" fillId="16" borderId="53" xfId="52" applyNumberFormat="1" applyFont="1" applyFill="1" applyBorder="1" applyAlignment="1">
      <alignment vertical="center" wrapText="1"/>
      <protection/>
    </xf>
    <xf numFmtId="0" fontId="17" fillId="16" borderId="19" xfId="53" applyFont="1" applyFill="1" applyBorder="1" applyAlignment="1">
      <alignment horizontal="center" vertical="center"/>
      <protection/>
    </xf>
    <xf numFmtId="0" fontId="17" fillId="16" borderId="20" xfId="53" applyFont="1" applyFill="1" applyBorder="1" applyAlignment="1">
      <alignment horizontal="center" vertical="center"/>
      <protection/>
    </xf>
    <xf numFmtId="0" fontId="17" fillId="16" borderId="33" xfId="53" applyFont="1" applyFill="1" applyBorder="1" applyAlignment="1">
      <alignment horizontal="center" vertical="center"/>
      <protection/>
    </xf>
    <xf numFmtId="0" fontId="17" fillId="16" borderId="34" xfId="53" applyFont="1" applyFill="1" applyBorder="1" applyAlignment="1">
      <alignment horizontal="center" vertical="center"/>
      <protection/>
    </xf>
    <xf numFmtId="0" fontId="17" fillId="16" borderId="35" xfId="53" applyFont="1" applyFill="1" applyBorder="1" applyAlignment="1">
      <alignment horizontal="center" vertical="center"/>
      <protection/>
    </xf>
    <xf numFmtId="0" fontId="17" fillId="16" borderId="21" xfId="53" applyFont="1" applyFill="1" applyBorder="1" applyAlignment="1">
      <alignment horizontal="center" vertical="center"/>
      <protection/>
    </xf>
    <xf numFmtId="0" fontId="6" fillId="33" borderId="24" xfId="0" applyFont="1" applyFill="1" applyBorder="1" applyAlignment="1">
      <alignment horizontal="center"/>
    </xf>
    <xf numFmtId="49" fontId="17" fillId="0" borderId="54" xfId="53" applyNumberFormat="1" applyFont="1" applyBorder="1" applyAlignment="1">
      <alignment horizontal="center" vertical="center" textRotation="90"/>
      <protection/>
    </xf>
    <xf numFmtId="49" fontId="17" fillId="0" borderId="55" xfId="53" applyNumberFormat="1" applyFont="1" applyBorder="1" applyAlignment="1">
      <alignment horizontal="center" vertical="center" textRotation="90"/>
      <protection/>
    </xf>
    <xf numFmtId="49" fontId="17" fillId="0" borderId="29" xfId="53" applyNumberFormat="1" applyFont="1" applyBorder="1" applyAlignment="1">
      <alignment horizontal="center" vertical="center" textRotation="90"/>
      <protection/>
    </xf>
    <xf numFmtId="0" fontId="20" fillId="0" borderId="0" xfId="51" applyFont="1" applyAlignment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9" fillId="0" borderId="0" xfId="55" applyFont="1" applyAlignment="1">
      <alignment horizontal="center"/>
      <protection/>
    </xf>
    <xf numFmtId="0" fontId="10" fillId="0" borderId="0" xfId="51" applyFont="1" applyAlignment="1">
      <alignment horizontal="left"/>
      <protection/>
    </xf>
    <xf numFmtId="0" fontId="11" fillId="0" borderId="0" xfId="0" applyFont="1" applyFill="1" applyAlignment="1">
      <alignment horizontal="center" vertical="center" wrapText="1"/>
    </xf>
    <xf numFmtId="0" fontId="10" fillId="0" borderId="0" xfId="52" applyFont="1" applyFill="1" applyAlignment="1">
      <alignment horizontal="left" vertical="center" wrapText="1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2 - ORREP 2" xfId="47"/>
    <cellStyle name="normální_04 - OSMTVS 2" xfId="48"/>
    <cellStyle name="normální_2. čtení rozpočtu 2006 - příjmy" xfId="49"/>
    <cellStyle name="normální_2. čtení rozpočtu 2006 - příjmy_09_P01_ZR_RO_67_10_tabulky" xfId="50"/>
    <cellStyle name="normální_2. Rozpočet 2007 - tabulky" xfId="51"/>
    <cellStyle name="normální_Rozpis výdajů 03 bez PO" xfId="52"/>
    <cellStyle name="normální_Rozpis výdajů 03 bez PO 3" xfId="53"/>
    <cellStyle name="normální_Rozpis výdajů 03 bez PO_92302 2" xfId="54"/>
    <cellStyle name="normální_Rozpočet 2004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lcovav\Local%20Settings\Temporary%20Internet%20Files\Content.Outlook\OV9ZU6OA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lcovav\Local%20Settings\Temporary%20Internet%20Files\Content.Outlook\OV9ZU6OA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lcovav\Local%20Settings\Temporary%20Internet%20Files\Content.Outlook\OV9ZU6OA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5">
          <cell r="T135">
            <v>-46875</v>
          </cell>
        </row>
        <row r="180">
          <cell r="O180">
            <v>79520.92</v>
          </cell>
          <cell r="P180">
            <v>253299.98</v>
          </cell>
        </row>
        <row r="314">
          <cell r="K314">
            <v>0</v>
          </cell>
          <cell r="S314">
            <v>254742.21000000002</v>
          </cell>
        </row>
        <row r="360">
          <cell r="C360">
            <v>2108256.29</v>
          </cell>
          <cell r="D360">
            <v>278683.957</v>
          </cell>
          <cell r="E360">
            <v>1315.3200000000002</v>
          </cell>
          <cell r="F360">
            <v>25710.09</v>
          </cell>
          <cell r="G360">
            <v>800.0500000000001</v>
          </cell>
          <cell r="H360">
            <v>3721920.72047</v>
          </cell>
          <cell r="I360">
            <v>4151.9</v>
          </cell>
          <cell r="J360">
            <v>184885.81999999998</v>
          </cell>
          <cell r="L360">
            <v>0</v>
          </cell>
          <cell r="N360">
            <v>40.48</v>
          </cell>
          <cell r="Q360">
            <v>740719.494</v>
          </cell>
        </row>
      </sheetData>
      <sheetData sheetId="2">
        <row r="134">
          <cell r="Q134">
            <v>3</v>
          </cell>
          <cell r="T134">
            <v>41</v>
          </cell>
        </row>
        <row r="135">
          <cell r="O135">
            <v>3</v>
          </cell>
          <cell r="S135">
            <v>12042.17</v>
          </cell>
        </row>
        <row r="180">
          <cell r="P180">
            <v>68585.66752</v>
          </cell>
        </row>
        <row r="225">
          <cell r="M225">
            <v>5445.58863</v>
          </cell>
        </row>
        <row r="360">
          <cell r="B360">
            <v>31805.08</v>
          </cell>
          <cell r="C360">
            <v>210455</v>
          </cell>
          <cell r="D360">
            <v>908463.36</v>
          </cell>
          <cell r="E360">
            <v>965939.719</v>
          </cell>
          <cell r="F360">
            <v>182320</v>
          </cell>
          <cell r="G360">
            <v>3458498.167990001</v>
          </cell>
          <cell r="H360">
            <v>35919.79000000001</v>
          </cell>
          <cell r="I360">
            <v>522953.27699999994</v>
          </cell>
          <cell r="K360">
            <v>887943.1999999998</v>
          </cell>
          <cell r="L360">
            <v>301337.21</v>
          </cell>
          <cell r="N360">
            <v>72301</v>
          </cell>
          <cell r="R360">
            <v>4003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K14" sqref="K1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56" t="s">
        <v>58</v>
      </c>
      <c r="B1" s="156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73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2388255.567</v>
      </c>
      <c r="D3" s="26">
        <f>D4+D5+D6</f>
        <v>0</v>
      </c>
      <c r="E3" s="27">
        <f aca="true" t="shared" si="0" ref="E3:E24">C3+D3</f>
        <v>2388255.567</v>
      </c>
    </row>
    <row r="4" spans="1:10" ht="15" customHeight="1">
      <c r="A4" s="6" t="s">
        <v>4</v>
      </c>
      <c r="B4" s="7" t="s">
        <v>5</v>
      </c>
      <c r="C4" s="8">
        <f>'[3]příjmy'!$C$360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'[3]příjmy'!$D$360</f>
        <v>278683.957</v>
      </c>
      <c r="D5" s="4">
        <v>0</v>
      </c>
      <c r="E5" s="10">
        <f t="shared" si="0"/>
        <v>278683.957</v>
      </c>
    </row>
    <row r="6" spans="1:5" ht="15" customHeight="1">
      <c r="A6" s="6" t="s">
        <v>8</v>
      </c>
      <c r="B6" s="7" t="s">
        <v>9</v>
      </c>
      <c r="C6" s="8">
        <f>'[3]příjmy'!$E$360</f>
        <v>1315.3200000000002</v>
      </c>
      <c r="D6" s="8">
        <f>'[1]příjmy'!$E$31</f>
        <v>0</v>
      </c>
      <c r="E6" s="10">
        <f t="shared" si="0"/>
        <v>1315.3200000000002</v>
      </c>
    </row>
    <row r="7" spans="1:5" ht="15" customHeight="1">
      <c r="A7" s="12" t="s">
        <v>44</v>
      </c>
      <c r="B7" s="7" t="s">
        <v>10</v>
      </c>
      <c r="C7" s="13">
        <f>C8+C13</f>
        <v>3998396.0604699994</v>
      </c>
      <c r="D7" s="13">
        <f>D8+D13</f>
        <v>0</v>
      </c>
      <c r="E7" s="14">
        <f t="shared" si="0"/>
        <v>3998396.0604699994</v>
      </c>
    </row>
    <row r="8" spans="1:5" ht="15" customHeight="1">
      <c r="A8" s="6" t="s">
        <v>50</v>
      </c>
      <c r="B8" s="7" t="s">
        <v>11</v>
      </c>
      <c r="C8" s="8">
        <f>C9+C10+C11+C12</f>
        <v>3813469.7604699996</v>
      </c>
      <c r="D8" s="8">
        <f>D9+D10+D11+D12</f>
        <v>0</v>
      </c>
      <c r="E8" s="11">
        <f t="shared" si="0"/>
        <v>3813469.7604699996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'[3]příjmy'!$H$360+'[3]příjmy'!$G$360</f>
        <v>3722720.77047</v>
      </c>
      <c r="D10" s="8">
        <v>0</v>
      </c>
      <c r="E10" s="11">
        <f t="shared" si="0"/>
        <v>3722720.77047</v>
      </c>
    </row>
    <row r="11" spans="1:5" ht="15" customHeight="1">
      <c r="A11" s="6" t="s">
        <v>46</v>
      </c>
      <c r="B11" s="7" t="s">
        <v>49</v>
      </c>
      <c r="C11" s="8">
        <f>'[3]příjmy'!$I$360</f>
        <v>4151.9</v>
      </c>
      <c r="D11" s="8">
        <v>0</v>
      </c>
      <c r="E11" s="11">
        <f>SUM(C11:D11)</f>
        <v>4151.9</v>
      </c>
    </row>
    <row r="12" spans="1:5" ht="15" customHeight="1">
      <c r="A12" s="6" t="s">
        <v>51</v>
      </c>
      <c r="B12" s="7">
        <v>4121</v>
      </c>
      <c r="C12" s="8">
        <f>'[3]příjmy'!$F$360</f>
        <v>25710.09</v>
      </c>
      <c r="D12" s="8">
        <v>0</v>
      </c>
      <c r="E12" s="11">
        <f>SUM(C12:D12)</f>
        <v>25710.09</v>
      </c>
    </row>
    <row r="13" spans="1:5" ht="15" customHeight="1">
      <c r="A13" s="6" t="s">
        <v>52</v>
      </c>
      <c r="B13" s="7" t="s">
        <v>13</v>
      </c>
      <c r="C13" s="8">
        <f>C14+C15+C16</f>
        <v>184926.3</v>
      </c>
      <c r="D13" s="8">
        <f>D14+D15+D16</f>
        <v>0</v>
      </c>
      <c r="E13" s="11">
        <f t="shared" si="0"/>
        <v>184926.3</v>
      </c>
    </row>
    <row r="14" spans="1:5" ht="15" customHeight="1">
      <c r="A14" s="6" t="s">
        <v>47</v>
      </c>
      <c r="B14" s="7" t="s">
        <v>13</v>
      </c>
      <c r="C14" s="8">
        <f>'[3]příjmy'!$J$360+'[3]příjmy'!$N$360</f>
        <v>184926.3</v>
      </c>
      <c r="D14" s="8">
        <f>'[1]příjmy'!$H$16</f>
        <v>0</v>
      </c>
      <c r="E14" s="11">
        <f t="shared" si="0"/>
        <v>184926.3</v>
      </c>
    </row>
    <row r="15" spans="1:5" ht="15" customHeight="1">
      <c r="A15" s="6" t="s">
        <v>53</v>
      </c>
      <c r="B15" s="7">
        <v>4221</v>
      </c>
      <c r="C15" s="8">
        <f>'[3]příjmy'!$L$360</f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f>'[3]příjmy'!$K$314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6386651.62747</v>
      </c>
      <c r="D17" s="13">
        <f>D3+D7</f>
        <v>0</v>
      </c>
      <c r="E17" s="14">
        <f t="shared" si="0"/>
        <v>6386651.62747</v>
      </c>
    </row>
    <row r="18" spans="1:5" ht="15" customHeight="1">
      <c r="A18" s="12" t="s">
        <v>15</v>
      </c>
      <c r="B18" s="15" t="s">
        <v>16</v>
      </c>
      <c r="C18" s="13">
        <f>SUM(C19:C23)</f>
        <v>1281407.6039999998</v>
      </c>
      <c r="D18" s="13">
        <f>SUM(D19:D23)</f>
        <v>0</v>
      </c>
      <c r="E18" s="14">
        <f t="shared" si="0"/>
        <v>1281407.6039999998</v>
      </c>
    </row>
    <row r="19" spans="1:5" ht="15" customHeight="1">
      <c r="A19" s="6" t="s">
        <v>62</v>
      </c>
      <c r="B19" s="7" t="s">
        <v>17</v>
      </c>
      <c r="C19" s="8">
        <f>'[3]příjmy'!$O$180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'[3]příjmy'!$P$180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'[3]příjmy'!$Q$360</f>
        <v>740719.494</v>
      </c>
      <c r="D21" s="8">
        <v>0</v>
      </c>
      <c r="E21" s="11">
        <f t="shared" si="0"/>
        <v>740719.494</v>
      </c>
    </row>
    <row r="22" spans="1:5" ht="15" customHeight="1">
      <c r="A22" s="6" t="s">
        <v>55</v>
      </c>
      <c r="B22" s="7">
        <v>8123</v>
      </c>
      <c r="C22" s="8">
        <f>'[3]příjmy'!$S$314</f>
        <v>254742.21000000002</v>
      </c>
      <c r="D22" s="8">
        <f>'[1]příjmy'!$T$31</f>
        <v>0</v>
      </c>
      <c r="E22" s="11">
        <f>C22+D22</f>
        <v>254742.21000000002</v>
      </c>
    </row>
    <row r="23" spans="1:5" ht="15" customHeight="1" thickBot="1">
      <c r="A23" s="16" t="s">
        <v>56</v>
      </c>
      <c r="B23" s="17">
        <v>-8124</v>
      </c>
      <c r="C23" s="18">
        <f>'[3]příjmy'!$T$135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7668059.23147</v>
      </c>
      <c r="D24" s="22">
        <f>D17+D18</f>
        <v>0</v>
      </c>
      <c r="E24" s="23">
        <f t="shared" si="0"/>
        <v>7668059.23147</v>
      </c>
    </row>
    <row r="25" spans="1:5" ht="13.5" thickBot="1">
      <c r="A25" s="156" t="s">
        <v>59</v>
      </c>
      <c r="B25" s="156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73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'[3]výdaje'!$B$360</f>
        <v>31805.08</v>
      </c>
      <c r="D27" s="4">
        <v>0</v>
      </c>
      <c r="E27" s="5">
        <f>C27+D27</f>
        <v>31805.08</v>
      </c>
    </row>
    <row r="28" spans="1:5" ht="15" customHeight="1">
      <c r="A28" s="25" t="s">
        <v>21</v>
      </c>
      <c r="B28" s="7" t="s">
        <v>20</v>
      </c>
      <c r="C28" s="8">
        <f>'[3]výdaje'!$C$360</f>
        <v>210455</v>
      </c>
      <c r="D28" s="4">
        <v>0</v>
      </c>
      <c r="E28" s="5">
        <f aca="true" t="shared" si="1" ref="E28:E45">C28+D28</f>
        <v>210455</v>
      </c>
    </row>
    <row r="29" spans="1:5" ht="15" customHeight="1">
      <c r="A29" s="25" t="s">
        <v>29</v>
      </c>
      <c r="B29" s="7" t="s">
        <v>20</v>
      </c>
      <c r="C29" s="8">
        <f>'[3]výdaje'!$D$360</f>
        <v>908463.36</v>
      </c>
      <c r="D29" s="4">
        <v>0</v>
      </c>
      <c r="E29" s="5">
        <f t="shared" si="1"/>
        <v>908463.36</v>
      </c>
    </row>
    <row r="30" spans="1:5" ht="15" customHeight="1">
      <c r="A30" s="25" t="s">
        <v>22</v>
      </c>
      <c r="B30" s="7" t="s">
        <v>20</v>
      </c>
      <c r="C30" s="8">
        <f>'[3]výdaje'!$E$360</f>
        <v>965939.719</v>
      </c>
      <c r="D30" s="4">
        <v>0</v>
      </c>
      <c r="E30" s="5">
        <f t="shared" si="1"/>
        <v>965939.719</v>
      </c>
    </row>
    <row r="31" spans="1:5" ht="15" customHeight="1">
      <c r="A31" s="25" t="s">
        <v>48</v>
      </c>
      <c r="B31" s="7" t="s">
        <v>20</v>
      </c>
      <c r="C31" s="8">
        <f>'[3]výdaje'!$F$360</f>
        <v>182320</v>
      </c>
      <c r="D31" s="4">
        <v>0</v>
      </c>
      <c r="E31" s="5">
        <f>C31+D31</f>
        <v>182320</v>
      </c>
    </row>
    <row r="32" spans="1:5" ht="15" customHeight="1">
      <c r="A32" s="25" t="s">
        <v>43</v>
      </c>
      <c r="B32" s="7" t="s">
        <v>20</v>
      </c>
      <c r="C32" s="8">
        <f>'[3]výdaje'!$G$360</f>
        <v>3458498.167990001</v>
      </c>
      <c r="D32" s="4">
        <v>0</v>
      </c>
      <c r="E32" s="5">
        <f t="shared" si="1"/>
        <v>3458498.167990001</v>
      </c>
    </row>
    <row r="33" spans="1:5" ht="15" customHeight="1">
      <c r="A33" s="25" t="s">
        <v>23</v>
      </c>
      <c r="B33" s="7" t="s">
        <v>20</v>
      </c>
      <c r="C33" s="8">
        <f>'[3]výdaje'!$H$360</f>
        <v>35919.79000000001</v>
      </c>
      <c r="D33" s="4">
        <f>'[1]výdaje'!$G$16</f>
        <v>0</v>
      </c>
      <c r="E33" s="5">
        <f t="shared" si="1"/>
        <v>35919.79000000001</v>
      </c>
    </row>
    <row r="34" spans="1:5" ht="15" customHeight="1">
      <c r="A34" s="25" t="s">
        <v>30</v>
      </c>
      <c r="B34" s="7" t="s">
        <v>24</v>
      </c>
      <c r="C34" s="8">
        <f>'[3]výdaje'!$I$360</f>
        <v>522953.27699999994</v>
      </c>
      <c r="D34" s="4">
        <v>0</v>
      </c>
      <c r="E34" s="5">
        <f t="shared" si="1"/>
        <v>522953.27699999994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'[3]výdaje'!$K$360</f>
        <v>887943.1999999998</v>
      </c>
      <c r="D36" s="4">
        <f>'[1]výdaje'!$J$16</f>
        <v>0</v>
      </c>
      <c r="E36" s="5">
        <f t="shared" si="1"/>
        <v>887943.1999999998</v>
      </c>
    </row>
    <row r="37" spans="1:5" ht="15" customHeight="1">
      <c r="A37" s="25" t="s">
        <v>34</v>
      </c>
      <c r="B37" s="7" t="s">
        <v>25</v>
      </c>
      <c r="C37" s="8">
        <f>'[3]výdaje'!$L$360</f>
        <v>301337.21</v>
      </c>
      <c r="D37" s="4">
        <v>0</v>
      </c>
      <c r="E37" s="5">
        <f t="shared" si="1"/>
        <v>301337.21</v>
      </c>
    </row>
    <row r="38" spans="1:5" ht="15" customHeight="1">
      <c r="A38" s="25" t="s">
        <v>33</v>
      </c>
      <c r="B38" s="7" t="s">
        <v>20</v>
      </c>
      <c r="C38" s="8">
        <f>'[3]výdaje'!$M$225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'[3]výdaje'!$N$360</f>
        <v>72301</v>
      </c>
      <c r="D39" s="4">
        <v>0</v>
      </c>
      <c r="E39" s="5">
        <f>C39+D39</f>
        <v>72301</v>
      </c>
    </row>
    <row r="40" spans="1:5" ht="15" customHeight="1">
      <c r="A40" s="25" t="s">
        <v>35</v>
      </c>
      <c r="B40" s="7" t="s">
        <v>25</v>
      </c>
      <c r="C40" s="8">
        <f>'[3]výdaje'!$O$135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'[3]výdaje'!$P$180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'[3]výdaje'!$R$360</f>
        <v>4003</v>
      </c>
      <c r="D43" s="4">
        <f>'[1]výdaje'!$P$16</f>
        <v>0</v>
      </c>
      <c r="E43" s="5">
        <f t="shared" si="1"/>
        <v>4003</v>
      </c>
    </row>
    <row r="44" spans="1:5" ht="15" customHeight="1">
      <c r="A44" s="25" t="s">
        <v>39</v>
      </c>
      <c r="B44" s="7" t="s">
        <v>25</v>
      </c>
      <c r="C44" s="8">
        <f>'[3]výdaje'!$S$135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7668059.230140001</v>
      </c>
      <c r="D46" s="22">
        <f>SUM(D27:D45)</f>
        <v>0</v>
      </c>
      <c r="E46" s="23">
        <f>SUM(E27:E45)</f>
        <v>7668059.230140001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="60" zoomScalePageLayoutView="0" workbookViewId="0" topLeftCell="A1">
      <selection activeCell="G61" sqref="G61"/>
    </sheetView>
  </sheetViews>
  <sheetFormatPr defaultColWidth="9.140625" defaultRowHeight="12.75"/>
  <cols>
    <col min="1" max="1" width="2.57421875" style="0" customWidth="1"/>
    <col min="2" max="2" width="5.8515625" style="0" customWidth="1"/>
    <col min="7" max="7" width="39.421875" style="0" customWidth="1"/>
    <col min="9" max="9" width="11.7109375" style="0" bestFit="1" customWidth="1"/>
    <col min="10" max="10" width="12.421875" style="0" customWidth="1"/>
  </cols>
  <sheetData>
    <row r="1" ht="12.75">
      <c r="K1" s="87"/>
    </row>
    <row r="2" spans="1:13" ht="12.75">
      <c r="A2" s="88"/>
      <c r="B2" s="88"/>
      <c r="C2" s="88"/>
      <c r="D2" s="88"/>
      <c r="E2" s="88"/>
      <c r="F2" s="88"/>
      <c r="G2" s="88"/>
      <c r="H2" s="89"/>
      <c r="I2" s="89"/>
      <c r="J2" s="89"/>
      <c r="K2" s="89"/>
      <c r="L2" s="89"/>
      <c r="M2" s="89"/>
    </row>
    <row r="3" spans="1:13" ht="18">
      <c r="A3" s="160" t="s">
        <v>101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90"/>
      <c r="M3" s="91"/>
    </row>
    <row r="4" spans="1:13" ht="18">
      <c r="A4" s="92"/>
      <c r="B4" s="92"/>
      <c r="C4" s="92"/>
      <c r="D4" s="92"/>
      <c r="E4" s="92"/>
      <c r="F4" s="92"/>
      <c r="G4" s="92"/>
      <c r="H4" s="92"/>
      <c r="I4" s="92"/>
      <c r="J4" s="92"/>
      <c r="K4" s="93"/>
      <c r="L4" s="91"/>
      <c r="M4" s="91"/>
    </row>
    <row r="5" spans="1:13" ht="15.75">
      <c r="A5" s="161" t="s">
        <v>89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91"/>
    </row>
    <row r="6" spans="1:13" ht="18">
      <c r="A6" s="92"/>
      <c r="B6" s="92"/>
      <c r="C6" s="92"/>
      <c r="D6" s="92"/>
      <c r="E6" s="92"/>
      <c r="F6" s="92"/>
      <c r="G6" s="92"/>
      <c r="H6" s="92"/>
      <c r="I6" s="92"/>
      <c r="J6" s="92"/>
      <c r="K6" s="93"/>
      <c r="L6" s="91"/>
      <c r="M6" s="91"/>
    </row>
    <row r="7" spans="1:13" ht="15.75">
      <c r="A7" s="162" t="s">
        <v>90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91"/>
    </row>
    <row r="8" spans="1:13" ht="13.5" thickBot="1">
      <c r="A8" s="94"/>
      <c r="B8" s="94"/>
      <c r="C8" s="94"/>
      <c r="D8" s="94"/>
      <c r="E8" s="94"/>
      <c r="F8" s="94"/>
      <c r="G8" s="94"/>
      <c r="H8" s="94"/>
      <c r="I8" s="94"/>
      <c r="J8" s="94"/>
      <c r="K8" s="95" t="s">
        <v>66</v>
      </c>
      <c r="L8" s="96"/>
      <c r="M8" s="91"/>
    </row>
    <row r="9" spans="1:13" ht="23.25" customHeight="1" thickBot="1">
      <c r="A9" s="157" t="s">
        <v>67</v>
      </c>
      <c r="B9" s="150" t="s">
        <v>68</v>
      </c>
      <c r="C9" s="151" t="s">
        <v>84</v>
      </c>
      <c r="D9" s="151" t="s">
        <v>69</v>
      </c>
      <c r="E9" s="151" t="s">
        <v>19</v>
      </c>
      <c r="F9" s="152" t="s">
        <v>91</v>
      </c>
      <c r="G9" s="153" t="s">
        <v>70</v>
      </c>
      <c r="H9" s="154" t="s">
        <v>71</v>
      </c>
      <c r="I9" s="155" t="s">
        <v>72</v>
      </c>
      <c r="J9" s="155" t="s">
        <v>73</v>
      </c>
      <c r="K9" s="155" t="s">
        <v>74</v>
      </c>
      <c r="L9" s="91"/>
      <c r="M9" s="91"/>
    </row>
    <row r="10" spans="1:13" ht="15" customHeight="1" thickBot="1">
      <c r="A10" s="158"/>
      <c r="B10" s="97" t="s">
        <v>77</v>
      </c>
      <c r="C10" s="98" t="s">
        <v>75</v>
      </c>
      <c r="D10" s="98" t="s">
        <v>75</v>
      </c>
      <c r="E10" s="98" t="s">
        <v>75</v>
      </c>
      <c r="F10" s="99"/>
      <c r="G10" s="100" t="s">
        <v>92</v>
      </c>
      <c r="H10" s="101">
        <v>0</v>
      </c>
      <c r="I10" s="102">
        <f>I12+I14+I17+I11</f>
        <v>8839.83848</v>
      </c>
      <c r="J10" s="102">
        <f>J12+J14+J17</f>
        <v>-600</v>
      </c>
      <c r="K10" s="103">
        <f>I10+J10</f>
        <v>8239.83848</v>
      </c>
      <c r="L10" s="91"/>
      <c r="M10" s="91"/>
    </row>
    <row r="11" spans="1:13" ht="15" customHeight="1" thickBot="1">
      <c r="A11" s="158"/>
      <c r="B11" s="97"/>
      <c r="C11" s="98">
        <v>256460000</v>
      </c>
      <c r="D11" s="98">
        <v>4379</v>
      </c>
      <c r="E11" s="98">
        <v>5169</v>
      </c>
      <c r="F11" s="104" t="s">
        <v>87</v>
      </c>
      <c r="G11" s="100" t="s">
        <v>93</v>
      </c>
      <c r="H11" s="101">
        <v>0</v>
      </c>
      <c r="I11" s="102">
        <v>0</v>
      </c>
      <c r="J11" s="102">
        <v>0</v>
      </c>
      <c r="K11" s="103">
        <f>SUM(I11:J11)</f>
        <v>0</v>
      </c>
      <c r="L11" s="91"/>
      <c r="M11" s="91"/>
    </row>
    <row r="12" spans="1:13" ht="12.75">
      <c r="A12" s="158"/>
      <c r="B12" s="105" t="s">
        <v>77</v>
      </c>
      <c r="C12" s="106" t="s">
        <v>94</v>
      </c>
      <c r="D12" s="107" t="s">
        <v>75</v>
      </c>
      <c r="E12" s="107" t="s">
        <v>75</v>
      </c>
      <c r="F12" s="108"/>
      <c r="G12" s="109" t="s">
        <v>78</v>
      </c>
      <c r="H12" s="110">
        <f>SUM(H13:H13)</f>
        <v>0</v>
      </c>
      <c r="I12" s="111">
        <f>SUM(I13:I13)</f>
        <v>6839.55702</v>
      </c>
      <c r="J12" s="111">
        <v>-600</v>
      </c>
      <c r="K12" s="112">
        <f>I12+J12</f>
        <v>6239.55702</v>
      </c>
      <c r="L12" s="113"/>
      <c r="M12" s="113"/>
    </row>
    <row r="13" spans="1:13" ht="12.75" customHeight="1" thickBot="1">
      <c r="A13" s="158"/>
      <c r="B13" s="114"/>
      <c r="C13" s="115"/>
      <c r="D13" s="116">
        <v>6409</v>
      </c>
      <c r="E13" s="116">
        <v>5901</v>
      </c>
      <c r="F13" s="104" t="s">
        <v>87</v>
      </c>
      <c r="G13" s="117" t="s">
        <v>95</v>
      </c>
      <c r="H13" s="118">
        <v>0</v>
      </c>
      <c r="I13" s="119">
        <v>6839.55702</v>
      </c>
      <c r="J13" s="119">
        <v>-600</v>
      </c>
      <c r="K13" s="120">
        <f>I13+J13</f>
        <v>6239.55702</v>
      </c>
      <c r="L13" s="121"/>
      <c r="M13" s="121"/>
    </row>
    <row r="14" spans="1:13" ht="12.75">
      <c r="A14" s="158"/>
      <c r="B14" s="122" t="s">
        <v>77</v>
      </c>
      <c r="C14" s="123" t="s">
        <v>96</v>
      </c>
      <c r="D14" s="124" t="s">
        <v>75</v>
      </c>
      <c r="E14" s="124" t="s">
        <v>75</v>
      </c>
      <c r="F14" s="125"/>
      <c r="G14" s="126" t="s">
        <v>97</v>
      </c>
      <c r="H14" s="127">
        <f>H15+H16</f>
        <v>0</v>
      </c>
      <c r="I14" s="128">
        <f>I15+I16</f>
        <v>500.28146</v>
      </c>
      <c r="J14" s="128">
        <v>0</v>
      </c>
      <c r="K14" s="129">
        <f>SUM(H14:I14)</f>
        <v>500.28146</v>
      </c>
      <c r="L14" s="91"/>
      <c r="M14" s="91"/>
    </row>
    <row r="15" spans="1:13" ht="14.25" customHeight="1">
      <c r="A15" s="158"/>
      <c r="B15" s="130"/>
      <c r="C15" s="131"/>
      <c r="D15" s="132">
        <v>6310</v>
      </c>
      <c r="E15" s="132">
        <v>5142</v>
      </c>
      <c r="F15" s="133" t="s">
        <v>87</v>
      </c>
      <c r="G15" s="134" t="s">
        <v>98</v>
      </c>
      <c r="H15" s="135">
        <v>0</v>
      </c>
      <c r="I15" s="136">
        <v>450.28146</v>
      </c>
      <c r="J15" s="136">
        <v>0</v>
      </c>
      <c r="K15" s="137">
        <f>SUM(H15:I15)</f>
        <v>450.28146</v>
      </c>
      <c r="L15" s="91"/>
      <c r="M15" s="91"/>
    </row>
    <row r="16" spans="1:13" ht="14.25" customHeight="1" thickBot="1">
      <c r="A16" s="158"/>
      <c r="B16" s="114"/>
      <c r="C16" s="115"/>
      <c r="D16" s="116">
        <v>6310</v>
      </c>
      <c r="E16" s="116">
        <v>5163</v>
      </c>
      <c r="F16" s="104" t="s">
        <v>87</v>
      </c>
      <c r="G16" s="117" t="s">
        <v>99</v>
      </c>
      <c r="H16" s="118">
        <v>0</v>
      </c>
      <c r="I16" s="119">
        <v>50</v>
      </c>
      <c r="J16" s="119">
        <v>0</v>
      </c>
      <c r="K16" s="138">
        <f>SUM(H16:I16)</f>
        <v>50</v>
      </c>
      <c r="L16" s="91"/>
      <c r="M16" s="91"/>
    </row>
    <row r="17" spans="1:13" ht="12.75">
      <c r="A17" s="158"/>
      <c r="B17" s="105" t="s">
        <v>77</v>
      </c>
      <c r="C17" s="106" t="s">
        <v>100</v>
      </c>
      <c r="D17" s="107" t="s">
        <v>75</v>
      </c>
      <c r="E17" s="107" t="s">
        <v>75</v>
      </c>
      <c r="F17" s="108"/>
      <c r="G17" s="109" t="s">
        <v>79</v>
      </c>
      <c r="H17" s="110">
        <f>SUM(H18:H18)</f>
        <v>0</v>
      </c>
      <c r="I17" s="111">
        <f>SUM(I18:I18)</f>
        <v>1500</v>
      </c>
      <c r="J17" s="111">
        <v>0</v>
      </c>
      <c r="K17" s="139">
        <f>SUM(H17:I17)</f>
        <v>1500</v>
      </c>
      <c r="L17" s="91"/>
      <c r="M17" s="91"/>
    </row>
    <row r="18" spans="1:13" ht="12" customHeight="1" thickBot="1">
      <c r="A18" s="159"/>
      <c r="B18" s="140"/>
      <c r="C18" s="115"/>
      <c r="D18" s="116">
        <v>6409</v>
      </c>
      <c r="E18" s="116">
        <v>5901</v>
      </c>
      <c r="F18" s="104" t="s">
        <v>87</v>
      </c>
      <c r="G18" s="117" t="s">
        <v>95</v>
      </c>
      <c r="H18" s="118">
        <v>0</v>
      </c>
      <c r="I18" s="141">
        <v>1500</v>
      </c>
      <c r="J18" s="142">
        <v>0</v>
      </c>
      <c r="K18" s="138">
        <f>SUM(H18:I18)</f>
        <v>1500</v>
      </c>
      <c r="L18" s="91"/>
      <c r="M18" s="91"/>
    </row>
  </sheetData>
  <sheetProtection/>
  <mergeCells count="4">
    <mergeCell ref="A9:A18"/>
    <mergeCell ref="A3:K3"/>
    <mergeCell ref="A5:L5"/>
    <mergeCell ref="A7:L7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="60" zoomScalePageLayoutView="0" workbookViewId="0" topLeftCell="A1">
      <selection activeCell="D32" sqref="D32"/>
    </sheetView>
  </sheetViews>
  <sheetFormatPr defaultColWidth="9.140625" defaultRowHeight="12.75"/>
  <cols>
    <col min="1" max="1" width="3.28125" style="0" customWidth="1"/>
    <col min="2" max="2" width="9.57421875" style="0" customWidth="1"/>
    <col min="3" max="3" width="7.7109375" style="0" customWidth="1"/>
    <col min="4" max="4" width="7.421875" style="0" customWidth="1"/>
    <col min="5" max="5" width="8.00390625" style="0" customWidth="1"/>
    <col min="6" max="6" width="44.7109375" style="0" customWidth="1"/>
    <col min="7" max="7" width="14.421875" style="0" customWidth="1"/>
    <col min="8" max="8" width="12.7109375" style="0" customWidth="1"/>
    <col min="9" max="9" width="14.421875" style="0" customWidth="1"/>
    <col min="10" max="10" width="13.00390625" style="0" customWidth="1"/>
    <col min="11" max="11" width="11.57421875" style="0" customWidth="1"/>
  </cols>
  <sheetData>
    <row r="1" spans="1:12" ht="12.75">
      <c r="A1" s="41"/>
      <c r="B1" s="42"/>
      <c r="C1" s="41"/>
      <c r="D1" s="41"/>
      <c r="E1" s="43"/>
      <c r="F1" s="44"/>
      <c r="G1" s="163" t="s">
        <v>80</v>
      </c>
      <c r="H1" s="163"/>
      <c r="I1" s="163"/>
      <c r="J1" s="163"/>
      <c r="K1" s="163"/>
      <c r="L1" s="44"/>
    </row>
    <row r="2" spans="1:12" ht="15.75">
      <c r="A2" s="164" t="s">
        <v>81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5" customHeight="1">
      <c r="A3" s="45"/>
      <c r="B3" s="46"/>
      <c r="C3" s="45"/>
      <c r="D3" s="45"/>
      <c r="E3" s="47"/>
      <c r="F3" s="45"/>
      <c r="G3" s="46"/>
      <c r="H3" s="45"/>
      <c r="I3" s="45"/>
      <c r="J3" s="47"/>
      <c r="K3" s="48"/>
      <c r="L3" s="49"/>
    </row>
    <row r="4" spans="1:12" ht="15" customHeight="1">
      <c r="A4" s="165" t="s">
        <v>82</v>
      </c>
      <c r="B4" s="165"/>
      <c r="C4" s="165"/>
      <c r="D4" s="165"/>
      <c r="E4" s="165"/>
      <c r="F4" s="165"/>
      <c r="G4" s="165"/>
      <c r="H4" s="165"/>
      <c r="I4" s="165"/>
      <c r="J4" s="50"/>
      <c r="K4" s="51"/>
      <c r="L4" s="44"/>
    </row>
    <row r="5" spans="1:12" ht="15" customHeight="1">
      <c r="A5" s="45"/>
      <c r="B5" s="46"/>
      <c r="C5" s="45"/>
      <c r="D5" s="45"/>
      <c r="E5" s="47"/>
      <c r="F5" s="48"/>
      <c r="G5" s="49"/>
      <c r="H5" s="52"/>
      <c r="I5" s="53"/>
      <c r="J5" s="50"/>
      <c r="K5" s="51"/>
      <c r="L5" s="44"/>
    </row>
    <row r="6" spans="1:12" ht="15" customHeight="1">
      <c r="A6" s="166" t="s">
        <v>83</v>
      </c>
      <c r="B6" s="166"/>
      <c r="C6" s="166"/>
      <c r="D6" s="166"/>
      <c r="E6" s="166"/>
      <c r="F6" s="166"/>
      <c r="G6" s="166"/>
      <c r="H6" s="166"/>
      <c r="I6" s="166"/>
      <c r="J6" s="50"/>
      <c r="K6" s="51"/>
      <c r="L6" s="44"/>
    </row>
    <row r="7" spans="1:12" ht="15" customHeight="1" thickBot="1">
      <c r="A7" s="54"/>
      <c r="B7" s="55"/>
      <c r="C7" s="54"/>
      <c r="D7" s="54"/>
      <c r="E7" s="56"/>
      <c r="F7" s="57"/>
      <c r="G7" s="58"/>
      <c r="H7" s="58"/>
      <c r="I7" s="40"/>
      <c r="J7" s="40" t="s">
        <v>66</v>
      </c>
      <c r="K7" s="51"/>
      <c r="L7" s="44"/>
    </row>
    <row r="8" spans="1:12" ht="15" customHeight="1" thickBot="1">
      <c r="A8" s="59" t="s">
        <v>68</v>
      </c>
      <c r="B8" s="60" t="s">
        <v>84</v>
      </c>
      <c r="C8" s="61" t="s">
        <v>69</v>
      </c>
      <c r="D8" s="61" t="s">
        <v>19</v>
      </c>
      <c r="E8" s="62" t="s">
        <v>85</v>
      </c>
      <c r="F8" s="63" t="s">
        <v>70</v>
      </c>
      <c r="G8" s="64" t="s">
        <v>71</v>
      </c>
      <c r="H8" s="65" t="s">
        <v>72</v>
      </c>
      <c r="I8" s="66" t="s">
        <v>73</v>
      </c>
      <c r="J8" s="67" t="s">
        <v>74</v>
      </c>
      <c r="K8" s="51"/>
      <c r="L8" s="44"/>
    </row>
    <row r="9" spans="1:12" ht="15" customHeight="1" thickBot="1">
      <c r="A9" s="143" t="s">
        <v>75</v>
      </c>
      <c r="B9" s="144" t="s">
        <v>75</v>
      </c>
      <c r="C9" s="145" t="s">
        <v>75</v>
      </c>
      <c r="D9" s="145" t="s">
        <v>75</v>
      </c>
      <c r="E9" s="146" t="s">
        <v>75</v>
      </c>
      <c r="F9" s="147" t="s">
        <v>76</v>
      </c>
      <c r="G9" s="148">
        <v>12320</v>
      </c>
      <c r="H9" s="148">
        <v>194370.73</v>
      </c>
      <c r="I9" s="148">
        <f>I10</f>
        <v>600</v>
      </c>
      <c r="J9" s="149">
        <f>H9+I9</f>
        <v>194970.73</v>
      </c>
      <c r="K9" s="68"/>
      <c r="L9" s="69"/>
    </row>
    <row r="10" spans="1:12" ht="22.5" customHeight="1" thickBot="1">
      <c r="A10" s="70" t="s">
        <v>77</v>
      </c>
      <c r="B10" s="71">
        <v>0</v>
      </c>
      <c r="C10" s="72" t="s">
        <v>75</v>
      </c>
      <c r="D10" s="72" t="s">
        <v>75</v>
      </c>
      <c r="E10" s="73" t="s">
        <v>75</v>
      </c>
      <c r="F10" s="74" t="s">
        <v>86</v>
      </c>
      <c r="G10" s="75">
        <f>SUM(G11:G11)</f>
        <v>0</v>
      </c>
      <c r="H10" s="75">
        <f>SUM(H11:H11)</f>
        <v>0</v>
      </c>
      <c r="I10" s="75">
        <f>SUM(I11:I11)</f>
        <v>600</v>
      </c>
      <c r="J10" s="76">
        <f>SUM(J11:J11)</f>
        <v>600</v>
      </c>
      <c r="K10" s="68"/>
      <c r="L10" s="69"/>
    </row>
    <row r="11" spans="1:12" ht="15" customHeight="1" thickBot="1">
      <c r="A11" s="77"/>
      <c r="B11" s="78">
        <v>0</v>
      </c>
      <c r="C11" s="79">
        <v>6172</v>
      </c>
      <c r="D11" s="80">
        <v>5169</v>
      </c>
      <c r="E11" s="81" t="s">
        <v>87</v>
      </c>
      <c r="F11" s="82" t="s">
        <v>88</v>
      </c>
      <c r="G11" s="83">
        <v>0</v>
      </c>
      <c r="H11" s="84">
        <v>0</v>
      </c>
      <c r="I11" s="85">
        <v>600</v>
      </c>
      <c r="J11" s="86">
        <v>600</v>
      </c>
      <c r="K11" s="68"/>
      <c r="L11" s="69"/>
    </row>
    <row r="12" ht="15" customHeight="1"/>
    <row r="13" ht="15" customHeight="1"/>
    <row r="14" ht="15" customHeight="1"/>
    <row r="15" ht="15" customHeight="1">
      <c r="H15" s="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4">
    <mergeCell ref="G1:K1"/>
    <mergeCell ref="A2:L2"/>
    <mergeCell ref="A4:I4"/>
    <mergeCell ref="A6:I6"/>
  </mergeCells>
  <printOptions/>
  <pageMargins left="0.7" right="0.7" top="0.787401575" bottom="0.787401575" header="0.3" footer="0.3"/>
  <pageSetup horizontalDpi="600" verticalDpi="600" orientation="portrait" paperSize="9" scale="6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Sulcova Veronika</cp:lastModifiedBy>
  <cp:lastPrinted>2013-10-09T08:30:20Z</cp:lastPrinted>
  <dcterms:created xsi:type="dcterms:W3CDTF">2007-12-18T12:40:54Z</dcterms:created>
  <dcterms:modified xsi:type="dcterms:W3CDTF">2013-10-16T14:04:04Z</dcterms:modified>
  <cp:category/>
  <cp:version/>
  <cp:contentType/>
  <cp:contentStatus/>
</cp:coreProperties>
</file>