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303" sheetId="2" r:id="rId2"/>
    <sheet name="92302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<sst xmlns="http://schemas.openxmlformats.org/spreadsheetml/2006/main" count="164" uniqueCount="104">
  <si>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</si>
  <si>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</si>
  <si>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</si>
  <si>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</si>
  <si>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</si>
  <si>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</si>
  <si>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</si>
  <si>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</si>
  <si>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</si>
  <si>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</si>
  <si>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</si>
  <si>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</si>
  <si>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</si>
  <si>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</si>
  <si>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</si>
  <si>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</si>
  <si>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</si>
  <si>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</si>
  <si>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</si>
  <si>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</si>
  <si>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</si>
  <si>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</si>
  <si>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</si>
  <si>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</si>
  <si>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</si>
  <si>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</si>
  <si>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</si>
  <si>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</si>
  <si>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</si>
  <si>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</si>
  <si>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</si>
  <si>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</si>
  <si>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</si>
  <si>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</si>
  <si>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</si>
  <si>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</si>
  <si>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</si>
  <si>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</si>
  <si>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</si>
  <si>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</si>
  <si>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</si>
  <si>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</si>
  <si>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</si>
  <si>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</si>
  <si>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</si>
  <si>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</si>
  <si>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</si>
  <si>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</si>
  <si>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</si>
  <si>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</si>
  <si>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</si>
  <si>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</si>
  <si>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</si>
  <si>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</si>
  <si>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</si>
  <si>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</si>
  <si>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</si>
  <si>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</si>
  <si>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</si>
  <si>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</si>
  <si>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</si>
  <si>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</si>
  <si>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</si>
  <si>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</si>
  <si>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</si>
  <si>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</si>
  <si>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tis.Kč</t>
  </si>
  <si>
    <t>92303</t>
  </si>
  <si>
    <t>uk.</t>
  </si>
  <si>
    <t>§</t>
  </si>
  <si>
    <t>S P O L U F I N A N C O V Á N Í   E U</t>
  </si>
  <si>
    <t>SR 2013</t>
  </si>
  <si>
    <t>UR I 2013</t>
  </si>
  <si>
    <t>UR II 2013</t>
  </si>
  <si>
    <t>x</t>
  </si>
  <si>
    <t>Běžné a kapitálové výdaje odboru - celkem</t>
  </si>
  <si>
    <t>SU</t>
  </si>
  <si>
    <t>Kofinancování ROP a TOP</t>
  </si>
  <si>
    <t>Vratky z předfin. projektů EU resortu dopravy</t>
  </si>
  <si>
    <t xml:space="preserve">               Odbor regionálního rozvoje a evropských projektů</t>
  </si>
  <si>
    <t xml:space="preserve">                                                                                   92302 - Spolufinancování EU</t>
  </si>
  <si>
    <t>č.a.</t>
  </si>
  <si>
    <t>UZ</t>
  </si>
  <si>
    <t>00000000</t>
  </si>
  <si>
    <t>Ekonomický odbor</t>
  </si>
  <si>
    <t>92303 - Spolufinancování EU</t>
  </si>
  <si>
    <t>ÚZ</t>
  </si>
  <si>
    <t>Běžné a kapitálové výdaje resortu celkem</t>
  </si>
  <si>
    <t>IP-6</t>
  </si>
  <si>
    <t>0300010000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</si>
  <si>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</si>
  <si>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</si>
  <si>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</si>
  <si>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</si>
  <si>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</si>
  <si>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</si>
  <si>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Změna rozpočtu - rozpočtové opatření č.      288/13</t>
  </si>
  <si>
    <t>ZR-RO č. 288/13</t>
  </si>
  <si>
    <t>1750551432</t>
  </si>
  <si>
    <t>ROP - Přístavba dílny odborného výcviku SOŠ a Gymnázium Liberec</t>
  </si>
  <si>
    <t xml:space="preserve">                                                                      Změna rozpočtu - rozpočtové opatření č. 288/13</t>
  </si>
  <si>
    <t xml:space="preserve">                                            příloha č. 1 k ZR-RO č. 288/13</t>
  </si>
  <si>
    <t>ZR-RO č.288/13</t>
  </si>
  <si>
    <t>Úhrady sankcí jiným rozpočtům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</si>
</sst>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50000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3" fontId="12" fillId="0" borderId="0" xfId="52" applyNumberFormat="1" applyFont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1" fontId="13" fillId="0" borderId="0" xfId="52" applyNumberFormat="1" applyFont="1">
      <alignment/>
      <protection/>
    </xf>
    <xf numFmtId="49" fontId="13" fillId="0" borderId="0" xfId="52" applyNumberFormat="1" applyFont="1" applyAlignment="1">
      <alignment horizontal="center"/>
      <protection/>
    </xf>
    <xf numFmtId="0" fontId="13" fillId="0" borderId="0" xfId="52" applyFont="1">
      <alignment/>
      <protection/>
    </xf>
    <xf numFmtId="0" fontId="13" fillId="0" borderId="0" xfId="51" applyFont="1" applyFill="1" applyAlignment="1">
      <alignment horizontal="center" vertical="center" wrapText="1"/>
      <protection/>
    </xf>
    <xf numFmtId="1" fontId="13" fillId="0" borderId="0" xfId="51" applyNumberFormat="1" applyFont="1" applyFill="1" applyAlignment="1">
      <alignment vertical="center" wrapText="1"/>
      <protection/>
    </xf>
    <xf numFmtId="49" fontId="13" fillId="0" borderId="0" xfId="51" applyNumberFormat="1" applyFont="1" applyFill="1" applyAlignment="1">
      <alignment horizontal="center" vertical="center" wrapText="1"/>
      <protection/>
    </xf>
    <xf numFmtId="0" fontId="13" fillId="0" borderId="0" xfId="51" applyFont="1" applyFill="1" applyAlignment="1">
      <alignment vertical="center" wrapText="1"/>
      <protection/>
    </xf>
    <xf numFmtId="4" fontId="13" fillId="0" borderId="0" xfId="51" applyNumberFormat="1" applyFont="1" applyFill="1" applyAlignment="1">
      <alignment vertical="center" wrapText="1"/>
      <protection/>
    </xf>
    <xf numFmtId="0" fontId="14" fillId="0" borderId="0" xfId="52" applyFont="1" applyFill="1" applyAlignment="1">
      <alignment vertical="center"/>
      <protection/>
    </xf>
    <xf numFmtId="0" fontId="15" fillId="0" borderId="0" xfId="52" applyFont="1">
      <alignment/>
      <protection/>
    </xf>
    <xf numFmtId="4" fontId="13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13" fillId="0" borderId="0" xfId="52" applyFont="1" applyFill="1" applyAlignment="1">
      <alignment horizontal="center" vertical="center" wrapText="1"/>
      <protection/>
    </xf>
    <xf numFmtId="1" fontId="13" fillId="0" borderId="0" xfId="52" applyNumberFormat="1" applyFont="1" applyFill="1" applyAlignment="1">
      <alignment vertical="center" wrapText="1"/>
      <protection/>
    </xf>
    <xf numFmtId="49" fontId="13" fillId="0" borderId="0" xfId="52" applyNumberFormat="1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vertical="center" wrapText="1"/>
      <protection/>
    </xf>
    <xf numFmtId="4" fontId="13" fillId="0" borderId="0" xfId="52" applyNumberFormat="1" applyFont="1" applyFill="1" applyAlignment="1">
      <alignment vertical="center" wrapText="1"/>
      <protection/>
    </xf>
    <xf numFmtId="0" fontId="15" fillId="0" borderId="0" xfId="52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16" fillId="34" borderId="20" xfId="54" applyFont="1" applyFill="1" applyBorder="1" applyAlignment="1">
      <alignment horizontal="center" vertical="center"/>
      <protection/>
    </xf>
    <xf numFmtId="49" fontId="17" fillId="34" borderId="20" xfId="54" applyNumberFormat="1" applyFont="1" applyFill="1" applyBorder="1" applyAlignment="1">
      <alignment horizontal="center" vertical="center"/>
      <protection/>
    </xf>
    <xf numFmtId="4" fontId="16" fillId="34" borderId="20" xfId="54" applyNumberFormat="1" applyFont="1" applyFill="1" applyBorder="1" applyAlignment="1">
      <alignment vertical="center"/>
      <protection/>
    </xf>
    <xf numFmtId="0" fontId="18" fillId="0" borderId="25" xfId="54" applyFont="1" applyFill="1" applyBorder="1" applyAlignment="1">
      <alignment horizontal="center" vertical="center"/>
      <protection/>
    </xf>
    <xf numFmtId="165" fontId="18" fillId="0" borderId="26" xfId="54" applyNumberFormat="1" applyFont="1" applyFill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" fontId="18" fillId="34" borderId="26" xfId="0" applyNumberFormat="1" applyFont="1" applyFill="1" applyBorder="1" applyAlignment="1">
      <alignment vertical="center"/>
    </xf>
    <xf numFmtId="4" fontId="18" fillId="34" borderId="2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8" fillId="0" borderId="0" xfId="51" applyAlignment="1">
      <alignment vertical="center"/>
      <protection/>
    </xf>
    <xf numFmtId="3" fontId="19" fillId="0" borderId="0" xfId="55" applyNumberFormat="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166" fontId="0" fillId="0" borderId="0" xfId="53" applyNumberFormat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right" vertical="center"/>
      <protection/>
    </xf>
    <xf numFmtId="0" fontId="24" fillId="0" borderId="0" xfId="53" applyFont="1" applyAlignment="1">
      <alignment vertical="center"/>
      <protection/>
    </xf>
    <xf numFmtId="0" fontId="24" fillId="0" borderId="0" xfId="53" applyFont="1" applyAlignment="1">
      <alignment vertical="center" wrapText="1"/>
      <protection/>
    </xf>
    <xf numFmtId="49" fontId="16" fillId="34" borderId="20" xfId="52" applyNumberFormat="1" applyFont="1" applyFill="1" applyBorder="1" applyAlignment="1">
      <alignment horizontal="center" vertical="center"/>
      <protection/>
    </xf>
    <xf numFmtId="0" fontId="16" fillId="34" borderId="20" xfId="49" applyFont="1" applyFill="1" applyBorder="1" applyAlignment="1">
      <alignment horizontal="left" vertical="center" wrapText="1"/>
      <protection/>
    </xf>
    <xf numFmtId="49" fontId="18" fillId="0" borderId="30" xfId="54" applyNumberFormat="1" applyFont="1" applyFill="1" applyBorder="1" applyAlignment="1">
      <alignment horizontal="center" vertical="center"/>
      <protection/>
    </xf>
    <xf numFmtId="0" fontId="18" fillId="0" borderId="31" xfId="0" applyFont="1" applyBorder="1" applyAlignment="1">
      <alignment/>
    </xf>
    <xf numFmtId="0" fontId="23" fillId="16" borderId="19" xfId="53" applyFont="1" applyFill="1" applyBorder="1" applyAlignment="1">
      <alignment horizontal="center" vertical="center"/>
      <protection/>
    </xf>
    <xf numFmtId="0" fontId="23" fillId="16" borderId="20" xfId="53" applyFont="1" applyFill="1" applyBorder="1" applyAlignment="1">
      <alignment horizontal="center" vertical="center"/>
      <protection/>
    </xf>
    <xf numFmtId="0" fontId="23" fillId="16" borderId="32" xfId="53" applyFont="1" applyFill="1" applyBorder="1" applyAlignment="1">
      <alignment horizontal="center" vertical="center"/>
      <protection/>
    </xf>
    <xf numFmtId="0" fontId="23" fillId="16" borderId="31" xfId="53" applyFont="1" applyFill="1" applyBorder="1" applyAlignment="1">
      <alignment horizontal="center" vertical="center"/>
      <protection/>
    </xf>
    <xf numFmtId="0" fontId="23" fillId="16" borderId="33" xfId="53" applyFont="1" applyFill="1" applyBorder="1" applyAlignment="1">
      <alignment horizontal="center" vertical="center"/>
      <protection/>
    </xf>
    <xf numFmtId="0" fontId="23" fillId="16" borderId="21" xfId="53" applyFont="1" applyFill="1" applyBorder="1" applyAlignment="1">
      <alignment horizontal="center" vertical="center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23" fillId="0" borderId="32" xfId="53" applyFont="1" applyBorder="1" applyAlignment="1">
      <alignment horizontal="center" vertical="center" wrapText="1"/>
      <protection/>
    </xf>
    <xf numFmtId="0" fontId="23" fillId="0" borderId="31" xfId="53" applyFont="1" applyBorder="1" applyAlignment="1">
      <alignment horizontal="left" vertical="center" wrapText="1"/>
      <protection/>
    </xf>
    <xf numFmtId="4" fontId="23" fillId="0" borderId="33" xfId="53" applyNumberFormat="1" applyFont="1" applyBorder="1" applyAlignment="1">
      <alignment horizontal="right" vertical="center"/>
      <protection/>
    </xf>
    <xf numFmtId="4" fontId="23" fillId="0" borderId="32" xfId="53" applyNumberFormat="1" applyFont="1" applyBorder="1" applyAlignment="1">
      <alignment horizontal="right" vertical="center"/>
      <protection/>
    </xf>
    <xf numFmtId="4" fontId="23" fillId="0" borderId="21" xfId="53" applyNumberFormat="1" applyFont="1" applyBorder="1" applyAlignment="1">
      <alignment horizontal="right" vertical="center"/>
      <protection/>
    </xf>
    <xf numFmtId="49" fontId="0" fillId="0" borderId="3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49" fontId="25" fillId="0" borderId="11" xfId="53" applyNumberFormat="1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horizontal="center" vertical="center"/>
      <protection/>
    </xf>
    <xf numFmtId="49" fontId="25" fillId="0" borderId="34" xfId="53" applyNumberFormat="1" applyFont="1" applyFill="1" applyBorder="1" applyAlignment="1">
      <alignment horizontal="center" vertical="center"/>
      <protection/>
    </xf>
    <xf numFmtId="0" fontId="25" fillId="0" borderId="35" xfId="53" applyFont="1" applyFill="1" applyBorder="1" applyAlignment="1">
      <alignment horizontal="left" vertical="center"/>
      <protection/>
    </xf>
    <xf numFmtId="4" fontId="25" fillId="0" borderId="36" xfId="53" applyNumberFormat="1" applyFont="1" applyFill="1" applyBorder="1" applyAlignment="1">
      <alignment vertical="center"/>
      <protection/>
    </xf>
    <xf numFmtId="4" fontId="25" fillId="0" borderId="34" xfId="53" applyNumberFormat="1" applyFont="1" applyFill="1" applyBorder="1" applyAlignment="1">
      <alignment vertical="center"/>
      <protection/>
    </xf>
    <xf numFmtId="0" fontId="23" fillId="0" borderId="25" xfId="53" applyFont="1" applyBorder="1" applyAlignment="1">
      <alignment horizontal="center" vertical="center" wrapText="1"/>
      <protection/>
    </xf>
    <xf numFmtId="49" fontId="0" fillId="0" borderId="26" xfId="53" applyNumberFormat="1" applyFont="1" applyFill="1" applyBorder="1" applyAlignment="1">
      <alignment horizontal="center" vertical="center" wrapText="1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0" fontId="8" fillId="0" borderId="37" xfId="50" applyFont="1" applyFill="1" applyBorder="1" applyAlignment="1">
      <alignment vertical="center" wrapText="1"/>
      <protection/>
    </xf>
    <xf numFmtId="4" fontId="0" fillId="0" borderId="38" xfId="53" applyNumberFormat="1" applyFont="1" applyFill="1" applyBorder="1" applyAlignment="1">
      <alignment vertical="center" wrapText="1"/>
      <protection/>
    </xf>
    <xf numFmtId="4" fontId="0" fillId="0" borderId="30" xfId="53" applyNumberFormat="1" applyFont="1" applyFill="1" applyBorder="1" applyAlignment="1">
      <alignment vertical="center" wrapText="1"/>
      <protection/>
    </xf>
    <xf numFmtId="0" fontId="25" fillId="0" borderId="39" xfId="53" applyFont="1" applyBorder="1" applyAlignment="1">
      <alignment horizontal="center" vertical="center"/>
      <protection/>
    </xf>
    <xf numFmtId="49" fontId="25" fillId="0" borderId="40" xfId="53" applyNumberFormat="1" applyFont="1" applyFill="1" applyBorder="1" applyAlignment="1">
      <alignment horizontal="center" vertical="center"/>
      <protection/>
    </xf>
    <xf numFmtId="0" fontId="25" fillId="0" borderId="40" xfId="53" applyFont="1" applyFill="1" applyBorder="1" applyAlignment="1">
      <alignment horizontal="center" vertical="center"/>
      <protection/>
    </xf>
    <xf numFmtId="49" fontId="25" fillId="0" borderId="41" xfId="53" applyNumberFormat="1" applyFont="1" applyFill="1" applyBorder="1" applyAlignment="1">
      <alignment horizontal="center" vertical="center"/>
      <protection/>
    </xf>
    <xf numFmtId="0" fontId="25" fillId="0" borderId="42" xfId="53" applyFont="1" applyFill="1" applyBorder="1" applyAlignment="1">
      <alignment horizontal="left" vertical="center"/>
      <protection/>
    </xf>
    <xf numFmtId="4" fontId="25" fillId="0" borderId="43" xfId="53" applyNumberFormat="1" applyFont="1" applyFill="1" applyBorder="1" applyAlignment="1">
      <alignment vertical="center"/>
      <protection/>
    </xf>
    <xf numFmtId="4" fontId="25" fillId="0" borderId="41" xfId="53" applyNumberFormat="1" applyFont="1" applyFill="1" applyBorder="1" applyAlignment="1">
      <alignment vertical="center"/>
      <protection/>
    </xf>
    <xf numFmtId="4" fontId="25" fillId="0" borderId="44" xfId="53" applyNumberFormat="1" applyFont="1" applyFill="1" applyBorder="1" applyAlignment="1">
      <alignment vertical="center"/>
      <protection/>
    </xf>
    <xf numFmtId="0" fontId="23" fillId="0" borderId="13" xfId="53" applyFont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49" fontId="0" fillId="0" borderId="45" xfId="53" applyNumberFormat="1" applyFont="1" applyFill="1" applyBorder="1" applyAlignment="1">
      <alignment horizontal="center" vertical="center" wrapText="1"/>
      <protection/>
    </xf>
    <xf numFmtId="0" fontId="8" fillId="0" borderId="46" xfId="50" applyFont="1" applyFill="1" applyBorder="1" applyAlignment="1">
      <alignment vertical="center" wrapText="1"/>
      <protection/>
    </xf>
    <xf numFmtId="4" fontId="0" fillId="0" borderId="47" xfId="53" applyNumberFormat="1" applyFont="1" applyFill="1" applyBorder="1" applyAlignment="1">
      <alignment vertical="center" wrapText="1"/>
      <protection/>
    </xf>
    <xf numFmtId="4" fontId="0" fillId="0" borderId="45" xfId="53" applyNumberFormat="1" applyFont="1" applyFill="1" applyBorder="1" applyAlignment="1">
      <alignment vertical="center" wrapText="1"/>
      <protection/>
    </xf>
    <xf numFmtId="4" fontId="0" fillId="0" borderId="15" xfId="53" applyNumberFormat="1" applyFont="1" applyFill="1" applyBorder="1" applyAlignment="1">
      <alignment vertical="center" wrapText="1"/>
      <protection/>
    </xf>
    <xf numFmtId="4" fontId="0" fillId="0" borderId="48" xfId="53" applyNumberFormat="1" applyFont="1" applyFill="1" applyBorder="1" applyAlignment="1">
      <alignment vertical="center" wrapText="1"/>
      <protection/>
    </xf>
    <xf numFmtId="4" fontId="25" fillId="0" borderId="23" xfId="53" applyNumberFormat="1" applyFont="1" applyFill="1" applyBorder="1" applyAlignment="1">
      <alignment vertical="center"/>
      <protection/>
    </xf>
    <xf numFmtId="0" fontId="0" fillId="0" borderId="25" xfId="53" applyFont="1" applyBorder="1" applyAlignment="1">
      <alignment horizontal="center" vertical="center" wrapText="1"/>
      <protection/>
    </xf>
    <xf numFmtId="4" fontId="0" fillId="0" borderId="26" xfId="53" applyNumberFormat="1" applyFont="1" applyFill="1" applyBorder="1" applyAlignment="1">
      <alignment vertical="center" wrapText="1"/>
      <protection/>
    </xf>
    <xf numFmtId="4" fontId="0" fillId="0" borderId="49" xfId="53" applyNumberFormat="1" applyFont="1" applyFill="1" applyBorder="1" applyAlignment="1">
      <alignment vertical="center" wrapText="1"/>
      <protection/>
    </xf>
    <xf numFmtId="0" fontId="23" fillId="0" borderId="19" xfId="52" applyFont="1" applyBorder="1" applyAlignment="1">
      <alignment horizontal="center" vertical="center" wrapText="1"/>
      <protection/>
    </xf>
    <xf numFmtId="1" fontId="23" fillId="0" borderId="20" xfId="52" applyNumberFormat="1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49" fontId="23" fillId="0" borderId="20" xfId="52" applyNumberFormat="1" applyFont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0" borderId="50" xfId="48" applyFont="1" applyFill="1" applyBorder="1" applyAlignment="1">
      <alignment horizontal="center" vertical="center"/>
      <protection/>
    </xf>
    <xf numFmtId="0" fontId="23" fillId="0" borderId="20" xfId="48" applyFont="1" applyBorder="1" applyAlignment="1">
      <alignment horizontal="center" vertical="center" wrapText="1"/>
      <protection/>
    </xf>
    <xf numFmtId="0" fontId="23" fillId="0" borderId="20" xfId="47" applyFont="1" applyBorder="1" applyAlignment="1">
      <alignment horizontal="center" vertical="center"/>
      <protection/>
    </xf>
    <xf numFmtId="0" fontId="23" fillId="0" borderId="51" xfId="48" applyFont="1" applyBorder="1" applyAlignment="1">
      <alignment horizontal="center" vertical="center" wrapText="1"/>
      <protection/>
    </xf>
    <xf numFmtId="0" fontId="23" fillId="16" borderId="39" xfId="52" applyFont="1" applyFill="1" applyBorder="1" applyAlignment="1">
      <alignment horizontal="center" vertical="center" wrapText="1"/>
      <protection/>
    </xf>
    <xf numFmtId="1" fontId="23" fillId="16" borderId="40" xfId="52" applyNumberFormat="1" applyFont="1" applyFill="1" applyBorder="1" applyAlignment="1">
      <alignment horizontal="center" vertical="center" wrapText="1"/>
      <protection/>
    </xf>
    <xf numFmtId="0" fontId="23" fillId="16" borderId="40" xfId="52" applyFont="1" applyFill="1" applyBorder="1" applyAlignment="1">
      <alignment horizontal="center" vertical="center" wrapText="1"/>
      <protection/>
    </xf>
    <xf numFmtId="49" fontId="23" fillId="16" borderId="40" xfId="52" applyNumberFormat="1" applyFont="1" applyFill="1" applyBorder="1" applyAlignment="1">
      <alignment horizontal="center" vertical="center" wrapText="1"/>
      <protection/>
    </xf>
    <xf numFmtId="0" fontId="23" fillId="16" borderId="11" xfId="52" applyFont="1" applyFill="1" applyBorder="1" applyAlignment="1">
      <alignment horizontal="left" vertical="center" wrapText="1"/>
      <protection/>
    </xf>
    <xf numFmtId="4" fontId="23" fillId="16" borderId="14" xfId="52" applyNumberFormat="1" applyFont="1" applyFill="1" applyBorder="1" applyAlignment="1">
      <alignment vertical="center" wrapText="1"/>
      <protection/>
    </xf>
    <xf numFmtId="0" fontId="6" fillId="33" borderId="24" xfId="0" applyFont="1" applyFill="1" applyBorder="1" applyAlignment="1">
      <alignment horizontal="center"/>
    </xf>
    <xf numFmtId="49" fontId="17" fillId="0" borderId="52" xfId="53" applyNumberFormat="1" applyFont="1" applyBorder="1" applyAlignment="1">
      <alignment horizontal="center" vertical="center" textRotation="90"/>
      <protection/>
    </xf>
    <xf numFmtId="49" fontId="17" fillId="0" borderId="53" xfId="53" applyNumberFormat="1" applyFont="1" applyBorder="1" applyAlignment="1">
      <alignment horizontal="center" vertical="center" textRotation="90"/>
      <protection/>
    </xf>
    <xf numFmtId="49" fontId="17" fillId="0" borderId="27" xfId="53" applyNumberFormat="1" applyFont="1" applyBorder="1" applyAlignment="1">
      <alignment horizontal="center" vertical="center" textRotation="90"/>
      <protection/>
    </xf>
    <xf numFmtId="0" fontId="20" fillId="0" borderId="0" xfId="51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52" applyFont="1" applyFill="1" applyAlignment="1">
      <alignment horizontal="left" vertical="center" wrapText="1"/>
      <protection/>
    </xf>
    <xf numFmtId="166" fontId="23" fillId="0" borderId="32" xfId="53" applyNumberFormat="1" applyFont="1" applyBorder="1" applyAlignment="1">
      <alignment horizontal="right" vertical="center"/>
      <protection/>
    </xf>
    <xf numFmtId="166" fontId="23" fillId="0" borderId="21" xfId="53" applyNumberFormat="1" applyFont="1" applyBorder="1" applyAlignment="1">
      <alignment horizontal="right" vertical="center"/>
      <protection/>
    </xf>
    <xf numFmtId="166" fontId="25" fillId="0" borderId="34" xfId="53" applyNumberFormat="1" applyFont="1" applyFill="1" applyBorder="1" applyAlignment="1">
      <alignment vertical="center"/>
      <protection/>
    </xf>
    <xf numFmtId="166" fontId="23" fillId="0" borderId="12" xfId="53" applyNumberFormat="1" applyFont="1" applyBorder="1" applyAlignment="1">
      <alignment horizontal="right" vertical="center"/>
      <protection/>
    </xf>
    <xf numFmtId="166" fontId="0" fillId="0" borderId="30" xfId="53" applyNumberFormat="1" applyFont="1" applyFill="1" applyBorder="1" applyAlignment="1">
      <alignment vertical="center" wrapText="1"/>
      <protection/>
    </xf>
    <xf numFmtId="166" fontId="0" fillId="0" borderId="54" xfId="53" applyNumberFormat="1" applyFont="1" applyBorder="1" applyAlignment="1">
      <alignment horizontal="right" vertical="center"/>
      <protection/>
    </xf>
    <xf numFmtId="166" fontId="23" fillId="16" borderId="14" xfId="52" applyNumberFormat="1" applyFont="1" applyFill="1" applyBorder="1" applyAlignment="1">
      <alignment vertical="center" wrapText="1"/>
      <protection/>
    </xf>
    <xf numFmtId="166" fontId="23" fillId="16" borderId="55" xfId="52" applyNumberFormat="1" applyFont="1" applyFill="1" applyBorder="1" applyAlignment="1">
      <alignment vertical="center" wrapText="1"/>
      <protection/>
    </xf>
    <xf numFmtId="166" fontId="16" fillId="34" borderId="20" xfId="54" applyNumberFormat="1" applyFont="1" applyFill="1" applyBorder="1" applyAlignment="1">
      <alignment vertical="center"/>
      <protection/>
    </xf>
    <xf numFmtId="166" fontId="16" fillId="34" borderId="21" xfId="54" applyNumberFormat="1" applyFont="1" applyFill="1" applyBorder="1" applyAlignment="1">
      <alignment vertical="center"/>
      <protection/>
    </xf>
    <xf numFmtId="166" fontId="18" fillId="34" borderId="29" xfId="0" applyNumberFormat="1" applyFont="1" applyFill="1" applyBorder="1" applyAlignment="1">
      <alignment horizontal="right" vertical="center"/>
    </xf>
    <xf numFmtId="166" fontId="18" fillId="34" borderId="48" xfId="0" applyNumberFormat="1" applyFont="1" applyFill="1" applyBorder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 - ORREP 2" xfId="47"/>
    <cellStyle name="normální_04 - OSMTVS 2" xfId="48"/>
    <cellStyle name="normální_2. čtení rozpočtu 2006 - příjmy" xfId="49"/>
    <cellStyle name="normální_2. čtení rozpočtu 2006 - příjmy_09_P01_ZR_RO_67_10_tabulky" xfId="50"/>
    <cellStyle name="normální_2. Rozpočet 2007 - tabulky" xfId="51"/>
    <cellStyle name="normální_Rozpis výdajů 03 bez PO" xfId="52"/>
    <cellStyle name="normální_Rozpis výdajů 03 bez PO 3" xfId="53"/>
    <cellStyle name="normální_Rozpis výdajů 03 bez PO_92302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lcovav\Local%20Settings\Temporary%20Internet%20Files\Content.Outlook\OV9ZU6O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O180">
            <v>79520.92</v>
          </cell>
          <cell r="P180">
            <v>253299.98</v>
          </cell>
        </row>
        <row r="314">
          <cell r="K314">
            <v>0</v>
          </cell>
          <cell r="S314">
            <v>254742.21000000002</v>
          </cell>
        </row>
        <row r="360">
          <cell r="C360">
            <v>2108256.29</v>
          </cell>
          <cell r="D360">
            <v>278683.957</v>
          </cell>
          <cell r="E360">
            <v>1315.3200000000002</v>
          </cell>
          <cell r="F360">
            <v>25710.09</v>
          </cell>
          <cell r="G360">
            <v>800.0500000000001</v>
          </cell>
          <cell r="H360">
            <v>3721920.72047</v>
          </cell>
          <cell r="I360">
            <v>4151.9</v>
          </cell>
          <cell r="J360">
            <v>184885.81999999998</v>
          </cell>
          <cell r="L360">
            <v>0</v>
          </cell>
          <cell r="N360">
            <v>40.48</v>
          </cell>
          <cell r="Q360">
            <v>740719.494</v>
          </cell>
        </row>
      </sheetData>
      <sheetData sheetId="2">
        <row r="134">
          <cell r="Q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60">
          <cell r="B360">
            <v>31805.08</v>
          </cell>
          <cell r="C360">
            <v>210455</v>
          </cell>
          <cell r="D360">
            <v>908463.36</v>
          </cell>
          <cell r="E360">
            <v>965939.719</v>
          </cell>
          <cell r="F360">
            <v>182320</v>
          </cell>
          <cell r="G360">
            <v>3458498.167990001</v>
          </cell>
          <cell r="H360">
            <v>35919.79000000001</v>
          </cell>
          <cell r="I360">
            <v>522953.27699999994</v>
          </cell>
          <cell r="K360">
            <v>887943.1999999998</v>
          </cell>
          <cell r="L360">
            <v>301337.21</v>
          </cell>
          <cell r="N360">
            <v>72301</v>
          </cell>
          <cell r="R360">
            <v>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14" sqref="J1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50" t="s">
        <v>58</v>
      </c>
      <c r="B1" s="15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102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2388255.567</v>
      </c>
      <c r="D3" s="26">
        <f>D4+D5+D6</f>
        <v>0</v>
      </c>
      <c r="E3" s="27">
        <f aca="true" t="shared" si="0" ref="E3:E24">C3+D3</f>
        <v>2388255.567</v>
      </c>
    </row>
    <row r="4" spans="1:10" ht="15" customHeight="1">
      <c r="A4" s="6" t="s">
        <v>4</v>
      </c>
      <c r="B4" s="7" t="s">
        <v>5</v>
      </c>
      <c r="C4" s="8">
        <f>'[3]příjmy'!$C$360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'[3]příjmy'!$D$360</f>
        <v>278683.957</v>
      </c>
      <c r="D5" s="4">
        <v>0</v>
      </c>
      <c r="E5" s="10">
        <f t="shared" si="0"/>
        <v>278683.957</v>
      </c>
    </row>
    <row r="6" spans="1:5" ht="15" customHeight="1">
      <c r="A6" s="6" t="s">
        <v>8</v>
      </c>
      <c r="B6" s="7" t="s">
        <v>9</v>
      </c>
      <c r="C6" s="8">
        <f>'[3]příjmy'!$E$360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3998396.0604699994</v>
      </c>
      <c r="D7" s="13">
        <f>D8+D13</f>
        <v>0</v>
      </c>
      <c r="E7" s="14">
        <f t="shared" si="0"/>
        <v>3998396.0604699994</v>
      </c>
    </row>
    <row r="8" spans="1:5" ht="15" customHeight="1">
      <c r="A8" s="6" t="s">
        <v>50</v>
      </c>
      <c r="B8" s="7" t="s">
        <v>11</v>
      </c>
      <c r="C8" s="8">
        <f>C9+C10+C11+C12</f>
        <v>3813469.7604699996</v>
      </c>
      <c r="D8" s="8">
        <f>D9+D10+D11+D12</f>
        <v>0</v>
      </c>
      <c r="E8" s="11">
        <f t="shared" si="0"/>
        <v>3813469.7604699996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'[3]příjmy'!$H$360+'[3]příjmy'!$G$360</f>
        <v>3722720.77047</v>
      </c>
      <c r="D10" s="8">
        <v>0</v>
      </c>
      <c r="E10" s="11">
        <f t="shared" si="0"/>
        <v>3722720.77047</v>
      </c>
    </row>
    <row r="11" spans="1:5" ht="15" customHeight="1">
      <c r="A11" s="6" t="s">
        <v>46</v>
      </c>
      <c r="B11" s="7" t="s">
        <v>49</v>
      </c>
      <c r="C11" s="8">
        <f>'[3]příjmy'!$I$360</f>
        <v>4151.9</v>
      </c>
      <c r="D11" s="8">
        <v>0</v>
      </c>
      <c r="E11" s="11">
        <f>SUM(C11:D11)</f>
        <v>4151.9</v>
      </c>
    </row>
    <row r="12" spans="1:5" ht="15" customHeight="1">
      <c r="A12" s="6" t="s">
        <v>51</v>
      </c>
      <c r="B12" s="7">
        <v>4121</v>
      </c>
      <c r="C12" s="8">
        <f>'[3]příjmy'!$F$360</f>
        <v>25710.09</v>
      </c>
      <c r="D12" s="8">
        <v>0</v>
      </c>
      <c r="E12" s="11">
        <f>SUM(C12:D12)</f>
        <v>25710.09</v>
      </c>
    </row>
    <row r="13" spans="1:5" ht="15" customHeight="1">
      <c r="A13" s="6" t="s">
        <v>52</v>
      </c>
      <c r="B13" s="7" t="s">
        <v>13</v>
      </c>
      <c r="C13" s="8">
        <f>C14+C15+C16</f>
        <v>184926.3</v>
      </c>
      <c r="D13" s="8">
        <f>D14+D15+D16</f>
        <v>0</v>
      </c>
      <c r="E13" s="11">
        <f t="shared" si="0"/>
        <v>184926.3</v>
      </c>
    </row>
    <row r="14" spans="1:5" ht="15" customHeight="1">
      <c r="A14" s="6" t="s">
        <v>47</v>
      </c>
      <c r="B14" s="7" t="s">
        <v>13</v>
      </c>
      <c r="C14" s="8">
        <f>'[3]příjmy'!$J$360+'[3]příjmy'!$N$360</f>
        <v>184926.3</v>
      </c>
      <c r="D14" s="8">
        <f>'[1]příjmy'!$H$16</f>
        <v>0</v>
      </c>
      <c r="E14" s="11">
        <f t="shared" si="0"/>
        <v>184926.3</v>
      </c>
    </row>
    <row r="15" spans="1:5" ht="15" customHeight="1">
      <c r="A15" s="6" t="s">
        <v>53</v>
      </c>
      <c r="B15" s="7">
        <v>4221</v>
      </c>
      <c r="C15" s="8">
        <f>'[3]příjmy'!$L$360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'[3]příjmy'!$K$314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6386651.62747</v>
      </c>
      <c r="D17" s="13">
        <f>D3+D7</f>
        <v>0</v>
      </c>
      <c r="E17" s="14">
        <f t="shared" si="0"/>
        <v>6386651.62747</v>
      </c>
    </row>
    <row r="18" spans="1:5" ht="15" customHeight="1">
      <c r="A18" s="12" t="s">
        <v>15</v>
      </c>
      <c r="B18" s="15" t="s">
        <v>16</v>
      </c>
      <c r="C18" s="13">
        <f>SUM(C19:C23)</f>
        <v>1281407.6039999998</v>
      </c>
      <c r="D18" s="13">
        <f>SUM(D19:D23)</f>
        <v>0</v>
      </c>
      <c r="E18" s="14">
        <f t="shared" si="0"/>
        <v>1281407.6039999998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'[3]příjmy'!$Q$360</f>
        <v>740719.494</v>
      </c>
      <c r="D21" s="8">
        <v>0</v>
      </c>
      <c r="E21" s="11">
        <f t="shared" si="0"/>
        <v>740719.494</v>
      </c>
    </row>
    <row r="22" spans="1:5" ht="15" customHeight="1">
      <c r="A22" s="6" t="s">
        <v>55</v>
      </c>
      <c r="B22" s="7">
        <v>8123</v>
      </c>
      <c r="C22" s="8">
        <f>'[3]příjmy'!$S$314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7668059.23147</v>
      </c>
      <c r="D24" s="22">
        <f>D17+D18</f>
        <v>0</v>
      </c>
      <c r="E24" s="23">
        <f t="shared" si="0"/>
        <v>7668059.23147</v>
      </c>
    </row>
    <row r="25" spans="1:5" ht="13.5" thickBot="1">
      <c r="A25" s="150" t="s">
        <v>59</v>
      </c>
      <c r="B25" s="15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102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'[3]výdaje'!$B$360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'[3]výdaje'!$C$360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'[3]výdaje'!$D$360</f>
        <v>908463.36</v>
      </c>
      <c r="D29" s="4">
        <v>0</v>
      </c>
      <c r="E29" s="5">
        <f t="shared" si="1"/>
        <v>908463.36</v>
      </c>
    </row>
    <row r="30" spans="1:5" ht="15" customHeight="1">
      <c r="A30" s="25" t="s">
        <v>22</v>
      </c>
      <c r="B30" s="7" t="s">
        <v>20</v>
      </c>
      <c r="C30" s="8">
        <f>'[3]výdaje'!$E$360</f>
        <v>965939.719</v>
      </c>
      <c r="D30" s="4">
        <v>0</v>
      </c>
      <c r="E30" s="5">
        <f t="shared" si="1"/>
        <v>965939.719</v>
      </c>
    </row>
    <row r="31" spans="1:5" ht="15" customHeight="1">
      <c r="A31" s="25" t="s">
        <v>48</v>
      </c>
      <c r="B31" s="7" t="s">
        <v>20</v>
      </c>
      <c r="C31" s="8">
        <f>'[3]výdaje'!$F$360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'[3]výdaje'!$G$360</f>
        <v>3458498.167990001</v>
      </c>
      <c r="D32" s="4">
        <v>0</v>
      </c>
      <c r="E32" s="5">
        <f t="shared" si="1"/>
        <v>3458498.167990001</v>
      </c>
    </row>
    <row r="33" spans="1:5" ht="15" customHeight="1">
      <c r="A33" s="25" t="s">
        <v>23</v>
      </c>
      <c r="B33" s="7" t="s">
        <v>20</v>
      </c>
      <c r="C33" s="8">
        <f>'[3]výdaje'!$H$360</f>
        <v>35919.79000000001</v>
      </c>
      <c r="D33" s="4">
        <f>'[1]výdaje'!$G$16</f>
        <v>0</v>
      </c>
      <c r="E33" s="5">
        <f t="shared" si="1"/>
        <v>35919.79000000001</v>
      </c>
    </row>
    <row r="34" spans="1:5" ht="15" customHeight="1">
      <c r="A34" s="25" t="s">
        <v>30</v>
      </c>
      <c r="B34" s="7" t="s">
        <v>24</v>
      </c>
      <c r="C34" s="8">
        <f>'[3]výdaje'!$I$360</f>
        <v>522953.27699999994</v>
      </c>
      <c r="D34" s="4">
        <v>0</v>
      </c>
      <c r="E34" s="5">
        <f t="shared" si="1"/>
        <v>522953.27699999994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'[3]výdaje'!$K$360</f>
        <v>887943.1999999998</v>
      </c>
      <c r="D36" s="4">
        <f>'[1]výdaje'!$J$16</f>
        <v>0</v>
      </c>
      <c r="E36" s="5">
        <f t="shared" si="1"/>
        <v>887943.1999999998</v>
      </c>
    </row>
    <row r="37" spans="1:5" ht="15" customHeight="1">
      <c r="A37" s="25" t="s">
        <v>34</v>
      </c>
      <c r="B37" s="7" t="s">
        <v>25</v>
      </c>
      <c r="C37" s="8">
        <f>'[3]výdaje'!$L$360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'[3]výdaje'!$N$360</f>
        <v>72301</v>
      </c>
      <c r="D39" s="4">
        <v>0</v>
      </c>
      <c r="E39" s="5">
        <f>C39+D39</f>
        <v>72301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'[3]výdaje'!$R$360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7668059.230140001</v>
      </c>
      <c r="D46" s="22">
        <f>SUM(D27:D45)</f>
        <v>0</v>
      </c>
      <c r="E46" s="23">
        <f>SUM(E27:E45)</f>
        <v>7668059.230140001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.57421875" style="0" customWidth="1"/>
    <col min="2" max="2" width="5.8515625" style="0" customWidth="1"/>
    <col min="3" max="3" width="10.00390625" style="0" bestFit="1" customWidth="1"/>
    <col min="4" max="5" width="9.28125" style="0" bestFit="1" customWidth="1"/>
    <col min="7" max="7" width="46.7109375" style="0" bestFit="1" customWidth="1"/>
    <col min="8" max="8" width="9.28125" style="0" bestFit="1" customWidth="1"/>
    <col min="9" max="9" width="11.8515625" style="0" bestFit="1" customWidth="1"/>
    <col min="10" max="10" width="15.00390625" style="0" bestFit="1" customWidth="1"/>
    <col min="11" max="11" width="11.140625" style="0" bestFit="1" customWidth="1"/>
  </cols>
  <sheetData>
    <row r="1" ht="12.75">
      <c r="K1" s="71"/>
    </row>
    <row r="2" spans="1:13" ht="12.75">
      <c r="A2" s="72"/>
      <c r="B2" s="72"/>
      <c r="C2" s="72"/>
      <c r="D2" s="72"/>
      <c r="E2" s="72"/>
      <c r="F2" s="72"/>
      <c r="G2" s="72"/>
      <c r="H2" s="73"/>
      <c r="I2" s="73"/>
      <c r="J2" s="73"/>
      <c r="K2" s="73"/>
      <c r="L2" s="73"/>
      <c r="M2" s="73"/>
    </row>
    <row r="3" spans="1:13" ht="18">
      <c r="A3" s="154" t="s">
        <v>96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74"/>
      <c r="M3" s="75"/>
    </row>
    <row r="4" spans="1:13" ht="18">
      <c r="A4" s="76"/>
      <c r="B4" s="76"/>
      <c r="C4" s="76"/>
      <c r="D4" s="76"/>
      <c r="E4" s="76"/>
      <c r="F4" s="76"/>
      <c r="G4" s="76"/>
      <c r="H4" s="76"/>
      <c r="I4" s="76"/>
      <c r="J4" s="76"/>
      <c r="K4" s="77"/>
      <c r="L4" s="75"/>
      <c r="M4" s="75"/>
    </row>
    <row r="5" spans="1:13" ht="15.75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75"/>
    </row>
    <row r="6" spans="1:13" ht="18">
      <c r="A6" s="76"/>
      <c r="B6" s="76"/>
      <c r="C6" s="76"/>
      <c r="D6" s="76"/>
      <c r="E6" s="76"/>
      <c r="F6" s="76"/>
      <c r="G6" s="76"/>
      <c r="H6" s="76"/>
      <c r="I6" s="76"/>
      <c r="J6" s="76"/>
      <c r="K6" s="77"/>
      <c r="L6" s="75"/>
      <c r="M6" s="75"/>
    </row>
    <row r="7" spans="1:13" ht="15.75">
      <c r="A7" s="156" t="s">
        <v>85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75"/>
    </row>
    <row r="8" spans="1:13" ht="13.5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9" t="s">
        <v>66</v>
      </c>
      <c r="L8" s="80"/>
      <c r="M8" s="75"/>
    </row>
    <row r="9" spans="1:13" ht="23.25" customHeight="1" thickBot="1">
      <c r="A9" s="151" t="s">
        <v>67</v>
      </c>
      <c r="B9" s="87" t="s">
        <v>68</v>
      </c>
      <c r="C9" s="88" t="s">
        <v>81</v>
      </c>
      <c r="D9" s="88" t="s">
        <v>69</v>
      </c>
      <c r="E9" s="88" t="s">
        <v>19</v>
      </c>
      <c r="F9" s="89" t="s">
        <v>86</v>
      </c>
      <c r="G9" s="90" t="s">
        <v>70</v>
      </c>
      <c r="H9" s="91" t="s">
        <v>71</v>
      </c>
      <c r="I9" s="92" t="s">
        <v>72</v>
      </c>
      <c r="J9" s="92" t="s">
        <v>97</v>
      </c>
      <c r="K9" s="92" t="s">
        <v>73</v>
      </c>
      <c r="L9" s="75"/>
      <c r="M9" s="75"/>
    </row>
    <row r="10" spans="1:13" ht="15" customHeight="1" thickBot="1">
      <c r="A10" s="152"/>
      <c r="B10" s="93" t="s">
        <v>76</v>
      </c>
      <c r="C10" s="94" t="s">
        <v>74</v>
      </c>
      <c r="D10" s="94" t="s">
        <v>74</v>
      </c>
      <c r="E10" s="94" t="s">
        <v>74</v>
      </c>
      <c r="F10" s="95"/>
      <c r="G10" s="96" t="s">
        <v>87</v>
      </c>
      <c r="H10" s="97">
        <v>0</v>
      </c>
      <c r="I10" s="98">
        <f>I12+I14+I17+I11</f>
        <v>8839.83848</v>
      </c>
      <c r="J10" s="161">
        <v>-203.02589</v>
      </c>
      <c r="K10" s="162">
        <f>I10+J10</f>
        <v>8636.81259</v>
      </c>
      <c r="L10" s="75"/>
      <c r="M10" s="75"/>
    </row>
    <row r="11" spans="1:13" ht="15" customHeight="1" thickBot="1">
      <c r="A11" s="152"/>
      <c r="B11" s="93"/>
      <c r="C11" s="94">
        <v>256460000</v>
      </c>
      <c r="D11" s="94">
        <v>4379</v>
      </c>
      <c r="E11" s="94">
        <v>5169</v>
      </c>
      <c r="F11" s="100" t="s">
        <v>83</v>
      </c>
      <c r="G11" s="96" t="s">
        <v>88</v>
      </c>
      <c r="H11" s="97">
        <v>0</v>
      </c>
      <c r="I11" s="98">
        <v>0</v>
      </c>
      <c r="J11" s="98">
        <v>0</v>
      </c>
      <c r="K11" s="99">
        <f>SUM(I11:J11)</f>
        <v>0</v>
      </c>
      <c r="L11" s="75"/>
      <c r="M11" s="75"/>
    </row>
    <row r="12" spans="1:13" ht="12.75">
      <c r="A12" s="152"/>
      <c r="B12" s="101" t="s">
        <v>76</v>
      </c>
      <c r="C12" s="102" t="s">
        <v>89</v>
      </c>
      <c r="D12" s="103" t="s">
        <v>74</v>
      </c>
      <c r="E12" s="103" t="s">
        <v>74</v>
      </c>
      <c r="F12" s="104"/>
      <c r="G12" s="105" t="s">
        <v>77</v>
      </c>
      <c r="H12" s="106">
        <f>SUM(H13:H13)</f>
        <v>0</v>
      </c>
      <c r="I12" s="107">
        <f>SUM(I13:I13)</f>
        <v>6839.55702</v>
      </c>
      <c r="J12" s="163">
        <v>-203.02589</v>
      </c>
      <c r="K12" s="164">
        <f>I12+J12</f>
        <v>6636.53113</v>
      </c>
      <c r="L12" s="81"/>
      <c r="M12" s="81"/>
    </row>
    <row r="13" spans="1:13" ht="12.75" customHeight="1" thickBot="1">
      <c r="A13" s="152"/>
      <c r="B13" s="108"/>
      <c r="C13" s="109"/>
      <c r="D13" s="110">
        <v>6409</v>
      </c>
      <c r="E13" s="110">
        <v>5901</v>
      </c>
      <c r="F13" s="100" t="s">
        <v>83</v>
      </c>
      <c r="G13" s="111" t="s">
        <v>90</v>
      </c>
      <c r="H13" s="112">
        <v>0</v>
      </c>
      <c r="I13" s="113">
        <v>6839.55702</v>
      </c>
      <c r="J13" s="165">
        <v>-203.02589</v>
      </c>
      <c r="K13" s="166">
        <f>I13+J13</f>
        <v>6636.53113</v>
      </c>
      <c r="L13" s="82"/>
      <c r="M13" s="82"/>
    </row>
    <row r="14" spans="1:13" ht="12.75">
      <c r="A14" s="152"/>
      <c r="B14" s="114" t="s">
        <v>76</v>
      </c>
      <c r="C14" s="115" t="s">
        <v>91</v>
      </c>
      <c r="D14" s="116" t="s">
        <v>74</v>
      </c>
      <c r="E14" s="116" t="s">
        <v>74</v>
      </c>
      <c r="F14" s="117"/>
      <c r="G14" s="118" t="s">
        <v>92</v>
      </c>
      <c r="H14" s="119">
        <f>H15+H16</f>
        <v>0</v>
      </c>
      <c r="I14" s="120">
        <f>I15+I16</f>
        <v>500.28146</v>
      </c>
      <c r="J14" s="120">
        <v>0</v>
      </c>
      <c r="K14" s="121">
        <f>SUM(H14:I14)</f>
        <v>500.28146</v>
      </c>
      <c r="L14" s="75"/>
      <c r="M14" s="75"/>
    </row>
    <row r="15" spans="1:13" ht="14.25" customHeight="1">
      <c r="A15" s="152"/>
      <c r="B15" s="122"/>
      <c r="C15" s="123"/>
      <c r="D15" s="124">
        <v>6310</v>
      </c>
      <c r="E15" s="124">
        <v>5142</v>
      </c>
      <c r="F15" s="125" t="s">
        <v>83</v>
      </c>
      <c r="G15" s="126" t="s">
        <v>93</v>
      </c>
      <c r="H15" s="127">
        <v>0</v>
      </c>
      <c r="I15" s="128">
        <v>450.28146</v>
      </c>
      <c r="J15" s="128">
        <v>0</v>
      </c>
      <c r="K15" s="129">
        <f>SUM(H15:I15)</f>
        <v>450.28146</v>
      </c>
      <c r="L15" s="75"/>
      <c r="M15" s="75"/>
    </row>
    <row r="16" spans="1:13" ht="14.25" customHeight="1" thickBot="1">
      <c r="A16" s="152"/>
      <c r="B16" s="108"/>
      <c r="C16" s="109"/>
      <c r="D16" s="110">
        <v>6310</v>
      </c>
      <c r="E16" s="110">
        <v>5163</v>
      </c>
      <c r="F16" s="100" t="s">
        <v>83</v>
      </c>
      <c r="G16" s="111" t="s">
        <v>94</v>
      </c>
      <c r="H16" s="112">
        <v>0</v>
      </c>
      <c r="I16" s="113">
        <v>50</v>
      </c>
      <c r="J16" s="113">
        <v>0</v>
      </c>
      <c r="K16" s="130">
        <f>SUM(H16:I16)</f>
        <v>50</v>
      </c>
      <c r="L16" s="75"/>
      <c r="M16" s="75"/>
    </row>
    <row r="17" spans="1:13" ht="12.75">
      <c r="A17" s="152"/>
      <c r="B17" s="101" t="s">
        <v>76</v>
      </c>
      <c r="C17" s="102" t="s">
        <v>95</v>
      </c>
      <c r="D17" s="103" t="s">
        <v>74</v>
      </c>
      <c r="E17" s="103" t="s">
        <v>74</v>
      </c>
      <c r="F17" s="104"/>
      <c r="G17" s="105" t="s">
        <v>78</v>
      </c>
      <c r="H17" s="106">
        <f>SUM(H18:H18)</f>
        <v>0</v>
      </c>
      <c r="I17" s="107">
        <f>SUM(I18:I18)</f>
        <v>1500</v>
      </c>
      <c r="J17" s="107">
        <v>0</v>
      </c>
      <c r="K17" s="131">
        <f>SUM(H17:I17)</f>
        <v>1500</v>
      </c>
      <c r="L17" s="75"/>
      <c r="M17" s="75"/>
    </row>
    <row r="18" spans="1:13" ht="12" customHeight="1" thickBot="1">
      <c r="A18" s="153"/>
      <c r="B18" s="132"/>
      <c r="C18" s="109"/>
      <c r="D18" s="110">
        <v>6409</v>
      </c>
      <c r="E18" s="110">
        <v>5901</v>
      </c>
      <c r="F18" s="100" t="s">
        <v>83</v>
      </c>
      <c r="G18" s="111" t="s">
        <v>90</v>
      </c>
      <c r="H18" s="112">
        <v>0</v>
      </c>
      <c r="I18" s="133">
        <v>1500</v>
      </c>
      <c r="J18" s="134">
        <v>0</v>
      </c>
      <c r="K18" s="130">
        <f>SUM(H18:I18)</f>
        <v>1500</v>
      </c>
      <c r="L18" s="75"/>
      <c r="M18" s="75"/>
    </row>
  </sheetData>
  <sheetProtection/>
  <mergeCells count="4">
    <mergeCell ref="A9:A18"/>
    <mergeCell ref="A3:K3"/>
    <mergeCell ref="A5:L5"/>
    <mergeCell ref="A7:L7"/>
  </mergeCell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28125" style="0" customWidth="1"/>
    <col min="2" max="2" width="9.57421875" style="0" customWidth="1"/>
    <col min="3" max="3" width="7.7109375" style="0" customWidth="1"/>
    <col min="4" max="4" width="7.421875" style="0" customWidth="1"/>
    <col min="5" max="5" width="8.00390625" style="0" customWidth="1"/>
    <col min="6" max="6" width="41.28125" style="0" bestFit="1" customWidth="1"/>
    <col min="7" max="7" width="9.140625" style="0" bestFit="1" customWidth="1"/>
    <col min="8" max="8" width="10.140625" style="0" bestFit="1" customWidth="1"/>
    <col min="9" max="9" width="15.00390625" style="0" bestFit="1" customWidth="1"/>
    <col min="10" max="10" width="13.28125" style="0" bestFit="1" customWidth="1"/>
    <col min="11" max="11" width="11.57421875" style="0" customWidth="1"/>
  </cols>
  <sheetData>
    <row r="1" spans="1:12" ht="12.75">
      <c r="A1" s="41"/>
      <c r="B1" s="42"/>
      <c r="C1" s="41"/>
      <c r="D1" s="41"/>
      <c r="E1" s="43"/>
      <c r="F1" s="44"/>
      <c r="G1" s="157" t="s">
        <v>101</v>
      </c>
      <c r="H1" s="157"/>
      <c r="I1" s="157"/>
      <c r="J1" s="157"/>
      <c r="K1" s="157"/>
      <c r="L1" s="44"/>
    </row>
    <row r="2" spans="1:12" ht="15.75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" customHeight="1">
      <c r="A3" s="45"/>
      <c r="B3" s="46"/>
      <c r="C3" s="45"/>
      <c r="D3" s="45"/>
      <c r="E3" s="47"/>
      <c r="F3" s="45"/>
      <c r="G3" s="46"/>
      <c r="H3" s="45"/>
      <c r="I3" s="45"/>
      <c r="J3" s="47"/>
      <c r="K3" s="48"/>
      <c r="L3" s="49"/>
    </row>
    <row r="4" spans="1:12" ht="15" customHeight="1">
      <c r="A4" s="159" t="s">
        <v>79</v>
      </c>
      <c r="B4" s="159"/>
      <c r="C4" s="159"/>
      <c r="D4" s="159"/>
      <c r="E4" s="159"/>
      <c r="F4" s="159"/>
      <c r="G4" s="159"/>
      <c r="H4" s="159"/>
      <c r="I4" s="159"/>
      <c r="J4" s="50"/>
      <c r="K4" s="51"/>
      <c r="L4" s="44"/>
    </row>
    <row r="5" spans="1:12" ht="15" customHeight="1">
      <c r="A5" s="45"/>
      <c r="B5" s="46"/>
      <c r="C5" s="45"/>
      <c r="D5" s="45"/>
      <c r="E5" s="47"/>
      <c r="F5" s="48"/>
      <c r="G5" s="49"/>
      <c r="H5" s="52"/>
      <c r="I5" s="53"/>
      <c r="J5" s="50"/>
      <c r="K5" s="51"/>
      <c r="L5" s="44"/>
    </row>
    <row r="6" spans="1:12" ht="15" customHeight="1">
      <c r="A6" s="160" t="s">
        <v>80</v>
      </c>
      <c r="B6" s="160"/>
      <c r="C6" s="160"/>
      <c r="D6" s="160"/>
      <c r="E6" s="160"/>
      <c r="F6" s="160"/>
      <c r="G6" s="160"/>
      <c r="H6" s="160"/>
      <c r="I6" s="160"/>
      <c r="J6" s="50"/>
      <c r="K6" s="51"/>
      <c r="L6" s="44"/>
    </row>
    <row r="7" spans="1:12" ht="15" customHeight="1" thickBot="1">
      <c r="A7" s="54"/>
      <c r="B7" s="55"/>
      <c r="C7" s="54"/>
      <c r="D7" s="54"/>
      <c r="E7" s="56"/>
      <c r="F7" s="57"/>
      <c r="G7" s="58"/>
      <c r="H7" s="58"/>
      <c r="I7" s="40"/>
      <c r="J7" s="40" t="s">
        <v>66</v>
      </c>
      <c r="K7" s="51"/>
      <c r="L7" s="44"/>
    </row>
    <row r="8" spans="1:12" ht="15" customHeight="1" thickBot="1">
      <c r="A8" s="135" t="s">
        <v>68</v>
      </c>
      <c r="B8" s="136" t="s">
        <v>81</v>
      </c>
      <c r="C8" s="137" t="s">
        <v>69</v>
      </c>
      <c r="D8" s="137" t="s">
        <v>19</v>
      </c>
      <c r="E8" s="138" t="s">
        <v>82</v>
      </c>
      <c r="F8" s="139" t="s">
        <v>70</v>
      </c>
      <c r="G8" s="140" t="s">
        <v>71</v>
      </c>
      <c r="H8" s="141" t="s">
        <v>72</v>
      </c>
      <c r="I8" s="142" t="s">
        <v>97</v>
      </c>
      <c r="J8" s="143" t="s">
        <v>73</v>
      </c>
      <c r="K8" s="51"/>
      <c r="L8" s="44"/>
    </row>
    <row r="9" spans="1:12" ht="15" customHeight="1" thickBot="1">
      <c r="A9" s="144" t="s">
        <v>74</v>
      </c>
      <c r="B9" s="145" t="s">
        <v>74</v>
      </c>
      <c r="C9" s="146" t="s">
        <v>74</v>
      </c>
      <c r="D9" s="146" t="s">
        <v>74</v>
      </c>
      <c r="E9" s="147" t="s">
        <v>74</v>
      </c>
      <c r="F9" s="148" t="s">
        <v>75</v>
      </c>
      <c r="G9" s="149">
        <v>12320</v>
      </c>
      <c r="H9" s="149">
        <v>194370.73</v>
      </c>
      <c r="I9" s="167">
        <v>203.02589</v>
      </c>
      <c r="J9" s="168">
        <f>H9+I9</f>
        <v>194573.75589</v>
      </c>
      <c r="K9" s="59"/>
      <c r="L9" s="60"/>
    </row>
    <row r="10" spans="1:12" ht="22.5" customHeight="1" thickBot="1">
      <c r="A10" s="61" t="s">
        <v>76</v>
      </c>
      <c r="B10" s="83" t="s">
        <v>98</v>
      </c>
      <c r="C10" s="62" t="s">
        <v>74</v>
      </c>
      <c r="D10" s="62" t="s">
        <v>74</v>
      </c>
      <c r="E10" s="63" t="s">
        <v>74</v>
      </c>
      <c r="F10" s="84" t="s">
        <v>99</v>
      </c>
      <c r="G10" s="64">
        <f>SUM(G11:G11)</f>
        <v>0</v>
      </c>
      <c r="H10" s="64">
        <f>SUM(H11:H11)</f>
        <v>0</v>
      </c>
      <c r="I10" s="169">
        <v>203.02589</v>
      </c>
      <c r="J10" s="170">
        <v>203.02589</v>
      </c>
      <c r="K10" s="59"/>
      <c r="L10" s="60"/>
    </row>
    <row r="11" spans="1:12" ht="15" customHeight="1" thickBot="1">
      <c r="A11" s="65"/>
      <c r="B11" s="66"/>
      <c r="C11" s="67">
        <v>6409</v>
      </c>
      <c r="D11" s="68">
        <v>5363</v>
      </c>
      <c r="E11" s="85" t="s">
        <v>83</v>
      </c>
      <c r="F11" s="86" t="s">
        <v>103</v>
      </c>
      <c r="G11" s="70">
        <v>0</v>
      </c>
      <c r="H11" s="69">
        <v>0</v>
      </c>
      <c r="I11" s="171">
        <v>203.02589</v>
      </c>
      <c r="J11" s="172">
        <v>203.02589</v>
      </c>
      <c r="K11" s="59"/>
      <c r="L11" s="60"/>
    </row>
    <row r="12" ht="15" customHeight="1"/>
    <row r="13" ht="15" customHeight="1"/>
    <row r="14" ht="15" customHeight="1"/>
    <row r="15" ht="15" customHeight="1">
      <c r="H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4">
    <mergeCell ref="G1:K1"/>
    <mergeCell ref="A2:L2"/>
    <mergeCell ref="A4:I4"/>
    <mergeCell ref="A6:I6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Vrzackova Petra</cp:lastModifiedBy>
  <cp:lastPrinted>2013-10-09T10:32:56Z</cp:lastPrinted>
  <dcterms:created xsi:type="dcterms:W3CDTF">2007-12-18T12:40:54Z</dcterms:created>
  <dcterms:modified xsi:type="dcterms:W3CDTF">2013-10-09T12:29:19Z</dcterms:modified>
  <cp:category/>
  <cp:version/>
  <cp:contentType/>
  <cp:contentStatus/>
</cp:coreProperties>
</file>