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příloha č.1" sheetId="1" r:id="rId1"/>
    <sheet name="příloha č. 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<sst xmlns="http://schemas.openxmlformats.org/spreadsheetml/2006/main" count="1192" uniqueCount="368">
  <si>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</si>
  <si>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</si>
  <si>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</si>
  <si>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</si>
  <si>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</si>
  <si>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</si>
  <si>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</si>
  <si>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</si>
  <si>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</si>
  <si>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</si>
  <si>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</si>
  <si>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</si>
  <si>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</si>
  <si>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</si>
  <si>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</si>
  <si>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</si>
  <si>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</si>
  <si>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</si>
  <si>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</si>
  <si>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</si>
  <si>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</si>
  <si>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</si>
  <si>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</si>
  <si>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</si>
  <si>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</si>
  <si>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</si>
  <si>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</si>
  <si>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</si>
  <si>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</si>
  <si>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</si>
  <si>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</si>
  <si>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</si>
  <si>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</si>
  <si>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</si>
  <si>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</si>
  <si>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</si>
  <si>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</si>
  <si>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</si>
  <si>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</si>
  <si>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</si>
  <si>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</si>
  <si>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</si>
  <si>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</si>
  <si>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</si>
  <si>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</si>
  <si>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</si>
  <si>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</si>
  <si>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</si>
  <si>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</si>
  <si>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</si>
  <si>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</si>
  <si>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</si>
  <si>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</si>
  <si>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</si>
  <si>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</si>
  <si>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</si>
  <si>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</si>
  <si>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</si>
  <si>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</si>
  <si>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</si>
  <si>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</si>
  <si>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</si>
  <si>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</si>
  <si>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</si>
  <si>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</si>
  <si>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</si>
  <si>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příloha č. 2</t>
  </si>
  <si>
    <t>ZR-RO č. 239/13</t>
  </si>
  <si>
    <t>příloha č. 1</t>
  </si>
  <si>
    <t>Změna rozpočtu - rozpočtové opatření č. 239/13</t>
  </si>
  <si>
    <t>odbor školství, mládeže, tělovýchovy a sportu</t>
  </si>
  <si>
    <t>926 04 - Dotační fond LK</t>
  </si>
  <si>
    <t>tis.Kč</t>
  </si>
  <si>
    <t>uk.</t>
  </si>
  <si>
    <t>č.a.</t>
  </si>
  <si>
    <t>§</t>
  </si>
  <si>
    <t>D O T A Č N Í  F O N D   L K</t>
  </si>
  <si>
    <t>SR 2013</t>
  </si>
  <si>
    <t>UR I 2013</t>
  </si>
  <si>
    <t>ZR-RO č. 116/13</t>
  </si>
  <si>
    <t>UR II 2013</t>
  </si>
  <si>
    <t>UR III 2013</t>
  </si>
  <si>
    <t>SU</t>
  </si>
  <si>
    <t>x</t>
  </si>
  <si>
    <t>Běžné a kapitálové výdaje resortu celkem</t>
  </si>
  <si>
    <t>Program 4.</t>
  </si>
  <si>
    <t xml:space="preserve">Program resortu školství, mládeže, zaměstnanosti </t>
  </si>
  <si>
    <t>239/13</t>
  </si>
  <si>
    <t>0000</t>
  </si>
  <si>
    <t>nerozepsaná rezerva Programu 4.</t>
  </si>
  <si>
    <t>nespecifikované rezervy</t>
  </si>
  <si>
    <t>Podprogram 4.1.</t>
  </si>
  <si>
    <t>4.1. Podpora volnočasových aktivit</t>
  </si>
  <si>
    <t>nerozepsaná rezerva Podprogramu 4.1.</t>
  </si>
  <si>
    <t>Klub přátel a sponzorů Domu dětí a mládeže, Lomnice n/P - Činnost informačního centra pro mládež v Lomnici n/P v roce 2013</t>
  </si>
  <si>
    <t>neinvestiční transfery občanským sdružením</t>
  </si>
  <si>
    <t>Občanské sdružení LAMPA, Mimoň - Komunitní centrum LAMPA</t>
  </si>
  <si>
    <t>Podkrkonošská společnost přátel a dětí zdravotně postižených, Semily - A JEDEME DÁL!</t>
  </si>
  <si>
    <t>Oblastní spolek Českého červeného kříže v Jablonci nad Nisou -  Děti a mládež žijí Červeným křížem</t>
  </si>
  <si>
    <t>Snílek o.s., Jablonné v P. - Chci to umět!</t>
  </si>
  <si>
    <t>Mateřské centrum "Mamiklub", Nové Město p/S - Worskhopy a stará řemesla v MAMIKLUBU</t>
  </si>
  <si>
    <t>Centrum AMAVET Lomnice nad Popelkou - ASTRONOMIE HROU</t>
  </si>
  <si>
    <t>Centrum Mateřídouška, o.s., Hejnice - Rok zvyků a tradic</t>
  </si>
  <si>
    <t>Myslivecké sdružení Rozsocha Machnín o.s. - Druhá série přednášek a workshopů pro žáky základních škol</t>
  </si>
  <si>
    <t>Rada dětí a mládeže Libereckého kraje, občanské sdružení, Liberec - Bambiriáda Liberec 2013</t>
  </si>
  <si>
    <t>Mateřské a dětské centrum Maják, Tanvald - PREVENTIVNÍ PRÁZDNINOVÉ PROGRAMY V MAJÁKU 2013</t>
  </si>
  <si>
    <t>SRPDŠ při ZUŠ, Jablonec n/N - Sbor Iuventus, gaude! - letní pracovní soustředění</t>
  </si>
  <si>
    <t>Světlo Slunečnice, Paceřice - Taneční tábor ILMÁČEK</t>
  </si>
  <si>
    <t>Školní sportovní klub při ZŠ Desná - CENTRUM SPORTU</t>
  </si>
  <si>
    <t>Sdružení studentů, rodičů a přátel školy při Gymnáziu F.X.Šaldy, Liberec - Šaldova odpoledne</t>
  </si>
  <si>
    <t>Bobříci z Rovenska, o.s. - Letní tábor 2013</t>
  </si>
  <si>
    <t>Občanské sdružení RATAB, Liberec - Zajištění maximální bezpečnosti a zvýšení hygienických standardů při volnočasových aktivitách RATAB o.s.</t>
  </si>
  <si>
    <t>Rodinné centrum Žirafa, Liberec - S ŽIRAFOU ZA NOVÝMI DOVEDNOSTMI</t>
  </si>
  <si>
    <t>Mateřské centrum Štěstí, o. s., Žandov - Letní týden s MC Štěstí II</t>
  </si>
  <si>
    <t>Centrum pro rodinu Náruč, o.s., Semily - Cvičíme, zpíváme, tančíme a malujeme už od kolébky</t>
  </si>
  <si>
    <t>5425</t>
  </si>
  <si>
    <t>Dům dětí a mládeže "Sluníčko" Lomnice nad Popelkou, okres Semily - Multikulturní klub</t>
  </si>
  <si>
    <t>neinvestiční transfery obcím</t>
  </si>
  <si>
    <t>Pepikáček o.s., okr. Jablonec n/N - Příměstský tábor Pepikáček</t>
  </si>
  <si>
    <t>Sbor Jednota bratrské v Chrastavě - Kluby pro děti a mládež Centra dobrého času Bétel</t>
  </si>
  <si>
    <t>neinvestiční transfery církvím a náboženským společnostem</t>
  </si>
  <si>
    <t>4043</t>
  </si>
  <si>
    <t>Město Ralsko - Kultura, která nás spojuje v Ralsku</t>
  </si>
  <si>
    <t>2458</t>
  </si>
  <si>
    <t>Základní škola T.G.Masaryka, Hodkovice nad Mohelkou, okres Liberec - TAKR 2013</t>
  </si>
  <si>
    <t>2479</t>
  </si>
  <si>
    <t>Základní škola, Liberec, Aloisina výšina 642, p.o. - Výšinka zpívá díla českých autorů 20. století</t>
  </si>
  <si>
    <t>Nadační fond Konopná, Liberec - Sousedské léto v Centru aktivního času Konopná - Zahrada pro každého</t>
  </si>
  <si>
    <t>ostatní neinvestiční transfery neziskovým a podobným organizacím</t>
  </si>
  <si>
    <t>LABYRINT BOHEMIA, o.p.s., Liberec - "Hurá do laboratoře" - víkendové zábavné workshopy</t>
  </si>
  <si>
    <t>neinvestiční transfery obecně prospěšným společnostem</t>
  </si>
  <si>
    <t>Pionýrská skupina Tužiňáci, Jablonec n/N - Vybavení táborové základny Tužín</t>
  </si>
  <si>
    <t>Sdružení studentů, rodičů a přátel školy při Gymnáziu a Střední pedagogické škole, Liberec - JERGYM se hýbe</t>
  </si>
  <si>
    <t>Občanské sdružení LUNARIA, Jindřichovice p/S - Žijící Jindřichovice</t>
  </si>
  <si>
    <t>Povyk, Turnov - Turnovský letní příměstký tábor 2013</t>
  </si>
  <si>
    <t>Nová naděje o.s., Turnov - Mládež žije</t>
  </si>
  <si>
    <t>4022</t>
  </si>
  <si>
    <t>Obec Horní Police - Volnočasové aktivity v Horní Polici</t>
  </si>
  <si>
    <t>5702</t>
  </si>
  <si>
    <t>Středisko pro volný čas dětí a mládeže, Turnov, okres Semily - Dětský letní tábor Dolní Mísečky 2013 - Záhada orlí koruny</t>
  </si>
  <si>
    <t>Sbor dobrovolných hasičů Zdislava - Mladí hasiči Zdislava - startovné a vybavení družstva</t>
  </si>
  <si>
    <t>Junák - svaz skautů a skautek ČR, středisko "MUSTANG" Liberec - Celoroční činnost skautského střediska Mustang Liberec</t>
  </si>
  <si>
    <t>SALEM, Jablonec n/N - Letní tábor pro děti ze znevýhodněného kulturně sociálního prostředí</t>
  </si>
  <si>
    <t>2454</t>
  </si>
  <si>
    <t>Základní škola, Hrádek nad Nisou - Donín - Pohled za hranice našeho města i kraje</t>
  </si>
  <si>
    <t>Český svaz ochránců přírody - základní organizace Kateřinky, Liberec - Voda základ života - akce pro děti se ZO ČSOP Kateřinky</t>
  </si>
  <si>
    <t>Český rybářský svaz, MO Hodkovice nad Mohelkou - Rybářské závody pro děti v Hodkovicích nad Mohelkou</t>
  </si>
  <si>
    <t>SOLAND o.s., Liberec - Letní tábor Soland</t>
  </si>
  <si>
    <t>Rodinný klub Motýlek, Hodkovice n/M - Letní programy pro děti</t>
  </si>
  <si>
    <t>Junák - svaz skautů a skautek ČR, středisko 514.02 "Štika" Turnov - Kde žijí bohové</t>
  </si>
  <si>
    <t>4439</t>
  </si>
  <si>
    <t>Základní škola a Mateřská škola, Česká Lípa, Jižní 1903, p.o. - Volnočasové aktivity na ZŠ Jižní</t>
  </si>
  <si>
    <t>1430</t>
  </si>
  <si>
    <t>Střední zdravotnická škola, Turnov, 28. října 1390, p.o. - Aktivitou z ulity</t>
  </si>
  <si>
    <t>neinvestiční příspěvky zřízeným příspěvkovým organizacím</t>
  </si>
  <si>
    <t>JUNÁK, svaz skautů a skautek, středisko 514.01, Semily - Obnova stanů střediska Junáka v Semilech</t>
  </si>
  <si>
    <t>Křižovatka, o.s., Kořenov - Celoroční činnost sdružení Křižovatka, o.s.</t>
  </si>
  <si>
    <t>1485</t>
  </si>
  <si>
    <t>Dům dětí a mládeže Větrník, Liberec, Riegrova 16, p.o. - Participace mladých</t>
  </si>
  <si>
    <t>ALDEBARAN - LDT, Liberec - Letní dětský tábor ALDEBARAN-LDT, občanské sdružení</t>
  </si>
  <si>
    <t>2465</t>
  </si>
  <si>
    <t>Základní škola, Liberec, Křížanská 80, p.o. - Putování se skřítkem Ostašulkou za poznáním</t>
  </si>
  <si>
    <t>Centrum Generace, o.s., Liberec - Cesta kolem světa očima dětí</t>
  </si>
  <si>
    <t>Semínko země, Semily - Dětství a hrátky půl století zpátky</t>
  </si>
  <si>
    <t>3422</t>
  </si>
  <si>
    <t>Základní škola a Mateřská škola Josefův Důl, okres Jablonec nad Nisou, p.o. - Aktivní trávení volného času dětí nejen z Josefodolu</t>
  </si>
  <si>
    <t>5701</t>
  </si>
  <si>
    <t xml:space="preserve">Městská knihovna Antonína Marka Turnov -Volnočasový klub Informačního centra pro mládež Turnov </t>
  </si>
  <si>
    <t>1705</t>
  </si>
  <si>
    <t>Muzeum Českého ráje v Turnově - Škola v muzeu - aneb co v učebnici nenajdeš - edukativní program pro základní a střední školy</t>
  </si>
  <si>
    <t>North Czech Climbing, s.r.o., Liberec - Dětem Libereckého kraje</t>
  </si>
  <si>
    <t>neinvestiční transfery nefinančním podnikatelským subjektům - p.o.</t>
  </si>
  <si>
    <t>1457</t>
  </si>
  <si>
    <t>Základní škola, Jablonec nad Nisou, Liberecká 1734/31, p.o. - Kroužky pro šikovné ruce</t>
  </si>
  <si>
    <t>2498</t>
  </si>
  <si>
    <t>Základní škola a Mateřská škola Stráž nad Nisou, p.o. - Podzimní dílničky aneb "Vlaštovičko, leť!"</t>
  </si>
  <si>
    <t>Občanské sdružení PROFIT, Skuhrov - Hobit aneb tajemná cesta - dětský tábor</t>
  </si>
  <si>
    <t>2032</t>
  </si>
  <si>
    <t>Obec Kunratice - Astronomický kroužek</t>
  </si>
  <si>
    <t>1471</t>
  </si>
  <si>
    <t>Dětský domov, Jablonnné v Podještědí, Zámecká 1, p.o. - Meandry Ploučnice</t>
  </si>
  <si>
    <t>1421</t>
  </si>
  <si>
    <t>Střední průmyslová škola strojní a elektrotechnická a Vyšší odborná škola, Liberec 1, Masarykova 3, p.o. - Praktická elektronika a robotika jako zábava pro středoškoláka - výrazná podpora propojení teorie s praxí</t>
  </si>
  <si>
    <t>2473</t>
  </si>
  <si>
    <t>Základní škola, Liberec, ul. 5. května 64/49, p.o. - Letní pobytový tábor ZŠ 5. květen - Světošlápci, aneb Cesta kolem světa za 8 dní</t>
  </si>
  <si>
    <t>2316</t>
  </si>
  <si>
    <t>Dům dětí a mládeže DRAK, Žitavská ul. 260,Hrádek nad Nisou, okres Liberec - Kamarádi loni, kamarádi i letos</t>
  </si>
  <si>
    <t>HáDě. Hrádek - Stále je co dělat</t>
  </si>
  <si>
    <t>1401</t>
  </si>
  <si>
    <t>Gymnázium, Česká Lípa, Žitavská 2969, p.o. - Aktivitou proti nudě (zájmové kroužky a mimoškolní aktivity pro žáky školy)</t>
  </si>
  <si>
    <t>2047</t>
  </si>
  <si>
    <t>Obec Stráž nad Nisou - Vybavení rodinného centra</t>
  </si>
  <si>
    <t>2492</t>
  </si>
  <si>
    <t>Základní škola T.G.Masaryka, Hrádek nad Nisou, Komenského 478, okres Liberec - Se školou se nenudím</t>
  </si>
  <si>
    <t>5485</t>
  </si>
  <si>
    <t>Základní škola, Mírová pod Kozákovem, okres Semily - Kdo si hraje, nezlobí</t>
  </si>
  <si>
    <t>Castle English Language School s.r.o., Liberec - Léto s angličtinou (letní anglický příměstký tábor)</t>
  </si>
  <si>
    <t>4436</t>
  </si>
  <si>
    <t>Základní škola, Česká Lípa, Školní 2520, p.o. - Vydání CD Pěveckého sboru ZŠ Sever</t>
  </si>
  <si>
    <t>3404</t>
  </si>
  <si>
    <t>Základní škola a Mateřská škola Desná - Zdravověda</t>
  </si>
  <si>
    <t>4479</t>
  </si>
  <si>
    <t>Základní škola, Praktická škola a Mateřská škola, Česká Lípa, Moskevská 679, p.o. - Proč my ne</t>
  </si>
  <si>
    <t>2448</t>
  </si>
  <si>
    <t>Základní škola, Základní umělecká škola a Mateřská škola, Frýdlant, okres Liberec - Příměstský tábor - "Hliněný svět" pro děti od 6 let</t>
  </si>
  <si>
    <t>5479</t>
  </si>
  <si>
    <t>Základní škola, Rokytnice nad Jizerou, okres Semily - Po škole aktivně - prevence rizikového chování</t>
  </si>
  <si>
    <t>2493</t>
  </si>
  <si>
    <t>Základní škola a Mateřská škola Mníšek, okres Liberec, p.o. - Letní příměstský tábor - Prázdniny nejen s keramikou</t>
  </si>
  <si>
    <t>Centrum Potůček, o.s., Liberec - Tradiční příměstký tábor pro děti předškolního věku</t>
  </si>
  <si>
    <t>5441</t>
  </si>
  <si>
    <t>Základní škola Rovensko pod Troskami - Klub školy - otevřená škola</t>
  </si>
  <si>
    <t>Dětská sportovně ozdravná společnost BĚLÁSEK o.s., Liberec - Školní výlet prvňáčků</t>
  </si>
  <si>
    <t>Sbor dobrovolných hasičů Česká Lípa - Celoroční činnost mladých hasičů při Sboru dobrovolných hasičů Česká Lípa</t>
  </si>
  <si>
    <t>3439</t>
  </si>
  <si>
    <t>Masarykova základní škola a Obchodní akademie, Tanvald, Školní 416, p.o. - Partnerství s DDM Drážďany</t>
  </si>
  <si>
    <t>2463</t>
  </si>
  <si>
    <t>Základní škola Kobyly - Přemůžeme nudu multimediálně</t>
  </si>
  <si>
    <t>3443</t>
  </si>
  <si>
    <t xml:space="preserve">Masarykova základní škola Zásada, okres Jablonec nad Nisou - Společně o prázdninách </t>
  </si>
  <si>
    <t>4427</t>
  </si>
  <si>
    <t>Mateřská škola Stružnice, okres Česká Lípa, p.o. - Klubík pro maminky s dětmi</t>
  </si>
  <si>
    <t>4447</t>
  </si>
  <si>
    <t>Základní škola Horní Police, okres Česká Lípa, p.o. - Poznej svoje dovednosti, uplatníš je v budoucnosti!</t>
  </si>
  <si>
    <t>2302</t>
  </si>
  <si>
    <t>Základní škola praktická a Mateřská škola, Hrádek nad Nisou - Loučná, Hartavská 220, p.o. - Vánoce se zvířátky</t>
  </si>
  <si>
    <t>Pionýrská skupina Radovánka, Liberec - Indiánské léto</t>
  </si>
  <si>
    <t>2472</t>
  </si>
  <si>
    <t>Základní škola, Liberec, U Soudu 369/8, p.o. - Školní florbalový klub při ZŠ U Soudu</t>
  </si>
  <si>
    <t>3420</t>
  </si>
  <si>
    <t>Základní škola Jenišovice, okres Jablonec nad Nisou - p.o. - Kroužek keramiky</t>
  </si>
  <si>
    <t>1469</t>
  </si>
  <si>
    <t>Základní škola speciální, Semily, Nádražní 213, p.o. - Turistika v Krkonoších</t>
  </si>
  <si>
    <t>4467</t>
  </si>
  <si>
    <t>Základní škola a Mateřská škola, Mimoň, Mírová 81, okres Česká Lípa - Letní dětský tábor</t>
  </si>
  <si>
    <t>1476</t>
  </si>
  <si>
    <t>Dětský domov, Semily, Nad Školami 480, p.o. - Za poznáním do Jižních Čech</t>
  </si>
  <si>
    <t>2453</t>
  </si>
  <si>
    <t>Základní škola a mateřská škola, Dětřichov, okres Liberec, p.o. - Kroužek na každý den</t>
  </si>
  <si>
    <t>4461</t>
  </si>
  <si>
    <t>Základní škola a Mateřská škola Stráž pod Ralskem, p.o. - Stolní tenis pro všechny</t>
  </si>
  <si>
    <t>Mgr. Kamila Řezníčková, Chotyně - Za tajemstvím řeky Jizery</t>
  </si>
  <si>
    <t>neinvestiční transfery nefinančním podnikatelským subjektům - f.o.</t>
  </si>
  <si>
    <t>4440</t>
  </si>
  <si>
    <t>Základní škola, Česká Lípa, Partyzánská 1053, p.o. - Letní škola s Čtyřlístkem</t>
  </si>
  <si>
    <t>1427</t>
  </si>
  <si>
    <t>Střední uměleckoprůmyslová škola sklářská, Železný Brod, Smetanovo zátiší 470, p.o. - Tvůrčí dílny na "Sklandě" III.</t>
  </si>
  <si>
    <t>3411</t>
  </si>
  <si>
    <t>Základní škola Jablonec nad Nisou, Pasířská 72, p.o. - Harmonizační pobyt žáků 6. ročníků ZŠ Pasířská</t>
  </si>
  <si>
    <t>2470</t>
  </si>
  <si>
    <t>Základní škola s rozšířenou výukou jazyků Liberec, Husova 142/44 - Centrum volného času</t>
  </si>
  <si>
    <t>4455</t>
  </si>
  <si>
    <t>Základní škola Dr.Miroslava Tyrše, Česká Lípa, Mánesova 1526, p.o. - Vyber si svůj sport - sportovní raut</t>
  </si>
  <si>
    <t>Mirka Šebková, Mníšek - Příměstský tábor - tancem ke zdraví, radosti a kráse</t>
  </si>
  <si>
    <t>Boveraclub, Liberec - Kroužek mladých dopraváčků - zájezd a pomůcky</t>
  </si>
  <si>
    <t>Podprogram 4.2.</t>
  </si>
  <si>
    <t>4.2. Komunitní funkce škol</t>
  </si>
  <si>
    <t>nerozepsaná rezerva Podprogramu 4.2.</t>
  </si>
  <si>
    <t>3444</t>
  </si>
  <si>
    <t>Mateřská škola Zásada 326 - Zásadský jarmareček</t>
  </si>
  <si>
    <t>Dům dětí a mládeže "Sluníčko" Lomnice nad Popelkou, okres Semily - Spokojená rodina</t>
  </si>
  <si>
    <t>5422</t>
  </si>
  <si>
    <t>Základní škola T.G.Masaryka Lomnice nad Popelkou - Hurá, jsem školák!</t>
  </si>
  <si>
    <t>1418</t>
  </si>
  <si>
    <t>Střední průmyslová škola, Česká Lípa, Havlíčkova 426, p.o. - 60let SPŠ Česká Lípa - výročí, oslava, den otevřených dveří</t>
  </si>
  <si>
    <t>1406</t>
  </si>
  <si>
    <t>Gymnázium, Frýdlant, Mládeže 884, p.o. - Filmový klub a Akademie Gymnázia Frýdlant</t>
  </si>
  <si>
    <t>Základní škola s rozšířenou výukou jazyků Liberec, Husova 142/44, p.o. - Vánoční dílničky</t>
  </si>
  <si>
    <t>Obec Stráž nad Nisou - Den dětí ve Stráži nad Nisou</t>
  </si>
  <si>
    <t>2497</t>
  </si>
  <si>
    <t>Základní škola a mateřská škola, Raspenava, okres Liberec, p.o. - Školní předvánoční jarmark aneb "Tvoříme společně"</t>
  </si>
  <si>
    <t>2494</t>
  </si>
  <si>
    <t>Základní škola Nové Město pod Smrkem, p.o. - Spolu 2013</t>
  </si>
  <si>
    <t>3413</t>
  </si>
  <si>
    <t>Mateřská škola speciální, Jablonec nad Nisou, Palackého 37, p.o. - Kolem světa se zvířatky</t>
  </si>
  <si>
    <t>Základní škola, Liberec, Aloisina výšina 642, p.o. - Lojzík 2013</t>
  </si>
  <si>
    <t>Základní škola, Liberec, Křížanská 80, p.o. - Škola otevřená všem</t>
  </si>
  <si>
    <t>1424</t>
  </si>
  <si>
    <t>Vyšší odborná škola sklářská a Střední škola, Nový Bor, Wolkerova 316, p.o. - Skleněná noc otevřených dveří</t>
  </si>
  <si>
    <t>5405</t>
  </si>
  <si>
    <t>Základní škola a Mateřská škola, Čistá u Horek - Maminka a tatínek v MŠ</t>
  </si>
  <si>
    <t>Podprogram 4.3.</t>
  </si>
  <si>
    <t>4.3. Specifická primární prevence rizikového chování</t>
  </si>
  <si>
    <t>nerozepsaná rezerva Podprogramu 4.3.</t>
  </si>
  <si>
    <t>3441</t>
  </si>
  <si>
    <t>ZŠ, Velké Hamry, Školní 541, p.o. - Už víme, co nám hrozí</t>
  </si>
  <si>
    <t>2490</t>
  </si>
  <si>
    <t>ZŠ Liberec, Vrchlického 262/17, p.o. - Stáří - čas zralosti, moudrosti a vzpomínek</t>
  </si>
  <si>
    <t>1456</t>
  </si>
  <si>
    <t>ZŠ a MŠ pro tělesně postižené, Liberec, Lužická 7, p.o. - Dny země</t>
  </si>
  <si>
    <t>5447</t>
  </si>
  <si>
    <t xml:space="preserve">SVČ dětí a mládeže, Semily, p.o - Prevence rizik v Semilech a okolí </t>
  </si>
  <si>
    <t>ZŠ a MŠ Desná - Za jeden provaz</t>
  </si>
  <si>
    <t xml:space="preserve">ZŠ, Liberec, Křížanská 80, p.o. - Výchova prožitkem II. </t>
  </si>
  <si>
    <t>SUPŠ sklářská, Železný Brod, Smetanovo zátiší 470, p.o. - Kam až to může vést?</t>
  </si>
  <si>
    <t>1414</t>
  </si>
  <si>
    <t>OA a JŠ s právem SJZ, Liberec, Šamánkova 500/8, p.o. - Budování pozitivního sociálního klimatu ve třídě</t>
  </si>
  <si>
    <t>4453</t>
  </si>
  <si>
    <t>ZŠ, Kravaře, p.o. - Osobnostní a sociální rozvoj</t>
  </si>
  <si>
    <t>6026</t>
  </si>
  <si>
    <t>Euroškola Česká Lípa střední odborná škola s.r.o. - Poznejme se navzájem 2013</t>
  </si>
  <si>
    <t xml:space="preserve">neinvestiční transfery nefin.podnik.subjektům - p.o. </t>
  </si>
  <si>
    <t>Podprogram 4.4.</t>
  </si>
  <si>
    <t>4.4. Soutěže a podpora talentovaných dětí a mládeže</t>
  </si>
  <si>
    <t>nerozepsaná rezerva Podprogramu 4.4.</t>
  </si>
  <si>
    <t>4476</t>
  </si>
  <si>
    <t>Dům dětí a mládeže Libertin Česká Lípa, Škroupovo nám. 138, p.o. - Podpora talentované mládeže - realizace postupových kol pro okres Česká Lípa</t>
  </si>
  <si>
    <t>3454</t>
  </si>
  <si>
    <t>Dům dětí a mládeže Vikýř, Jablonec nad Nisou, Podhorská 49, p.o. - Podpora talentované mládeže - realizace postupových kol pro okres Jablonec nad Nisou</t>
  </si>
  <si>
    <t>Dům dětí a mládeže Větrník, Liberec 1, Riegrova 16, p.o. - Podpora talentované mládeže - realizace postupových kol soutěží MŠMT</t>
  </si>
  <si>
    <t>Základní škola, Liberec, Aloisina výšina 642, p.o. - Soustředění v Benecku se zaměřením na přirodovědu a enviromentální výchovu</t>
  </si>
  <si>
    <t>Základní škola, Česká Lípa, Školní 2520, p.o. - Heuréka - my v přírodě, příroda u nás</t>
  </si>
  <si>
    <t>1448</t>
  </si>
  <si>
    <t>Střední škola hospodářská a lesnická, Frýdlant, Bělíkova 1387, p.o. - VYSOKOŠKOLÁKEM NA NEČISTO</t>
  </si>
  <si>
    <t>6037</t>
  </si>
  <si>
    <t>DOCTRINA - základní škola a mateřská škola, s.r.o., Liberec - Kurzy pro nadané děti - rozvoj talentů - program CTY</t>
  </si>
  <si>
    <t>Gymnázium, Česká Lípa, Žitavská 2969, p.o. - Podporujeme talenty</t>
  </si>
  <si>
    <t>Podprogram 4.5.</t>
  </si>
  <si>
    <t>4.5. Pedagogická asistence</t>
  </si>
  <si>
    <t>nerozepsaná rezerva Podprogramu 4.5.</t>
  </si>
  <si>
    <t>1432</t>
  </si>
  <si>
    <t>Střední odborná škola a Gymnázium, Liberec, Na Bojišti 15, p.o. - Zřízení funkce AP pro zrakově postiženou studentku</t>
  </si>
  <si>
    <t>Základní škola, Praktická škola a Mateřská škola, Česká Lípa, Moskevská 679, p.o. - Mé druhé já</t>
  </si>
  <si>
    <t>4459</t>
  </si>
  <si>
    <t>Základní a mateřská škola, Okna, okres Česká Lípa, p.o. - Inkluze na málotřídce</t>
  </si>
  <si>
    <t>1462</t>
  </si>
  <si>
    <t>Základní škola a Mateřská škola, Jablonec nad Nisou, Kamenná 404/4, p.o. - Činnost asistenta pedagoga</t>
  </si>
  <si>
    <t>1463</t>
  </si>
  <si>
    <t>Základní škola, Údolí Kamenice 238, Tanvald, p.o. - Pedagogická asistence</t>
  </si>
  <si>
    <t>Základní škola a Mateřská škola, Raspenava, okres Liberec, p.o. - Pedagogická asistence pro žáky ZŠ speciální a rehabilitačního stupně ZŠ speciální</t>
  </si>
  <si>
    <t>Základní škola a Mateřská škola pro tělesně postižené, Liberec, Lužická 7, p.o. - Pomoz mi, abych to dokázal</t>
  </si>
  <si>
    <t>2452</t>
  </si>
  <si>
    <t>Základní škola Český Dub, okres Liberec, p.o. - Pedagogická asistence pro těžce zdravotně postižené žáky</t>
  </si>
  <si>
    <t>5490</t>
  </si>
  <si>
    <t>Základní škola speciální a mateřská škola speciální, Turnov, Kosmonautů 1641, okres Semily, p.o. - S námi to zvládnete lépe</t>
  </si>
  <si>
    <t>Základní škola, Hrádek nad Nisou - Donín 244, p.o. - Pedagogická asistence</t>
  </si>
  <si>
    <t>4488</t>
  </si>
  <si>
    <t xml:space="preserve">Základní škola a Mateřská škola Prysk, okres Česká Lípa, p.o. - Zajištění pedagogické asistence </t>
  </si>
  <si>
    <t>1461</t>
  </si>
  <si>
    <t>Základní škola praktická a Základní škola speciální, Jablonné v Podještědí, Komenského 453, p.o. - Zajištění kvalitní výchovně vzdělávací péče o žáky s autismem a dalšími vadami</t>
  </si>
  <si>
    <t>1450</t>
  </si>
  <si>
    <t>Střední odborná škola, Liberec, Jablonecká 999, p.o. - Pedagogická asistence SOŠ 2013</t>
  </si>
  <si>
    <t>2310</t>
  </si>
  <si>
    <t>Základní škola praktická a Základní škola speciální, Liberec, Orlí 140/7, p.o. - Pedagogická asistence ve třídě určené pro žáky s PAS</t>
  </si>
  <si>
    <t>Mateřská škola speciální, Jablonec nad Nisou, Palackého 37, p.o. - Pedagogický asistent</t>
  </si>
  <si>
    <t>2478</t>
  </si>
  <si>
    <t>Základní škola, Liberec, Kaplického 384, p.o. - Šance na rovný přístup</t>
  </si>
  <si>
    <t>4443</t>
  </si>
  <si>
    <t>Základní škola Česká Lípa, 28. října 2733, p.o. - Asistent pedagoga</t>
  </si>
  <si>
    <t>2438</t>
  </si>
  <si>
    <t>Mateřská škola, Nové Město pod Smrkem, okres Liberec, p.o. - Asistence pro děti</t>
  </si>
  <si>
    <t>4407</t>
  </si>
  <si>
    <t>Mateřská škola, Česká Lípa, Bratří Čapků 2864, p.o. - Asistent pedagoga pro děti se speciálními vzdělávacími potřebami</t>
  </si>
  <si>
    <t>Masarykova základní škola Zásada, okres Jablonec nad Nisou - Lépe rozumím</t>
  </si>
  <si>
    <t>1467</t>
  </si>
  <si>
    <t>Základní škola, Turnov, Sobotecká 242, p.o. - Činnost asistenta pedagoga</t>
  </si>
  <si>
    <t>Základní škola, Česká Lípa, Partyzánská 1053, p.o. - Pomůžeš mi?</t>
  </si>
  <si>
    <t>Základní škola, Liberec, Křížanská 80, p.o. - Zřízení funkce AP</t>
  </si>
  <si>
    <t>Základní škola a Mateřská škola, Mimoň, Mírová 81, okres Česká Lípa - Financování asistenta pedagoga pro tělesně postižené</t>
  </si>
  <si>
    <t>Podprogram 4.6.</t>
  </si>
  <si>
    <t>4.6. Vzdělání pro vyšší zaměstnanost</t>
  </si>
  <si>
    <t>nerozepsaná rezerva Podprogramu 4.6.</t>
  </si>
  <si>
    <t>Střední uměleckoprůmyslová škola sklářská, Železný Brod, Smetanovo zátiší 470, p.o. - Propagace technických oborů mezi žáky základních škol III.</t>
  </si>
  <si>
    <t>Základní škola a Mateřská škola, Mimoň, Mírová 81,okres Česká Lípa, p.o. - Vím, čím budu?</t>
  </si>
  <si>
    <t>Základní škola Nové Město pod Smrkem, p.o. - Pracujeme a učíme se spolu</t>
  </si>
  <si>
    <t>Euroškola Česká Lípa střední odborná škola s.r.o. -  Jak to dělají úspěšní</t>
  </si>
  <si>
    <t>Základní škola a Mateřská škola Desná, okres Jablonec nad Nisou, p.o. - Jak se co dělá</t>
  </si>
  <si>
    <t>Sdružení TULIPAN, Liberec - Myslím, tedy jsem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</si>
</sst>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4" applyFill="1">
      <alignment/>
      <protection/>
    </xf>
    <xf numFmtId="1" fontId="0" fillId="0" borderId="0" xfId="54" applyNumberFormat="1" applyFill="1">
      <alignment/>
      <protection/>
    </xf>
    <xf numFmtId="0" fontId="0" fillId="0" borderId="0" xfId="50" applyFill="1" applyAlignment="1">
      <alignment/>
      <protection/>
    </xf>
    <xf numFmtId="0" fontId="8" fillId="0" borderId="0" xfId="50" applyFont="1" applyFill="1" applyAlignment="1">
      <alignment/>
      <protection/>
    </xf>
    <xf numFmtId="0" fontId="9" fillId="0" borderId="0" xfId="54" applyFont="1">
      <alignment/>
      <protection/>
    </xf>
    <xf numFmtId="0" fontId="0" fillId="0" borderId="0" xfId="54">
      <alignment/>
      <protection/>
    </xf>
    <xf numFmtId="0" fontId="0" fillId="0" borderId="0" xfId="50" applyFill="1">
      <alignment/>
      <protection/>
    </xf>
    <xf numFmtId="4" fontId="8" fillId="0" borderId="0" xfId="54" applyNumberFormat="1" applyFont="1">
      <alignment/>
      <protection/>
    </xf>
    <xf numFmtId="0" fontId="10" fillId="0" borderId="0" xfId="52" applyFill="1">
      <alignment/>
      <protection/>
    </xf>
    <xf numFmtId="1" fontId="10" fillId="0" borderId="0" xfId="52" applyNumberFormat="1" applyFill="1">
      <alignment/>
      <protection/>
    </xf>
    <xf numFmtId="0" fontId="0" fillId="0" borderId="0" xfId="49" applyFill="1">
      <alignment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9" fillId="0" borderId="0" xfId="53" applyFont="1">
      <alignment/>
      <protection/>
    </xf>
    <xf numFmtId="4" fontId="8" fillId="0" borderId="0" xfId="53" applyNumberFormat="1" applyFont="1">
      <alignment/>
      <protection/>
    </xf>
    <xf numFmtId="0" fontId="9" fillId="0" borderId="0" xfId="49" applyFont="1" applyFill="1" applyAlignment="1">
      <alignment horizontal="center"/>
      <protection/>
    </xf>
    <xf numFmtId="0" fontId="8" fillId="0" borderId="0" xfId="53" applyFont="1">
      <alignment/>
      <protection/>
    </xf>
    <xf numFmtId="0" fontId="13" fillId="0" borderId="0" xfId="53" applyFont="1" applyFill="1" applyAlignment="1">
      <alignment horizontal="center"/>
      <protection/>
    </xf>
    <xf numFmtId="1" fontId="13" fillId="0" borderId="0" xfId="53" applyNumberFormat="1" applyFont="1" applyFill="1" applyAlignment="1">
      <alignment horizontal="center"/>
      <protection/>
    </xf>
    <xf numFmtId="4" fontId="13" fillId="0" borderId="0" xfId="53" applyNumberFormat="1" applyFont="1" applyFill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4" fontId="8" fillId="0" borderId="0" xfId="53" applyNumberFormat="1" applyFont="1" applyFill="1">
      <alignment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0" xfId="48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0" borderId="28" xfId="48" applyFont="1" applyFill="1" applyBorder="1" applyAlignment="1">
      <alignment horizontal="center" vertical="center" wrapText="1"/>
      <protection/>
    </xf>
    <xf numFmtId="0" fontId="9" fillId="34" borderId="26" xfId="51" applyFont="1" applyFill="1" applyBorder="1" applyAlignment="1">
      <alignment horizontal="center" vertical="center" wrapText="1"/>
      <protection/>
    </xf>
    <xf numFmtId="0" fontId="9" fillId="0" borderId="29" xfId="48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 wrapText="1"/>
      <protection/>
    </xf>
    <xf numFmtId="4" fontId="8" fillId="0" borderId="0" xfId="53" applyNumberFormat="1" applyFont="1" applyFill="1" applyAlignment="1">
      <alignment vertical="center" wrapText="1"/>
      <protection/>
    </xf>
    <xf numFmtId="0" fontId="0" fillId="0" borderId="0" xfId="53" applyFill="1" applyAlignment="1">
      <alignment vertical="center" wrapText="1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30" xfId="53" applyFont="1" applyFill="1" applyBorder="1" applyAlignment="1">
      <alignment horizontal="center"/>
      <protection/>
    </xf>
    <xf numFmtId="0" fontId="14" fillId="0" borderId="20" xfId="53" applyFont="1" applyFill="1" applyBorder="1" applyAlignment="1">
      <alignment horizontal="center"/>
      <protection/>
    </xf>
    <xf numFmtId="0" fontId="14" fillId="0" borderId="20" xfId="53" applyFont="1" applyFill="1" applyBorder="1" applyAlignment="1">
      <alignment horizontal="left"/>
      <protection/>
    </xf>
    <xf numFmtId="4" fontId="14" fillId="0" borderId="31" xfId="53" applyNumberFormat="1" applyFont="1" applyFill="1" applyBorder="1">
      <alignment/>
      <protection/>
    </xf>
    <xf numFmtId="165" fontId="14" fillId="0" borderId="31" xfId="53" applyNumberFormat="1" applyFont="1" applyFill="1" applyBorder="1">
      <alignment/>
      <protection/>
    </xf>
    <xf numFmtId="165" fontId="14" fillId="0" borderId="28" xfId="53" applyNumberFormat="1" applyFont="1" applyFill="1" applyBorder="1">
      <alignment/>
      <protection/>
    </xf>
    <xf numFmtId="4" fontId="14" fillId="0" borderId="20" xfId="53" applyNumberFormat="1" applyFont="1" applyFill="1" applyBorder="1" applyAlignment="1">
      <alignment/>
      <protection/>
    </xf>
    <xf numFmtId="4" fontId="14" fillId="0" borderId="21" xfId="53" applyNumberFormat="1" applyFont="1" applyFill="1" applyBorder="1" applyAlignment="1">
      <alignment/>
      <protection/>
    </xf>
    <xf numFmtId="0" fontId="14" fillId="10" borderId="25" xfId="53" applyFont="1" applyFill="1" applyBorder="1" applyAlignment="1">
      <alignment horizontal="center"/>
      <protection/>
    </xf>
    <xf numFmtId="0" fontId="14" fillId="10" borderId="26" xfId="53" applyFont="1" applyFill="1" applyBorder="1" applyAlignment="1">
      <alignment horizontal="center"/>
      <protection/>
    </xf>
    <xf numFmtId="0" fontId="14" fillId="10" borderId="27" xfId="53" applyFont="1" applyFill="1" applyBorder="1" applyAlignment="1">
      <alignment horizontal="center"/>
      <protection/>
    </xf>
    <xf numFmtId="0" fontId="14" fillId="10" borderId="26" xfId="53" applyFont="1" applyFill="1" applyBorder="1" applyAlignment="1">
      <alignment horizontal="left" wrapText="1"/>
      <protection/>
    </xf>
    <xf numFmtId="4" fontId="14" fillId="10" borderId="32" xfId="53" applyNumberFormat="1" applyFont="1" applyFill="1" applyBorder="1">
      <alignment/>
      <protection/>
    </xf>
    <xf numFmtId="165" fontId="14" fillId="10" borderId="32" xfId="53" applyNumberFormat="1" applyFont="1" applyFill="1" applyBorder="1">
      <alignment/>
      <protection/>
    </xf>
    <xf numFmtId="165" fontId="14" fillId="10" borderId="28" xfId="53" applyNumberFormat="1" applyFont="1" applyFill="1" applyBorder="1">
      <alignment/>
      <protection/>
    </xf>
    <xf numFmtId="4" fontId="14" fillId="10" borderId="20" xfId="53" applyNumberFormat="1" applyFont="1" applyFill="1" applyBorder="1" applyAlignment="1">
      <alignment/>
      <protection/>
    </xf>
    <xf numFmtId="4" fontId="14" fillId="10" borderId="21" xfId="53" applyNumberFormat="1" applyFont="1" applyFill="1" applyBorder="1" applyAlignment="1">
      <alignment/>
      <protection/>
    </xf>
    <xf numFmtId="0" fontId="14" fillId="0" borderId="33" xfId="53" applyFont="1" applyFill="1" applyBorder="1" applyAlignment="1">
      <alignment horizontal="center"/>
      <protection/>
    </xf>
    <xf numFmtId="1" fontId="14" fillId="0" borderId="27" xfId="53" applyNumberFormat="1" applyFont="1" applyFill="1" applyBorder="1" applyAlignment="1">
      <alignment horizontal="center"/>
      <protection/>
    </xf>
    <xf numFmtId="49" fontId="14" fillId="0" borderId="32" xfId="53" applyNumberFormat="1" applyFont="1" applyFill="1" applyBorder="1" applyAlignment="1">
      <alignment horizontal="center"/>
      <protection/>
    </xf>
    <xf numFmtId="0" fontId="14" fillId="0" borderId="34" xfId="53" applyFont="1" applyFill="1" applyBorder="1" applyAlignment="1">
      <alignment horizontal="center"/>
      <protection/>
    </xf>
    <xf numFmtId="0" fontId="14" fillId="0" borderId="35" xfId="53" applyFont="1" applyFill="1" applyBorder="1" applyAlignment="1">
      <alignment horizontal="left" wrapText="1"/>
      <protection/>
    </xf>
    <xf numFmtId="4" fontId="14" fillId="0" borderId="34" xfId="53" applyNumberFormat="1" applyFont="1" applyFill="1" applyBorder="1">
      <alignment/>
      <protection/>
    </xf>
    <xf numFmtId="165" fontId="14" fillId="0" borderId="34" xfId="53" applyNumberFormat="1" applyFont="1" applyFill="1" applyBorder="1">
      <alignment/>
      <protection/>
    </xf>
    <xf numFmtId="165" fontId="14" fillId="0" borderId="36" xfId="53" applyNumberFormat="1" applyFont="1" applyFill="1" applyBorder="1">
      <alignment/>
      <protection/>
    </xf>
    <xf numFmtId="4" fontId="14" fillId="0" borderId="11" xfId="53" applyNumberFormat="1" applyFont="1" applyFill="1" applyBorder="1" applyAlignment="1">
      <alignment/>
      <protection/>
    </xf>
    <xf numFmtId="4" fontId="14" fillId="0" borderId="12" xfId="53" applyNumberFormat="1" applyFont="1" applyFill="1" applyBorder="1" applyAlignment="1">
      <alignment/>
      <protection/>
    </xf>
    <xf numFmtId="0" fontId="14" fillId="0" borderId="37" xfId="53" applyFont="1" applyFill="1" applyBorder="1" applyAlignment="1">
      <alignment horizontal="center"/>
      <protection/>
    </xf>
    <xf numFmtId="1" fontId="16" fillId="0" borderId="38" xfId="53" applyNumberFormat="1" applyFont="1" applyFill="1" applyBorder="1" applyAlignment="1">
      <alignment horizontal="center"/>
      <protection/>
    </xf>
    <xf numFmtId="49" fontId="16" fillId="0" borderId="39" xfId="53" applyNumberFormat="1" applyFont="1" applyFill="1" applyBorder="1" applyAlignment="1">
      <alignment horizontal="center"/>
      <protection/>
    </xf>
    <xf numFmtId="0" fontId="16" fillId="0" borderId="40" xfId="53" applyFont="1" applyFill="1" applyBorder="1" applyAlignment="1">
      <alignment horizontal="center"/>
      <protection/>
    </xf>
    <xf numFmtId="0" fontId="16" fillId="0" borderId="38" xfId="53" applyFont="1" applyFill="1" applyBorder="1" applyAlignment="1">
      <alignment horizontal="center"/>
      <protection/>
    </xf>
    <xf numFmtId="0" fontId="16" fillId="0" borderId="40" xfId="53" applyFont="1" applyFill="1" applyBorder="1" applyAlignment="1">
      <alignment horizontal="left"/>
      <protection/>
    </xf>
    <xf numFmtId="4" fontId="14" fillId="0" borderId="40" xfId="53" applyNumberFormat="1" applyFont="1" applyFill="1" applyBorder="1">
      <alignment/>
      <protection/>
    </xf>
    <xf numFmtId="165" fontId="14" fillId="0" borderId="40" xfId="53" applyNumberFormat="1" applyFont="1" applyFill="1" applyBorder="1">
      <alignment/>
      <protection/>
    </xf>
    <xf numFmtId="165" fontId="14" fillId="0" borderId="38" xfId="53" applyNumberFormat="1" applyFont="1" applyFill="1" applyBorder="1">
      <alignment/>
      <protection/>
    </xf>
    <xf numFmtId="4" fontId="14" fillId="0" borderId="17" xfId="53" applyNumberFormat="1" applyFont="1" applyFill="1" applyBorder="1" applyAlignment="1">
      <alignment/>
      <protection/>
    </xf>
    <xf numFmtId="4" fontId="14" fillId="0" borderId="18" xfId="53" applyNumberFormat="1" applyFont="1" applyFill="1" applyBorder="1" applyAlignment="1">
      <alignment/>
      <protection/>
    </xf>
    <xf numFmtId="0" fontId="14" fillId="34" borderId="41" xfId="53" applyFont="1" applyFill="1" applyBorder="1" applyAlignment="1">
      <alignment horizontal="center"/>
      <protection/>
    </xf>
    <xf numFmtId="0" fontId="14" fillId="34" borderId="34" xfId="53" applyFont="1" applyFill="1" applyBorder="1" applyAlignment="1">
      <alignment horizontal="center"/>
      <protection/>
    </xf>
    <xf numFmtId="0" fontId="14" fillId="34" borderId="42" xfId="53" applyFont="1" applyFill="1" applyBorder="1" applyAlignment="1">
      <alignment horizontal="center"/>
      <protection/>
    </xf>
    <xf numFmtId="0" fontId="14" fillId="34" borderId="34" xfId="53" applyFont="1" applyFill="1" applyBorder="1" applyAlignment="1">
      <alignment wrapText="1"/>
      <protection/>
    </xf>
    <xf numFmtId="4" fontId="14" fillId="34" borderId="43" xfId="35" applyNumberFormat="1" applyFont="1" applyFill="1" applyBorder="1" applyAlignment="1">
      <alignment horizontal="right"/>
    </xf>
    <xf numFmtId="165" fontId="14" fillId="34" borderId="43" xfId="35" applyNumberFormat="1" applyFont="1" applyFill="1" applyBorder="1" applyAlignment="1">
      <alignment horizontal="right"/>
    </xf>
    <xf numFmtId="165" fontId="14" fillId="34" borderId="35" xfId="35" applyNumberFormat="1" applyFont="1" applyFill="1" applyBorder="1" applyAlignment="1">
      <alignment horizontal="right"/>
    </xf>
    <xf numFmtId="4" fontId="14" fillId="35" borderId="20" xfId="53" applyNumberFormat="1" applyFont="1" applyFill="1" applyBorder="1" applyAlignment="1">
      <alignment/>
      <protection/>
    </xf>
    <xf numFmtId="4" fontId="14" fillId="35" borderId="21" xfId="53" applyNumberFormat="1" applyFont="1" applyFill="1" applyBorder="1" applyAlignment="1">
      <alignment/>
      <protection/>
    </xf>
    <xf numFmtId="4" fontId="9" fillId="0" borderId="0" xfId="53" applyNumberFormat="1" applyFont="1" applyFill="1">
      <alignment/>
      <protection/>
    </xf>
    <xf numFmtId="0" fontId="14" fillId="0" borderId="25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26" xfId="53" applyFont="1" applyFill="1" applyBorder="1" applyAlignment="1">
      <alignment horizontal="center"/>
      <protection/>
    </xf>
    <xf numFmtId="0" fontId="14" fillId="0" borderId="26" xfId="53" applyFont="1" applyFill="1" applyBorder="1" applyAlignment="1">
      <alignment horizontal="left" wrapText="1"/>
      <protection/>
    </xf>
    <xf numFmtId="4" fontId="14" fillId="0" borderId="34" xfId="35" applyNumberFormat="1" applyFont="1" applyFill="1" applyBorder="1" applyAlignment="1">
      <alignment horizontal="right" vertical="center"/>
    </xf>
    <xf numFmtId="4" fontId="14" fillId="0" borderId="43" xfId="35" applyNumberFormat="1" applyFont="1" applyFill="1" applyBorder="1" applyAlignment="1">
      <alignment horizontal="right" vertical="center"/>
    </xf>
    <xf numFmtId="165" fontId="14" fillId="0" borderId="43" xfId="35" applyNumberFormat="1" applyFont="1" applyFill="1" applyBorder="1" applyAlignment="1">
      <alignment horizontal="right" vertical="center"/>
    </xf>
    <xf numFmtId="165" fontId="14" fillId="0" borderId="35" xfId="35" applyNumberFormat="1" applyFont="1" applyFill="1" applyBorder="1" applyAlignment="1">
      <alignment horizontal="right" vertical="center"/>
    </xf>
    <xf numFmtId="0" fontId="14" fillId="0" borderId="44" xfId="53" applyFont="1" applyFill="1" applyBorder="1" applyAlignment="1">
      <alignment horizontal="center"/>
      <protection/>
    </xf>
    <xf numFmtId="0" fontId="14" fillId="0" borderId="38" xfId="53" applyFont="1" applyFill="1" applyBorder="1" applyAlignment="1">
      <alignment horizontal="center"/>
      <protection/>
    </xf>
    <xf numFmtId="49" fontId="14" fillId="0" borderId="39" xfId="53" applyNumberFormat="1" applyFont="1" applyFill="1" applyBorder="1" applyAlignment="1">
      <alignment horizontal="center"/>
      <protection/>
    </xf>
    <xf numFmtId="4" fontId="16" fillId="0" borderId="45" xfId="35" applyNumberFormat="1" applyFont="1" applyFill="1" applyBorder="1" applyAlignment="1">
      <alignment horizontal="right" vertical="center"/>
    </xf>
    <xf numFmtId="165" fontId="16" fillId="0" borderId="45" xfId="35" applyNumberFormat="1" applyFont="1" applyFill="1" applyBorder="1" applyAlignment="1">
      <alignment horizontal="right" vertical="center"/>
    </xf>
    <xf numFmtId="165" fontId="16" fillId="0" borderId="46" xfId="35" applyNumberFormat="1" applyFont="1" applyFill="1" applyBorder="1" applyAlignment="1">
      <alignment horizontal="right" vertical="center"/>
    </xf>
    <xf numFmtId="4" fontId="16" fillId="0" borderId="17" xfId="53" applyNumberFormat="1" applyFont="1" applyFill="1" applyBorder="1" applyAlignment="1">
      <alignment/>
      <protection/>
    </xf>
    <xf numFmtId="4" fontId="16" fillId="0" borderId="18" xfId="53" applyNumberFormat="1" applyFont="1" applyFill="1" applyBorder="1" applyAlignment="1">
      <alignment/>
      <protection/>
    </xf>
    <xf numFmtId="0" fontId="14" fillId="0" borderId="33" xfId="53" applyFont="1" applyBorder="1">
      <alignment/>
      <protection/>
    </xf>
    <xf numFmtId="0" fontId="14" fillId="0" borderId="34" xfId="53" applyFont="1" applyBorder="1" applyAlignment="1">
      <alignment wrapText="1"/>
      <protection/>
    </xf>
    <xf numFmtId="4" fontId="14" fillId="0" borderId="34" xfId="53" applyNumberFormat="1" applyFont="1" applyBorder="1">
      <alignment/>
      <protection/>
    </xf>
    <xf numFmtId="165" fontId="14" fillId="0" borderId="34" xfId="53" applyNumberFormat="1" applyFont="1" applyFill="1" applyBorder="1">
      <alignment/>
      <protection/>
    </xf>
    <xf numFmtId="165" fontId="14" fillId="0" borderId="42" xfId="53" applyNumberFormat="1" applyFont="1" applyBorder="1">
      <alignment/>
      <protection/>
    </xf>
    <xf numFmtId="4" fontId="14" fillId="0" borderId="34" xfId="53" applyNumberFormat="1" applyFont="1" applyFill="1" applyBorder="1" applyAlignment="1">
      <alignment/>
      <protection/>
    </xf>
    <xf numFmtId="4" fontId="14" fillId="0" borderId="47" xfId="53" applyNumberFormat="1" applyFont="1" applyFill="1" applyBorder="1" applyAlignment="1">
      <alignment/>
      <protection/>
    </xf>
    <xf numFmtId="0" fontId="16" fillId="0" borderId="37" xfId="53" applyFont="1" applyBorder="1">
      <alignment/>
      <protection/>
    </xf>
    <xf numFmtId="0" fontId="16" fillId="0" borderId="39" xfId="53" applyFont="1" applyBorder="1">
      <alignment/>
      <protection/>
    </xf>
    <xf numFmtId="0" fontId="16" fillId="0" borderId="40" xfId="53" applyFont="1" applyBorder="1">
      <alignment/>
      <protection/>
    </xf>
    <xf numFmtId="0" fontId="16" fillId="0" borderId="40" xfId="53" applyFont="1" applyBorder="1" applyAlignment="1">
      <alignment wrapText="1"/>
      <protection/>
    </xf>
    <xf numFmtId="4" fontId="16" fillId="0" borderId="40" xfId="53" applyNumberFormat="1" applyFont="1" applyBorder="1">
      <alignment/>
      <protection/>
    </xf>
    <xf numFmtId="165" fontId="16" fillId="0" borderId="40" xfId="53" applyNumberFormat="1" applyFont="1" applyFill="1" applyBorder="1">
      <alignment/>
      <protection/>
    </xf>
    <xf numFmtId="165" fontId="16" fillId="0" borderId="38" xfId="53" applyNumberFormat="1" applyFont="1" applyBorder="1">
      <alignment/>
      <protection/>
    </xf>
    <xf numFmtId="4" fontId="16" fillId="0" borderId="40" xfId="53" applyNumberFormat="1" applyFont="1" applyFill="1" applyBorder="1" applyAlignment="1">
      <alignment/>
      <protection/>
    </xf>
    <xf numFmtId="4" fontId="16" fillId="0" borderId="48" xfId="53" applyNumberFormat="1" applyFont="1" applyFill="1" applyBorder="1" applyAlignment="1">
      <alignment/>
      <protection/>
    </xf>
    <xf numFmtId="4" fontId="16" fillId="0" borderId="49" xfId="53" applyNumberFormat="1" applyFont="1" applyFill="1" applyBorder="1" applyAlignment="1">
      <alignment/>
      <protection/>
    </xf>
    <xf numFmtId="4" fontId="14" fillId="0" borderId="26" xfId="53" applyNumberFormat="1" applyFont="1" applyFill="1" applyBorder="1" applyAlignment="1">
      <alignment/>
      <protection/>
    </xf>
    <xf numFmtId="4" fontId="16" fillId="0" borderId="14" xfId="53" applyNumberFormat="1" applyFont="1" applyFill="1" applyBorder="1" applyAlignment="1">
      <alignment/>
      <protection/>
    </xf>
    <xf numFmtId="4" fontId="16" fillId="0" borderId="15" xfId="53" applyNumberFormat="1" applyFont="1" applyFill="1" applyBorder="1" applyAlignment="1">
      <alignment/>
      <protection/>
    </xf>
    <xf numFmtId="4" fontId="14" fillId="0" borderId="14" xfId="53" applyNumberFormat="1" applyFont="1" applyFill="1" applyBorder="1" applyAlignment="1">
      <alignment/>
      <protection/>
    </xf>
    <xf numFmtId="4" fontId="14" fillId="0" borderId="15" xfId="53" applyNumberFormat="1" applyFont="1" applyFill="1" applyBorder="1" applyAlignment="1">
      <alignment/>
      <protection/>
    </xf>
    <xf numFmtId="4" fontId="14" fillId="0" borderId="47" xfId="53" applyNumberFormat="1" applyFont="1" applyBorder="1" applyAlignment="1">
      <alignment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50" xfId="53" applyFont="1" applyFill="1" applyBorder="1" applyAlignment="1">
      <alignment horizontal="center"/>
      <protection/>
    </xf>
    <xf numFmtId="49" fontId="14" fillId="0" borderId="51" xfId="53" applyNumberFormat="1" applyFont="1" applyFill="1" applyBorder="1" applyAlignment="1">
      <alignment horizontal="center"/>
      <protection/>
    </xf>
    <xf numFmtId="0" fontId="16" fillId="0" borderId="17" xfId="53" applyFont="1" applyFill="1" applyBorder="1" applyAlignment="1">
      <alignment horizontal="center"/>
      <protection/>
    </xf>
    <xf numFmtId="0" fontId="16" fillId="0" borderId="50" xfId="53" applyFont="1" applyFill="1" applyBorder="1" applyAlignment="1">
      <alignment horizontal="center"/>
      <protection/>
    </xf>
    <xf numFmtId="0" fontId="16" fillId="0" borderId="17" xfId="53" applyFont="1" applyFill="1" applyBorder="1" applyAlignment="1">
      <alignment horizontal="left"/>
      <protection/>
    </xf>
    <xf numFmtId="4" fontId="16" fillId="0" borderId="52" xfId="35" applyNumberFormat="1" applyFont="1" applyFill="1" applyBorder="1" applyAlignment="1">
      <alignment horizontal="right" vertical="center"/>
    </xf>
    <xf numFmtId="165" fontId="16" fillId="0" borderId="52" xfId="35" applyNumberFormat="1" applyFont="1" applyFill="1" applyBorder="1" applyAlignment="1">
      <alignment horizontal="right" vertical="center"/>
    </xf>
    <xf numFmtId="165" fontId="16" fillId="0" borderId="0" xfId="35" applyNumberFormat="1" applyFont="1" applyFill="1" applyBorder="1" applyAlignment="1">
      <alignment horizontal="right" vertical="center"/>
    </xf>
    <xf numFmtId="4" fontId="16" fillId="0" borderId="48" xfId="53" applyNumberFormat="1" applyFont="1" applyBorder="1" applyAlignment="1">
      <alignment/>
      <protection/>
    </xf>
    <xf numFmtId="0" fontId="14" fillId="0" borderId="25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26" xfId="53" applyFont="1" applyFill="1" applyBorder="1" applyAlignment="1">
      <alignment horizontal="center"/>
      <protection/>
    </xf>
    <xf numFmtId="0" fontId="14" fillId="0" borderId="26" xfId="53" applyFont="1" applyFill="1" applyBorder="1" applyAlignment="1">
      <alignment horizontal="left" wrapText="1"/>
      <protection/>
    </xf>
    <xf numFmtId="4" fontId="14" fillId="0" borderId="34" xfId="35" applyNumberFormat="1" applyFont="1" applyFill="1" applyBorder="1" applyAlignment="1">
      <alignment horizontal="right"/>
    </xf>
    <xf numFmtId="165" fontId="14" fillId="0" borderId="34" xfId="35" applyNumberFormat="1" applyFont="1" applyFill="1" applyBorder="1" applyAlignment="1">
      <alignment horizontal="right"/>
    </xf>
    <xf numFmtId="165" fontId="14" fillId="0" borderId="42" xfId="35" applyNumberFormat="1" applyFont="1" applyFill="1" applyBorder="1" applyAlignment="1">
      <alignment horizontal="right"/>
    </xf>
    <xf numFmtId="4" fontId="16" fillId="0" borderId="40" xfId="35" applyNumberFormat="1" applyFont="1" applyFill="1" applyBorder="1" applyAlignment="1">
      <alignment horizontal="right"/>
    </xf>
    <xf numFmtId="165" fontId="16" fillId="0" borderId="40" xfId="35" applyNumberFormat="1" applyFont="1" applyFill="1" applyBorder="1" applyAlignment="1">
      <alignment horizontal="right"/>
    </xf>
    <xf numFmtId="165" fontId="16" fillId="0" borderId="38" xfId="35" applyNumberFormat="1" applyFont="1" applyFill="1" applyBorder="1" applyAlignment="1">
      <alignment horizontal="right"/>
    </xf>
    <xf numFmtId="49" fontId="14" fillId="36" borderId="32" xfId="53" applyNumberFormat="1" applyFont="1" applyFill="1" applyBorder="1" applyAlignment="1">
      <alignment horizontal="center"/>
      <protection/>
    </xf>
    <xf numFmtId="4" fontId="14" fillId="0" borderId="12" xfId="53" applyNumberFormat="1" applyFont="1" applyBorder="1" applyAlignment="1">
      <alignment/>
      <protection/>
    </xf>
    <xf numFmtId="4" fontId="16" fillId="0" borderId="18" xfId="53" applyNumberFormat="1" applyFont="1" applyBorder="1" applyAlignment="1">
      <alignment/>
      <protection/>
    </xf>
    <xf numFmtId="165" fontId="9" fillId="0" borderId="0" xfId="53" applyNumberFormat="1" applyFont="1">
      <alignment/>
      <protection/>
    </xf>
    <xf numFmtId="1" fontId="0" fillId="0" borderId="0" xfId="53" applyNumberFormat="1">
      <alignment/>
      <protection/>
    </xf>
    <xf numFmtId="4" fontId="0" fillId="0" borderId="0" xfId="53" applyNumberFormat="1">
      <alignment/>
      <protection/>
    </xf>
    <xf numFmtId="165" fontId="0" fillId="0" borderId="0" xfId="53" applyNumberFormat="1" applyFill="1">
      <alignment/>
      <protection/>
    </xf>
    <xf numFmtId="165" fontId="0" fillId="0" borderId="0" xfId="53" applyNumberFormat="1">
      <alignment/>
      <protection/>
    </xf>
    <xf numFmtId="0" fontId="0" fillId="0" borderId="0" xfId="53" applyFill="1" applyAlignment="1">
      <alignment vertical="center"/>
      <protection/>
    </xf>
    <xf numFmtId="0" fontId="0" fillId="0" borderId="0" xfId="53" applyAlignment="1">
      <alignment vertical="center"/>
      <protection/>
    </xf>
    <xf numFmtId="14" fontId="8" fillId="0" borderId="0" xfId="53" applyNumberFormat="1" applyFont="1" applyAlignment="1">
      <alignment horizontal="left"/>
      <protection/>
    </xf>
    <xf numFmtId="0" fontId="0" fillId="37" borderId="0" xfId="53" applyFill="1">
      <alignment/>
      <protection/>
    </xf>
    <xf numFmtId="0" fontId="14" fillId="34" borderId="19" xfId="53" applyFont="1" applyFill="1" applyBorder="1" applyAlignment="1">
      <alignment horizontal="center"/>
      <protection/>
    </xf>
    <xf numFmtId="0" fontId="14" fillId="34" borderId="20" xfId="53" applyFont="1" applyFill="1" applyBorder="1" applyAlignment="1">
      <alignment horizontal="center"/>
      <protection/>
    </xf>
    <xf numFmtId="0" fontId="14" fillId="34" borderId="30" xfId="53" applyFont="1" applyFill="1" applyBorder="1" applyAlignment="1">
      <alignment horizontal="center"/>
      <protection/>
    </xf>
    <xf numFmtId="0" fontId="14" fillId="34" borderId="20" xfId="53" applyFont="1" applyFill="1" applyBorder="1" applyAlignment="1">
      <alignment wrapText="1"/>
      <protection/>
    </xf>
    <xf numFmtId="4" fontId="14" fillId="34" borderId="31" xfId="35" applyNumberFormat="1" applyFont="1" applyFill="1" applyBorder="1" applyAlignment="1">
      <alignment horizontal="right"/>
    </xf>
    <xf numFmtId="165" fontId="14" fillId="34" borderId="31" xfId="35" applyNumberFormat="1" applyFont="1" applyFill="1" applyBorder="1" applyAlignment="1">
      <alignment horizontal="right"/>
    </xf>
    <xf numFmtId="165" fontId="14" fillId="34" borderId="28" xfId="35" applyNumberFormat="1" applyFont="1" applyFill="1" applyBorder="1" applyAlignment="1">
      <alignment horizontal="right"/>
    </xf>
    <xf numFmtId="0" fontId="11" fillId="0" borderId="0" xfId="52" applyFont="1" applyFill="1" applyAlignment="1">
      <alignment horizontal="center"/>
      <protection/>
    </xf>
    <xf numFmtId="0" fontId="12" fillId="0" borderId="0" xfId="49" applyFont="1" applyFill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14" fillId="0" borderId="30" xfId="53" applyFont="1" applyFill="1" applyBorder="1" applyAlignment="1">
      <alignment horizontal="center"/>
      <protection/>
    </xf>
    <xf numFmtId="0" fontId="14" fillId="0" borderId="31" xfId="53" applyFont="1" applyFill="1" applyBorder="1" applyAlignment="1">
      <alignment horizontal="center"/>
      <protection/>
    </xf>
    <xf numFmtId="0" fontId="14" fillId="10" borderId="30" xfId="53" applyFont="1" applyFill="1" applyBorder="1" applyAlignment="1">
      <alignment horizontal="center" wrapText="1"/>
      <protection/>
    </xf>
    <xf numFmtId="0" fontId="15" fillId="10" borderId="31" xfId="0" applyFont="1" applyFill="1" applyBorder="1" applyAlignment="1">
      <alignment horizontal="center" wrapText="1"/>
    </xf>
    <xf numFmtId="1" fontId="14" fillId="34" borderId="30" xfId="53" applyNumberFormat="1" applyFont="1" applyFill="1" applyBorder="1" applyAlignment="1">
      <alignment horizontal="center" wrapText="1"/>
      <protection/>
    </xf>
    <xf numFmtId="0" fontId="0" fillId="34" borderId="31" xfId="0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 3 2" xfId="50"/>
    <cellStyle name="normální_04 - OSMTVS" xfId="51"/>
    <cellStyle name="normální_2. Rozpočet 2007 - tabulky" xfId="52"/>
    <cellStyle name="normální_Rozpis výdajů 03 bez PO 2" xfId="53"/>
    <cellStyle name="normální_Rozpis výdajů 03 bez PO 3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315">
          <cell r="C315">
            <v>2108256.29</v>
          </cell>
          <cell r="D315">
            <v>261864.297</v>
          </cell>
          <cell r="E315">
            <v>1315.3200000000002</v>
          </cell>
          <cell r="G315">
            <v>800.0500000000001</v>
          </cell>
          <cell r="H315">
            <v>3697291.81047</v>
          </cell>
          <cell r="I315">
            <v>3914.16</v>
          </cell>
          <cell r="Q315">
            <v>709206.9339999999</v>
          </cell>
          <cell r="S315">
            <v>254742.21000000002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15">
          <cell r="B315">
            <v>31805.08</v>
          </cell>
          <cell r="C315">
            <v>210455</v>
          </cell>
          <cell r="D315">
            <v>891494.29</v>
          </cell>
          <cell r="E315">
            <v>935368.0090000001</v>
          </cell>
          <cell r="F315">
            <v>182320</v>
          </cell>
          <cell r="G315">
            <v>3457686.0679900013</v>
          </cell>
          <cell r="H315">
            <v>40303.90999999999</v>
          </cell>
          <cell r="I315">
            <v>522132.27699999994</v>
          </cell>
          <cell r="K315">
            <v>858591.6999999997</v>
          </cell>
          <cell r="L315">
            <v>301337.21</v>
          </cell>
          <cell r="N315">
            <v>73201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6"/>
  <sheetViews>
    <sheetView zoomScalePageLayoutView="0" workbookViewId="0" topLeftCell="A264">
      <selection activeCell="O277" sqref="O277"/>
    </sheetView>
  </sheetViews>
  <sheetFormatPr defaultColWidth="9.140625" defaultRowHeight="12.75"/>
  <cols>
    <col min="1" max="1" width="3.140625" style="52" customWidth="1"/>
    <col min="2" max="2" width="9.00390625" style="186" customWidth="1"/>
    <col min="3" max="3" width="5.140625" style="52" customWidth="1"/>
    <col min="4" max="4" width="5.28125" style="52" customWidth="1"/>
    <col min="5" max="5" width="5.421875" style="52" customWidth="1"/>
    <col min="6" max="6" width="38.8515625" style="52" customWidth="1"/>
    <col min="7" max="7" width="9.28125" style="187" customWidth="1"/>
    <col min="8" max="8" width="8.7109375" style="187" hidden="1" customWidth="1"/>
    <col min="9" max="9" width="9.28125" style="193" hidden="1" customWidth="1"/>
    <col min="10" max="10" width="8.8515625" style="52" customWidth="1"/>
    <col min="11" max="11" width="9.140625" style="51" customWidth="1"/>
    <col min="12" max="12" width="9.140625" style="52" customWidth="1"/>
    <col min="13" max="13" width="9.140625" style="53" customWidth="1"/>
    <col min="14" max="14" width="12.140625" style="52" bestFit="1" customWidth="1"/>
    <col min="15" max="16384" width="9.140625" style="52" customWidth="1"/>
  </cols>
  <sheetData>
    <row r="1" spans="1:13" s="45" customFormat="1" ht="12.75">
      <c r="A1" s="40"/>
      <c r="B1" s="41"/>
      <c r="C1" s="40"/>
      <c r="D1" s="40"/>
      <c r="E1" s="40"/>
      <c r="F1" s="42"/>
      <c r="G1" s="40"/>
      <c r="H1" s="43"/>
      <c r="I1" s="42"/>
      <c r="J1" s="43"/>
      <c r="K1" s="40"/>
      <c r="L1" s="43" t="s">
        <v>68</v>
      </c>
      <c r="M1" s="44"/>
    </row>
    <row r="2" spans="1:14" s="45" customFormat="1" ht="12.75">
      <c r="A2" s="40"/>
      <c r="B2" s="41"/>
      <c r="C2" s="40"/>
      <c r="D2" s="40"/>
      <c r="E2" s="40"/>
      <c r="F2" s="46"/>
      <c r="G2" s="40"/>
      <c r="H2" s="40"/>
      <c r="I2" s="40"/>
      <c r="J2" s="40"/>
      <c r="K2" s="40"/>
      <c r="M2" s="44"/>
      <c r="N2" s="47"/>
    </row>
    <row r="3" spans="1:14" s="45" customFormat="1" ht="18">
      <c r="A3" s="201" t="s">
        <v>69</v>
      </c>
      <c r="B3" s="201"/>
      <c r="C3" s="201"/>
      <c r="D3" s="201"/>
      <c r="E3" s="201"/>
      <c r="F3" s="201"/>
      <c r="G3" s="201"/>
      <c r="H3" s="201"/>
      <c r="I3" s="201"/>
      <c r="J3" s="201"/>
      <c r="K3" s="40"/>
      <c r="M3" s="44"/>
      <c r="N3" s="47"/>
    </row>
    <row r="4" spans="1:14" ht="12.75">
      <c r="A4" s="48"/>
      <c r="B4" s="49"/>
      <c r="C4" s="48"/>
      <c r="D4" s="48"/>
      <c r="E4" s="48"/>
      <c r="F4" s="48"/>
      <c r="G4" s="48"/>
      <c r="H4" s="48"/>
      <c r="I4" s="50"/>
      <c r="J4" s="50"/>
      <c r="N4" s="54"/>
    </row>
    <row r="5" spans="1:14" ht="15.75">
      <c r="A5" s="202" t="s">
        <v>70</v>
      </c>
      <c r="B5" s="202"/>
      <c r="C5" s="202"/>
      <c r="D5" s="202"/>
      <c r="E5" s="202"/>
      <c r="F5" s="202"/>
      <c r="G5" s="202"/>
      <c r="H5" s="202"/>
      <c r="I5" s="202"/>
      <c r="J5" s="202"/>
      <c r="N5" s="54"/>
    </row>
    <row r="6" spans="1:14" ht="12.75">
      <c r="A6" s="48"/>
      <c r="B6" s="49"/>
      <c r="C6" s="48"/>
      <c r="D6" s="48"/>
      <c r="E6" s="48"/>
      <c r="F6" s="48"/>
      <c r="G6" s="48"/>
      <c r="H6" s="48"/>
      <c r="I6" s="50"/>
      <c r="J6" s="50"/>
      <c r="N6" s="54"/>
    </row>
    <row r="7" spans="1:14" ht="15.75">
      <c r="A7" s="203" t="s">
        <v>71</v>
      </c>
      <c r="B7" s="203"/>
      <c r="C7" s="203"/>
      <c r="D7" s="203"/>
      <c r="E7" s="203"/>
      <c r="F7" s="203"/>
      <c r="G7" s="203"/>
      <c r="H7" s="203"/>
      <c r="I7" s="203"/>
      <c r="J7" s="203"/>
      <c r="N7" s="54"/>
    </row>
    <row r="8" spans="1:14" ht="12.75" customHeight="1">
      <c r="A8" s="48"/>
      <c r="B8" s="49"/>
      <c r="C8" s="48"/>
      <c r="D8" s="48"/>
      <c r="E8" s="51"/>
      <c r="F8" s="51"/>
      <c r="G8" s="50"/>
      <c r="H8" s="50"/>
      <c r="I8" s="50"/>
      <c r="J8" s="55"/>
      <c r="L8" s="56"/>
      <c r="N8" s="54"/>
    </row>
    <row r="9" spans="1:14" s="51" customFormat="1" ht="13.5" thickBot="1">
      <c r="A9" s="57"/>
      <c r="B9" s="58"/>
      <c r="C9" s="57"/>
      <c r="D9" s="57"/>
      <c r="E9" s="57"/>
      <c r="F9" s="57"/>
      <c r="G9" s="59"/>
      <c r="H9" s="59"/>
      <c r="I9" s="60"/>
      <c r="J9" s="60"/>
      <c r="K9" s="60"/>
      <c r="L9" s="60" t="s">
        <v>72</v>
      </c>
      <c r="M9" s="61"/>
      <c r="N9" s="62"/>
    </row>
    <row r="10" spans="1:14" s="73" customFormat="1" ht="23.25" thickBot="1">
      <c r="A10" s="63" t="s">
        <v>73</v>
      </c>
      <c r="B10" s="204" t="s">
        <v>74</v>
      </c>
      <c r="C10" s="205"/>
      <c r="D10" s="64" t="s">
        <v>75</v>
      </c>
      <c r="E10" s="65" t="s">
        <v>19</v>
      </c>
      <c r="F10" s="64" t="s">
        <v>76</v>
      </c>
      <c r="G10" s="66" t="s">
        <v>77</v>
      </c>
      <c r="H10" s="66" t="s">
        <v>78</v>
      </c>
      <c r="I10" s="67" t="s">
        <v>79</v>
      </c>
      <c r="J10" s="68" t="s">
        <v>80</v>
      </c>
      <c r="K10" s="69" t="s">
        <v>67</v>
      </c>
      <c r="L10" s="70" t="s">
        <v>81</v>
      </c>
      <c r="M10" s="71"/>
      <c r="N10" s="72"/>
    </row>
    <row r="11" spans="1:14" s="51" customFormat="1" ht="13.5" thickBot="1">
      <c r="A11" s="74" t="s">
        <v>82</v>
      </c>
      <c r="B11" s="206" t="s">
        <v>83</v>
      </c>
      <c r="C11" s="207"/>
      <c r="D11" s="76" t="s">
        <v>83</v>
      </c>
      <c r="E11" s="75" t="s">
        <v>83</v>
      </c>
      <c r="F11" s="77" t="s">
        <v>84</v>
      </c>
      <c r="G11" s="78">
        <v>0</v>
      </c>
      <c r="H11" s="78">
        <v>0</v>
      </c>
      <c r="I11" s="79">
        <f>+I12</f>
        <v>5600</v>
      </c>
      <c r="J11" s="80">
        <f>+H11+I11</f>
        <v>5600</v>
      </c>
      <c r="K11" s="81">
        <f>+K12</f>
        <v>0</v>
      </c>
      <c r="L11" s="82">
        <f>+J11+K11</f>
        <v>5600</v>
      </c>
      <c r="M11" s="61"/>
      <c r="N11" s="62"/>
    </row>
    <row r="12" spans="1:14" s="51" customFormat="1" ht="24.75" thickBot="1">
      <c r="A12" s="83" t="s">
        <v>82</v>
      </c>
      <c r="B12" s="208" t="s">
        <v>85</v>
      </c>
      <c r="C12" s="209"/>
      <c r="D12" s="84" t="s">
        <v>83</v>
      </c>
      <c r="E12" s="85" t="s">
        <v>83</v>
      </c>
      <c r="F12" s="86" t="s">
        <v>86</v>
      </c>
      <c r="G12" s="87">
        <v>0</v>
      </c>
      <c r="H12" s="87">
        <v>0</v>
      </c>
      <c r="I12" s="88">
        <f>+I15+I224+I255+I278+I297+I348+I13</f>
        <v>5600</v>
      </c>
      <c r="J12" s="89">
        <f>+H12+I12</f>
        <v>5600</v>
      </c>
      <c r="K12" s="90">
        <f>+K15+K224+K255+K278+K297+K348</f>
        <v>0</v>
      </c>
      <c r="L12" s="91">
        <f aca="true" t="shared" si="0" ref="L12:L75">+J12+K12</f>
        <v>5600</v>
      </c>
      <c r="M12" s="56" t="s">
        <v>87</v>
      </c>
      <c r="N12" s="62"/>
    </row>
    <row r="13" spans="1:14" s="51" customFormat="1" ht="12.75">
      <c r="A13" s="92" t="s">
        <v>82</v>
      </c>
      <c r="B13" s="93">
        <v>4000000</v>
      </c>
      <c r="C13" s="94" t="s">
        <v>88</v>
      </c>
      <c r="D13" s="95" t="s">
        <v>83</v>
      </c>
      <c r="E13" s="95" t="s">
        <v>83</v>
      </c>
      <c r="F13" s="96" t="s">
        <v>89</v>
      </c>
      <c r="G13" s="97">
        <v>0</v>
      </c>
      <c r="H13" s="97">
        <v>0</v>
      </c>
      <c r="I13" s="98">
        <f>+I14</f>
        <v>600</v>
      </c>
      <c r="J13" s="99">
        <f>+H13+I13</f>
        <v>600</v>
      </c>
      <c r="K13" s="100">
        <v>0</v>
      </c>
      <c r="L13" s="101">
        <f t="shared" si="0"/>
        <v>600</v>
      </c>
      <c r="M13" s="61"/>
      <c r="N13" s="62"/>
    </row>
    <row r="14" spans="1:14" s="51" customFormat="1" ht="13.5" thickBot="1">
      <c r="A14" s="102"/>
      <c r="B14" s="103"/>
      <c r="C14" s="104"/>
      <c r="D14" s="105">
        <v>3299</v>
      </c>
      <c r="E14" s="106">
        <v>5901</v>
      </c>
      <c r="F14" s="107" t="s">
        <v>90</v>
      </c>
      <c r="G14" s="108">
        <v>0</v>
      </c>
      <c r="H14" s="108">
        <v>0</v>
      </c>
      <c r="I14" s="109">
        <v>600</v>
      </c>
      <c r="J14" s="110">
        <f>+H14+I14</f>
        <v>600</v>
      </c>
      <c r="K14" s="111">
        <v>0</v>
      </c>
      <c r="L14" s="112">
        <f t="shared" si="0"/>
        <v>600</v>
      </c>
      <c r="M14" s="61"/>
      <c r="N14" s="62"/>
    </row>
    <row r="15" spans="1:14" s="51" customFormat="1" ht="24" customHeight="1" thickBot="1">
      <c r="A15" s="113" t="s">
        <v>82</v>
      </c>
      <c r="B15" s="210" t="s">
        <v>91</v>
      </c>
      <c r="C15" s="211"/>
      <c r="D15" s="114" t="s">
        <v>83</v>
      </c>
      <c r="E15" s="115" t="s">
        <v>83</v>
      </c>
      <c r="F15" s="116" t="s">
        <v>92</v>
      </c>
      <c r="G15" s="117">
        <v>0</v>
      </c>
      <c r="H15" s="117">
        <v>0</v>
      </c>
      <c r="I15" s="118">
        <f>SUM(I16:I223)/2</f>
        <v>2000</v>
      </c>
      <c r="J15" s="119">
        <f>H15+I15</f>
        <v>2000</v>
      </c>
      <c r="K15" s="120">
        <v>0</v>
      </c>
      <c r="L15" s="121">
        <f t="shared" si="0"/>
        <v>2000</v>
      </c>
      <c r="M15" s="122"/>
      <c r="N15" s="62"/>
    </row>
    <row r="16" spans="1:14" s="51" customFormat="1" ht="15.75" customHeight="1" hidden="1">
      <c r="A16" s="123" t="s">
        <v>82</v>
      </c>
      <c r="B16" s="124">
        <v>4010000</v>
      </c>
      <c r="C16" s="94" t="s">
        <v>88</v>
      </c>
      <c r="D16" s="125" t="s">
        <v>83</v>
      </c>
      <c r="E16" s="124" t="s">
        <v>83</v>
      </c>
      <c r="F16" s="126" t="s">
        <v>93</v>
      </c>
      <c r="G16" s="127">
        <v>0</v>
      </c>
      <c r="H16" s="128">
        <v>0</v>
      </c>
      <c r="I16" s="129">
        <f>+I17</f>
        <v>95</v>
      </c>
      <c r="J16" s="130">
        <f>H16+I16</f>
        <v>95</v>
      </c>
      <c r="K16" s="100">
        <v>0</v>
      </c>
      <c r="L16" s="101">
        <f t="shared" si="0"/>
        <v>95</v>
      </c>
      <c r="M16" s="122"/>
      <c r="N16" s="62"/>
    </row>
    <row r="17" spans="1:14" s="51" customFormat="1" ht="15.75" customHeight="1" hidden="1">
      <c r="A17" s="131"/>
      <c r="B17" s="132"/>
      <c r="C17" s="133"/>
      <c r="D17" s="105">
        <v>3299</v>
      </c>
      <c r="E17" s="106">
        <v>5901</v>
      </c>
      <c r="F17" s="107" t="s">
        <v>90</v>
      </c>
      <c r="G17" s="134">
        <v>0</v>
      </c>
      <c r="H17" s="134">
        <v>0</v>
      </c>
      <c r="I17" s="135">
        <v>95</v>
      </c>
      <c r="J17" s="136">
        <f>H17+I17</f>
        <v>95</v>
      </c>
      <c r="K17" s="137">
        <v>0</v>
      </c>
      <c r="L17" s="138">
        <f t="shared" si="0"/>
        <v>95</v>
      </c>
      <c r="M17" s="122"/>
      <c r="N17" s="62"/>
    </row>
    <row r="18" spans="1:14" ht="36.75" hidden="1" thickBot="1">
      <c r="A18" s="139" t="s">
        <v>82</v>
      </c>
      <c r="B18" s="93">
        <v>4010001</v>
      </c>
      <c r="C18" s="94" t="s">
        <v>88</v>
      </c>
      <c r="D18" s="125" t="s">
        <v>83</v>
      </c>
      <c r="E18" s="124" t="s">
        <v>83</v>
      </c>
      <c r="F18" s="140" t="s">
        <v>94</v>
      </c>
      <c r="G18" s="141">
        <f>+G19</f>
        <v>0</v>
      </c>
      <c r="H18" s="141">
        <f>+H19</f>
        <v>0</v>
      </c>
      <c r="I18" s="142">
        <f>+I19</f>
        <v>18</v>
      </c>
      <c r="J18" s="143">
        <f>+H18+I18</f>
        <v>18</v>
      </c>
      <c r="K18" s="144">
        <v>0</v>
      </c>
      <c r="L18" s="145">
        <f t="shared" si="0"/>
        <v>18</v>
      </c>
      <c r="N18" s="54"/>
    </row>
    <row r="19" spans="1:14" ht="13.5" hidden="1" thickBot="1">
      <c r="A19" s="146"/>
      <c r="B19" s="103"/>
      <c r="C19" s="104"/>
      <c r="D19" s="147">
        <v>3299</v>
      </c>
      <c r="E19" s="148">
        <v>5222</v>
      </c>
      <c r="F19" s="149" t="s">
        <v>95</v>
      </c>
      <c r="G19" s="150">
        <v>0</v>
      </c>
      <c r="H19" s="150">
        <v>0</v>
      </c>
      <c r="I19" s="151">
        <v>18</v>
      </c>
      <c r="J19" s="152">
        <f>+H19+I19</f>
        <v>18</v>
      </c>
      <c r="K19" s="153">
        <v>0</v>
      </c>
      <c r="L19" s="154">
        <f t="shared" si="0"/>
        <v>18</v>
      </c>
      <c r="N19" s="54"/>
    </row>
    <row r="20" spans="1:14" ht="24.75" hidden="1" thickBot="1">
      <c r="A20" s="139" t="s">
        <v>82</v>
      </c>
      <c r="B20" s="93">
        <v>4010002</v>
      </c>
      <c r="C20" s="94" t="s">
        <v>88</v>
      </c>
      <c r="D20" s="125" t="s">
        <v>83</v>
      </c>
      <c r="E20" s="124" t="s">
        <v>83</v>
      </c>
      <c r="F20" s="140" t="s">
        <v>96</v>
      </c>
      <c r="G20" s="141">
        <f>+G21</f>
        <v>0</v>
      </c>
      <c r="H20" s="141">
        <f>+H21</f>
        <v>0</v>
      </c>
      <c r="I20" s="142">
        <f>+I21</f>
        <v>30</v>
      </c>
      <c r="J20" s="143">
        <f aca="true" t="shared" si="1" ref="J20:J37">+H20+I20</f>
        <v>30</v>
      </c>
      <c r="K20" s="100">
        <v>0</v>
      </c>
      <c r="L20" s="101">
        <f t="shared" si="0"/>
        <v>30</v>
      </c>
      <c r="N20" s="54"/>
    </row>
    <row r="21" spans="1:14" ht="13.5" hidden="1" thickBot="1">
      <c r="A21" s="146"/>
      <c r="B21" s="103"/>
      <c r="C21" s="104"/>
      <c r="D21" s="147">
        <v>3299</v>
      </c>
      <c r="E21" s="148">
        <v>5222</v>
      </c>
      <c r="F21" s="149" t="s">
        <v>95</v>
      </c>
      <c r="G21" s="150">
        <v>0</v>
      </c>
      <c r="H21" s="150">
        <v>0</v>
      </c>
      <c r="I21" s="151">
        <v>30</v>
      </c>
      <c r="J21" s="152">
        <f t="shared" si="1"/>
        <v>30</v>
      </c>
      <c r="K21" s="137">
        <v>0</v>
      </c>
      <c r="L21" s="138">
        <f t="shared" si="0"/>
        <v>30</v>
      </c>
      <c r="N21" s="54"/>
    </row>
    <row r="22" spans="1:14" ht="36.75" hidden="1" thickBot="1">
      <c r="A22" s="139" t="s">
        <v>82</v>
      </c>
      <c r="B22" s="93">
        <v>4010003</v>
      </c>
      <c r="C22" s="94" t="s">
        <v>88</v>
      </c>
      <c r="D22" s="125" t="s">
        <v>83</v>
      </c>
      <c r="E22" s="124" t="s">
        <v>83</v>
      </c>
      <c r="F22" s="140" t="s">
        <v>97</v>
      </c>
      <c r="G22" s="141">
        <f>+G23</f>
        <v>0</v>
      </c>
      <c r="H22" s="141">
        <f>+H23</f>
        <v>0</v>
      </c>
      <c r="I22" s="142">
        <f>+I23</f>
        <v>21</v>
      </c>
      <c r="J22" s="143">
        <f t="shared" si="1"/>
        <v>21</v>
      </c>
      <c r="K22" s="144">
        <v>0</v>
      </c>
      <c r="L22" s="145">
        <f t="shared" si="0"/>
        <v>21</v>
      </c>
      <c r="N22" s="54"/>
    </row>
    <row r="23" spans="1:14" ht="13.5" hidden="1" thickBot="1">
      <c r="A23" s="146"/>
      <c r="B23" s="103"/>
      <c r="C23" s="104"/>
      <c r="D23" s="147">
        <v>3299</v>
      </c>
      <c r="E23" s="148">
        <v>5222</v>
      </c>
      <c r="F23" s="149" t="s">
        <v>95</v>
      </c>
      <c r="G23" s="150">
        <v>0</v>
      </c>
      <c r="H23" s="150">
        <v>0</v>
      </c>
      <c r="I23" s="151">
        <v>21</v>
      </c>
      <c r="J23" s="152">
        <f t="shared" si="1"/>
        <v>21</v>
      </c>
      <c r="K23" s="153">
        <v>0</v>
      </c>
      <c r="L23" s="154">
        <f t="shared" si="0"/>
        <v>21</v>
      </c>
      <c r="N23" s="54"/>
    </row>
    <row r="24" spans="1:14" ht="40.5" customHeight="1" hidden="1">
      <c r="A24" s="139" t="s">
        <v>82</v>
      </c>
      <c r="B24" s="93">
        <v>4010004</v>
      </c>
      <c r="C24" s="94" t="s">
        <v>88</v>
      </c>
      <c r="D24" s="125" t="s">
        <v>83</v>
      </c>
      <c r="E24" s="124" t="s">
        <v>83</v>
      </c>
      <c r="F24" s="140" t="s">
        <v>98</v>
      </c>
      <c r="G24" s="141">
        <f>+G25</f>
        <v>0</v>
      </c>
      <c r="H24" s="141">
        <f>+H25</f>
        <v>0</v>
      </c>
      <c r="I24" s="142">
        <f>+I25</f>
        <v>24</v>
      </c>
      <c r="J24" s="143">
        <f t="shared" si="1"/>
        <v>24</v>
      </c>
      <c r="K24" s="100">
        <v>0</v>
      </c>
      <c r="L24" s="101">
        <f t="shared" si="0"/>
        <v>24</v>
      </c>
      <c r="N24" s="54"/>
    </row>
    <row r="25" spans="1:14" ht="13.5" hidden="1" thickBot="1">
      <c r="A25" s="146"/>
      <c r="B25" s="103"/>
      <c r="C25" s="104"/>
      <c r="D25" s="147">
        <v>3299</v>
      </c>
      <c r="E25" s="148">
        <v>5222</v>
      </c>
      <c r="F25" s="149" t="s">
        <v>95</v>
      </c>
      <c r="G25" s="150">
        <v>0</v>
      </c>
      <c r="H25" s="150">
        <v>0</v>
      </c>
      <c r="I25" s="151">
        <v>24</v>
      </c>
      <c r="J25" s="152">
        <f t="shared" si="1"/>
        <v>24</v>
      </c>
      <c r="K25" s="137">
        <v>0</v>
      </c>
      <c r="L25" s="138">
        <f t="shared" si="0"/>
        <v>24</v>
      </c>
      <c r="N25" s="54"/>
    </row>
    <row r="26" spans="1:14" ht="13.5" hidden="1" thickBot="1">
      <c r="A26" s="139" t="s">
        <v>82</v>
      </c>
      <c r="B26" s="93">
        <v>4010005</v>
      </c>
      <c r="C26" s="94" t="s">
        <v>88</v>
      </c>
      <c r="D26" s="125" t="s">
        <v>83</v>
      </c>
      <c r="E26" s="124" t="s">
        <v>83</v>
      </c>
      <c r="F26" s="140" t="s">
        <v>99</v>
      </c>
      <c r="G26" s="141">
        <f>+G27</f>
        <v>0</v>
      </c>
      <c r="H26" s="141">
        <f>+H27</f>
        <v>0</v>
      </c>
      <c r="I26" s="142">
        <f>+I27</f>
        <v>30</v>
      </c>
      <c r="J26" s="143">
        <f t="shared" si="1"/>
        <v>30</v>
      </c>
      <c r="K26" s="144">
        <v>0</v>
      </c>
      <c r="L26" s="145">
        <f t="shared" si="0"/>
        <v>30</v>
      </c>
      <c r="N26" s="54"/>
    </row>
    <row r="27" spans="1:14" ht="13.5" hidden="1" thickBot="1">
      <c r="A27" s="146"/>
      <c r="B27" s="103"/>
      <c r="C27" s="104"/>
      <c r="D27" s="147">
        <v>3299</v>
      </c>
      <c r="E27" s="148">
        <v>5222</v>
      </c>
      <c r="F27" s="149" t="s">
        <v>95</v>
      </c>
      <c r="G27" s="150">
        <v>0</v>
      </c>
      <c r="H27" s="150">
        <v>0</v>
      </c>
      <c r="I27" s="151">
        <v>30</v>
      </c>
      <c r="J27" s="152">
        <f t="shared" si="1"/>
        <v>30</v>
      </c>
      <c r="K27" s="153">
        <v>0</v>
      </c>
      <c r="L27" s="154">
        <f t="shared" si="0"/>
        <v>30</v>
      </c>
      <c r="N27" s="54"/>
    </row>
    <row r="28" spans="1:14" ht="36.75" hidden="1" thickBot="1">
      <c r="A28" s="139" t="s">
        <v>82</v>
      </c>
      <c r="B28" s="93">
        <v>4010006</v>
      </c>
      <c r="C28" s="94" t="s">
        <v>88</v>
      </c>
      <c r="D28" s="125" t="s">
        <v>83</v>
      </c>
      <c r="E28" s="124" t="s">
        <v>83</v>
      </c>
      <c r="F28" s="140" t="s">
        <v>100</v>
      </c>
      <c r="G28" s="141">
        <f>+G29</f>
        <v>0</v>
      </c>
      <c r="H28" s="141">
        <f>+H29</f>
        <v>0</v>
      </c>
      <c r="I28" s="142">
        <f>+I29</f>
        <v>15</v>
      </c>
      <c r="J28" s="143">
        <f t="shared" si="1"/>
        <v>15</v>
      </c>
      <c r="K28" s="100">
        <v>0</v>
      </c>
      <c r="L28" s="101">
        <f t="shared" si="0"/>
        <v>15</v>
      </c>
      <c r="N28" s="54"/>
    </row>
    <row r="29" spans="1:14" ht="13.5" hidden="1" thickBot="1">
      <c r="A29" s="146"/>
      <c r="B29" s="103"/>
      <c r="C29" s="104"/>
      <c r="D29" s="147">
        <v>3299</v>
      </c>
      <c r="E29" s="148">
        <v>5222</v>
      </c>
      <c r="F29" s="149" t="s">
        <v>95</v>
      </c>
      <c r="G29" s="150">
        <v>0</v>
      </c>
      <c r="H29" s="150">
        <v>0</v>
      </c>
      <c r="I29" s="151">
        <v>15</v>
      </c>
      <c r="J29" s="152">
        <f t="shared" si="1"/>
        <v>15</v>
      </c>
      <c r="K29" s="137">
        <v>0</v>
      </c>
      <c r="L29" s="138">
        <f t="shared" si="0"/>
        <v>15</v>
      </c>
      <c r="N29" s="54"/>
    </row>
    <row r="30" spans="1:14" ht="24.75" hidden="1" thickBot="1">
      <c r="A30" s="139" t="s">
        <v>82</v>
      </c>
      <c r="B30" s="93">
        <v>4010007</v>
      </c>
      <c r="C30" s="94" t="s">
        <v>88</v>
      </c>
      <c r="D30" s="125" t="s">
        <v>83</v>
      </c>
      <c r="E30" s="124" t="s">
        <v>83</v>
      </c>
      <c r="F30" s="140" t="s">
        <v>101</v>
      </c>
      <c r="G30" s="141">
        <f>+G31</f>
        <v>0</v>
      </c>
      <c r="H30" s="141">
        <f>+H31</f>
        <v>0</v>
      </c>
      <c r="I30" s="142">
        <f>+I31</f>
        <v>12</v>
      </c>
      <c r="J30" s="143">
        <f t="shared" si="1"/>
        <v>12</v>
      </c>
      <c r="K30" s="81">
        <v>0</v>
      </c>
      <c r="L30" s="145">
        <f t="shared" si="0"/>
        <v>12</v>
      </c>
      <c r="N30" s="54"/>
    </row>
    <row r="31" spans="1:14" ht="13.5" hidden="1" thickBot="1">
      <c r="A31" s="146"/>
      <c r="B31" s="103"/>
      <c r="C31" s="104"/>
      <c r="D31" s="147">
        <v>3299</v>
      </c>
      <c r="E31" s="148">
        <v>5222</v>
      </c>
      <c r="F31" s="149" t="s">
        <v>95</v>
      </c>
      <c r="G31" s="150">
        <v>0</v>
      </c>
      <c r="H31" s="150">
        <v>0</v>
      </c>
      <c r="I31" s="151">
        <v>12</v>
      </c>
      <c r="J31" s="152">
        <f t="shared" si="1"/>
        <v>12</v>
      </c>
      <c r="K31" s="155">
        <v>0</v>
      </c>
      <c r="L31" s="154">
        <f t="shared" si="0"/>
        <v>12</v>
      </c>
      <c r="N31" s="54"/>
    </row>
    <row r="32" spans="1:14" ht="24.75" hidden="1" thickBot="1">
      <c r="A32" s="139" t="s">
        <v>82</v>
      </c>
      <c r="B32" s="93">
        <v>4010008</v>
      </c>
      <c r="C32" s="94" t="s">
        <v>88</v>
      </c>
      <c r="D32" s="125" t="s">
        <v>83</v>
      </c>
      <c r="E32" s="124" t="s">
        <v>83</v>
      </c>
      <c r="F32" s="140" t="s">
        <v>102</v>
      </c>
      <c r="G32" s="141">
        <f>+G33</f>
        <v>0</v>
      </c>
      <c r="H32" s="141">
        <f>+H33</f>
        <v>0</v>
      </c>
      <c r="I32" s="142">
        <f>+I33</f>
        <v>15</v>
      </c>
      <c r="J32" s="143">
        <f t="shared" si="1"/>
        <v>15</v>
      </c>
      <c r="K32" s="100">
        <v>0</v>
      </c>
      <c r="L32" s="101">
        <f t="shared" si="0"/>
        <v>15</v>
      </c>
      <c r="N32" s="54"/>
    </row>
    <row r="33" spans="1:14" ht="13.5" hidden="1" thickBot="1">
      <c r="A33" s="146"/>
      <c r="B33" s="103"/>
      <c r="C33" s="104"/>
      <c r="D33" s="147">
        <v>3299</v>
      </c>
      <c r="E33" s="148">
        <v>5222</v>
      </c>
      <c r="F33" s="149" t="s">
        <v>95</v>
      </c>
      <c r="G33" s="150">
        <v>0</v>
      </c>
      <c r="H33" s="150">
        <v>0</v>
      </c>
      <c r="I33" s="151">
        <v>15</v>
      </c>
      <c r="J33" s="152">
        <f t="shared" si="1"/>
        <v>15</v>
      </c>
      <c r="K33" s="137">
        <v>0</v>
      </c>
      <c r="L33" s="138">
        <f t="shared" si="0"/>
        <v>15</v>
      </c>
      <c r="N33" s="54"/>
    </row>
    <row r="34" spans="1:14" ht="36.75" hidden="1" thickBot="1">
      <c r="A34" s="139" t="s">
        <v>82</v>
      </c>
      <c r="B34" s="93">
        <v>4010009</v>
      </c>
      <c r="C34" s="94" t="s">
        <v>88</v>
      </c>
      <c r="D34" s="125" t="s">
        <v>83</v>
      </c>
      <c r="E34" s="124" t="s">
        <v>83</v>
      </c>
      <c r="F34" s="140" t="s">
        <v>103</v>
      </c>
      <c r="G34" s="141">
        <f>+G35</f>
        <v>0</v>
      </c>
      <c r="H34" s="141">
        <f>+H35</f>
        <v>0</v>
      </c>
      <c r="I34" s="142">
        <f>+I35</f>
        <v>30</v>
      </c>
      <c r="J34" s="143">
        <f t="shared" si="1"/>
        <v>30</v>
      </c>
      <c r="K34" s="144">
        <v>0</v>
      </c>
      <c r="L34" s="145">
        <f t="shared" si="0"/>
        <v>30</v>
      </c>
      <c r="N34" s="54"/>
    </row>
    <row r="35" spans="1:14" ht="13.5" hidden="1" thickBot="1">
      <c r="A35" s="146"/>
      <c r="B35" s="103"/>
      <c r="C35" s="104"/>
      <c r="D35" s="147">
        <v>3299</v>
      </c>
      <c r="E35" s="148">
        <v>5222</v>
      </c>
      <c r="F35" s="149" t="s">
        <v>95</v>
      </c>
      <c r="G35" s="150">
        <v>0</v>
      </c>
      <c r="H35" s="150">
        <v>0</v>
      </c>
      <c r="I35" s="151">
        <v>30</v>
      </c>
      <c r="J35" s="152">
        <f t="shared" si="1"/>
        <v>30</v>
      </c>
      <c r="K35" s="153">
        <v>0</v>
      </c>
      <c r="L35" s="154">
        <f t="shared" si="0"/>
        <v>30</v>
      </c>
      <c r="N35" s="54"/>
    </row>
    <row r="36" spans="1:14" ht="36.75" hidden="1" thickBot="1">
      <c r="A36" s="139" t="s">
        <v>82</v>
      </c>
      <c r="B36" s="93">
        <v>4010010</v>
      </c>
      <c r="C36" s="94" t="s">
        <v>88</v>
      </c>
      <c r="D36" s="125" t="s">
        <v>83</v>
      </c>
      <c r="E36" s="124" t="s">
        <v>83</v>
      </c>
      <c r="F36" s="140" t="s">
        <v>104</v>
      </c>
      <c r="G36" s="141">
        <f>+G37</f>
        <v>0</v>
      </c>
      <c r="H36" s="141">
        <f>+H37</f>
        <v>0</v>
      </c>
      <c r="I36" s="142">
        <f>+I37</f>
        <v>27</v>
      </c>
      <c r="J36" s="143">
        <f t="shared" si="1"/>
        <v>27</v>
      </c>
      <c r="K36" s="100">
        <v>0</v>
      </c>
      <c r="L36" s="101">
        <f t="shared" si="0"/>
        <v>27</v>
      </c>
      <c r="N36" s="54"/>
    </row>
    <row r="37" spans="1:14" ht="13.5" hidden="1" thickBot="1">
      <c r="A37" s="146"/>
      <c r="B37" s="103"/>
      <c r="C37" s="104"/>
      <c r="D37" s="147">
        <v>3299</v>
      </c>
      <c r="E37" s="148">
        <v>5222</v>
      </c>
      <c r="F37" s="149" t="s">
        <v>95</v>
      </c>
      <c r="G37" s="150">
        <v>0</v>
      </c>
      <c r="H37" s="150">
        <v>0</v>
      </c>
      <c r="I37" s="151">
        <v>27</v>
      </c>
      <c r="J37" s="152">
        <f t="shared" si="1"/>
        <v>27</v>
      </c>
      <c r="K37" s="137">
        <v>0</v>
      </c>
      <c r="L37" s="138">
        <f t="shared" si="0"/>
        <v>27</v>
      </c>
      <c r="N37" s="54"/>
    </row>
    <row r="38" spans="1:14" ht="36.75" hidden="1" thickBot="1">
      <c r="A38" s="139" t="s">
        <v>82</v>
      </c>
      <c r="B38" s="93">
        <v>4010011</v>
      </c>
      <c r="C38" s="94" t="s">
        <v>88</v>
      </c>
      <c r="D38" s="125" t="s">
        <v>83</v>
      </c>
      <c r="E38" s="124" t="s">
        <v>83</v>
      </c>
      <c r="F38" s="140" t="s">
        <v>105</v>
      </c>
      <c r="G38" s="141">
        <f>+G39</f>
        <v>0</v>
      </c>
      <c r="H38" s="141">
        <f>+H39</f>
        <v>0</v>
      </c>
      <c r="I38" s="142">
        <f>+I39</f>
        <v>30</v>
      </c>
      <c r="J38" s="143">
        <f>+H38+I38</f>
        <v>30</v>
      </c>
      <c r="K38" s="144">
        <v>0</v>
      </c>
      <c r="L38" s="145">
        <f t="shared" si="0"/>
        <v>30</v>
      </c>
      <c r="N38" s="54"/>
    </row>
    <row r="39" spans="1:14" ht="13.5" hidden="1" thickBot="1">
      <c r="A39" s="146"/>
      <c r="B39" s="103"/>
      <c r="C39" s="104"/>
      <c r="D39" s="147">
        <v>3299</v>
      </c>
      <c r="E39" s="148">
        <v>5222</v>
      </c>
      <c r="F39" s="149" t="s">
        <v>95</v>
      </c>
      <c r="G39" s="150">
        <v>0</v>
      </c>
      <c r="H39" s="150">
        <v>0</v>
      </c>
      <c r="I39" s="151">
        <v>30</v>
      </c>
      <c r="J39" s="152">
        <f>+H39+I39</f>
        <v>30</v>
      </c>
      <c r="K39" s="153">
        <v>0</v>
      </c>
      <c r="L39" s="154">
        <f t="shared" si="0"/>
        <v>30</v>
      </c>
      <c r="N39" s="54"/>
    </row>
    <row r="40" spans="1:14" ht="29.25" customHeight="1" hidden="1">
      <c r="A40" s="139" t="s">
        <v>82</v>
      </c>
      <c r="B40" s="93">
        <v>4010012</v>
      </c>
      <c r="C40" s="94" t="s">
        <v>88</v>
      </c>
      <c r="D40" s="125" t="s">
        <v>83</v>
      </c>
      <c r="E40" s="124" t="s">
        <v>83</v>
      </c>
      <c r="F40" s="140" t="s">
        <v>106</v>
      </c>
      <c r="G40" s="141">
        <f>+G41</f>
        <v>0</v>
      </c>
      <c r="H40" s="141">
        <f>+H41</f>
        <v>0</v>
      </c>
      <c r="I40" s="142">
        <f>+I41</f>
        <v>30</v>
      </c>
      <c r="J40" s="143">
        <f>+H40+I40</f>
        <v>30</v>
      </c>
      <c r="K40" s="100">
        <v>0</v>
      </c>
      <c r="L40" s="101">
        <f t="shared" si="0"/>
        <v>30</v>
      </c>
      <c r="N40" s="54"/>
    </row>
    <row r="41" spans="1:14" ht="13.5" hidden="1" thickBot="1">
      <c r="A41" s="146"/>
      <c r="B41" s="103"/>
      <c r="C41" s="104"/>
      <c r="D41" s="147">
        <v>3299</v>
      </c>
      <c r="E41" s="148">
        <v>5222</v>
      </c>
      <c r="F41" s="149" t="s">
        <v>95</v>
      </c>
      <c r="G41" s="150">
        <v>0</v>
      </c>
      <c r="H41" s="150">
        <v>0</v>
      </c>
      <c r="I41" s="151">
        <v>30</v>
      </c>
      <c r="J41" s="152">
        <f>+H41+I41</f>
        <v>30</v>
      </c>
      <c r="K41" s="137">
        <v>0</v>
      </c>
      <c r="L41" s="138">
        <f t="shared" si="0"/>
        <v>30</v>
      </c>
      <c r="N41" s="54"/>
    </row>
    <row r="42" spans="1:14" ht="24.75" hidden="1" thickBot="1">
      <c r="A42" s="139" t="s">
        <v>82</v>
      </c>
      <c r="B42" s="93">
        <v>4010013</v>
      </c>
      <c r="C42" s="94" t="s">
        <v>88</v>
      </c>
      <c r="D42" s="125" t="s">
        <v>83</v>
      </c>
      <c r="E42" s="124" t="s">
        <v>83</v>
      </c>
      <c r="F42" s="140" t="s">
        <v>107</v>
      </c>
      <c r="G42" s="141">
        <f>+G43</f>
        <v>0</v>
      </c>
      <c r="H42" s="141">
        <f>+H43</f>
        <v>0</v>
      </c>
      <c r="I42" s="142">
        <f>+I43</f>
        <v>30</v>
      </c>
      <c r="J42" s="143">
        <f aca="true" t="shared" si="2" ref="J42:J105">+H42+I42</f>
        <v>30</v>
      </c>
      <c r="K42" s="144">
        <v>0</v>
      </c>
      <c r="L42" s="145">
        <f t="shared" si="0"/>
        <v>30</v>
      </c>
      <c r="N42" s="54"/>
    </row>
    <row r="43" spans="1:14" ht="13.5" hidden="1" thickBot="1">
      <c r="A43" s="146"/>
      <c r="B43" s="103"/>
      <c r="C43" s="104"/>
      <c r="D43" s="147">
        <v>3299</v>
      </c>
      <c r="E43" s="148">
        <v>5222</v>
      </c>
      <c r="F43" s="149" t="s">
        <v>95</v>
      </c>
      <c r="G43" s="150">
        <v>0</v>
      </c>
      <c r="H43" s="150">
        <v>0</v>
      </c>
      <c r="I43" s="151">
        <v>30</v>
      </c>
      <c r="J43" s="152">
        <f t="shared" si="2"/>
        <v>30</v>
      </c>
      <c r="K43" s="153">
        <v>0</v>
      </c>
      <c r="L43" s="154">
        <f t="shared" si="0"/>
        <v>30</v>
      </c>
      <c r="N43" s="54"/>
    </row>
    <row r="44" spans="1:14" ht="27" customHeight="1" hidden="1">
      <c r="A44" s="139" t="s">
        <v>82</v>
      </c>
      <c r="B44" s="93">
        <v>4010014</v>
      </c>
      <c r="C44" s="94" t="s">
        <v>88</v>
      </c>
      <c r="D44" s="125" t="s">
        <v>83</v>
      </c>
      <c r="E44" s="124" t="s">
        <v>83</v>
      </c>
      <c r="F44" s="140" t="s">
        <v>108</v>
      </c>
      <c r="G44" s="141">
        <f>+G45</f>
        <v>0</v>
      </c>
      <c r="H44" s="141">
        <f>+H45</f>
        <v>0</v>
      </c>
      <c r="I44" s="142">
        <f>+I45</f>
        <v>27</v>
      </c>
      <c r="J44" s="143">
        <f t="shared" si="2"/>
        <v>27</v>
      </c>
      <c r="K44" s="100">
        <v>0</v>
      </c>
      <c r="L44" s="101">
        <f t="shared" si="0"/>
        <v>27</v>
      </c>
      <c r="N44" s="54"/>
    </row>
    <row r="45" spans="1:14" ht="13.5" hidden="1" thickBot="1">
      <c r="A45" s="146"/>
      <c r="B45" s="103"/>
      <c r="C45" s="104"/>
      <c r="D45" s="147">
        <v>3299</v>
      </c>
      <c r="E45" s="148">
        <v>5222</v>
      </c>
      <c r="F45" s="149" t="s">
        <v>95</v>
      </c>
      <c r="G45" s="150">
        <v>0</v>
      </c>
      <c r="H45" s="150">
        <v>0</v>
      </c>
      <c r="I45" s="151">
        <v>27</v>
      </c>
      <c r="J45" s="152">
        <f t="shared" si="2"/>
        <v>27</v>
      </c>
      <c r="K45" s="137">
        <v>0</v>
      </c>
      <c r="L45" s="138">
        <f t="shared" si="0"/>
        <v>27</v>
      </c>
      <c r="N45" s="54"/>
    </row>
    <row r="46" spans="1:14" ht="36.75" hidden="1" thickBot="1">
      <c r="A46" s="139" t="s">
        <v>82</v>
      </c>
      <c r="B46" s="93">
        <v>4010015</v>
      </c>
      <c r="C46" s="94" t="s">
        <v>88</v>
      </c>
      <c r="D46" s="125" t="s">
        <v>83</v>
      </c>
      <c r="E46" s="124" t="s">
        <v>83</v>
      </c>
      <c r="F46" s="140" t="s">
        <v>109</v>
      </c>
      <c r="G46" s="141">
        <f>+G47</f>
        <v>0</v>
      </c>
      <c r="H46" s="141">
        <f>+H47</f>
        <v>0</v>
      </c>
      <c r="I46" s="142">
        <f>+I47</f>
        <v>30</v>
      </c>
      <c r="J46" s="143">
        <f t="shared" si="2"/>
        <v>30</v>
      </c>
      <c r="K46" s="156">
        <v>0</v>
      </c>
      <c r="L46" s="145">
        <f t="shared" si="0"/>
        <v>30</v>
      </c>
      <c r="N46" s="54"/>
    </row>
    <row r="47" spans="1:14" ht="13.5" hidden="1" thickBot="1">
      <c r="A47" s="146"/>
      <c r="B47" s="103"/>
      <c r="C47" s="104"/>
      <c r="D47" s="147">
        <v>3299</v>
      </c>
      <c r="E47" s="148">
        <v>5222</v>
      </c>
      <c r="F47" s="149" t="s">
        <v>95</v>
      </c>
      <c r="G47" s="150">
        <v>0</v>
      </c>
      <c r="H47" s="150">
        <v>0</v>
      </c>
      <c r="I47" s="151">
        <v>30</v>
      </c>
      <c r="J47" s="152">
        <f t="shared" si="2"/>
        <v>30</v>
      </c>
      <c r="K47" s="153">
        <v>0</v>
      </c>
      <c r="L47" s="154">
        <f t="shared" si="0"/>
        <v>30</v>
      </c>
      <c r="N47" s="54"/>
    </row>
    <row r="48" spans="1:14" ht="13.5" hidden="1" thickBot="1">
      <c r="A48" s="139" t="s">
        <v>82</v>
      </c>
      <c r="B48" s="93">
        <v>4010016</v>
      </c>
      <c r="C48" s="94" t="s">
        <v>88</v>
      </c>
      <c r="D48" s="125" t="s">
        <v>83</v>
      </c>
      <c r="E48" s="124" t="s">
        <v>83</v>
      </c>
      <c r="F48" s="140" t="s">
        <v>110</v>
      </c>
      <c r="G48" s="141">
        <f>+G49</f>
        <v>0</v>
      </c>
      <c r="H48" s="141">
        <f>+H49</f>
        <v>0</v>
      </c>
      <c r="I48" s="142">
        <f>+I49</f>
        <v>30</v>
      </c>
      <c r="J48" s="143">
        <f t="shared" si="2"/>
        <v>30</v>
      </c>
      <c r="K48" s="100">
        <v>0</v>
      </c>
      <c r="L48" s="101">
        <f t="shared" si="0"/>
        <v>30</v>
      </c>
      <c r="N48" s="54"/>
    </row>
    <row r="49" spans="1:14" ht="13.5" hidden="1" thickBot="1">
      <c r="A49" s="146"/>
      <c r="B49" s="103"/>
      <c r="C49" s="104"/>
      <c r="D49" s="147">
        <v>3299</v>
      </c>
      <c r="E49" s="148">
        <v>5222</v>
      </c>
      <c r="F49" s="149" t="s">
        <v>95</v>
      </c>
      <c r="G49" s="150">
        <v>0</v>
      </c>
      <c r="H49" s="150">
        <v>0</v>
      </c>
      <c r="I49" s="151">
        <v>30</v>
      </c>
      <c r="J49" s="152">
        <f t="shared" si="2"/>
        <v>30</v>
      </c>
      <c r="K49" s="137">
        <v>0</v>
      </c>
      <c r="L49" s="138">
        <f t="shared" si="0"/>
        <v>30</v>
      </c>
      <c r="N49" s="54"/>
    </row>
    <row r="50" spans="1:14" ht="48.75" hidden="1" thickBot="1">
      <c r="A50" s="139" t="s">
        <v>82</v>
      </c>
      <c r="B50" s="93">
        <v>4010017</v>
      </c>
      <c r="C50" s="94" t="s">
        <v>88</v>
      </c>
      <c r="D50" s="125" t="s">
        <v>83</v>
      </c>
      <c r="E50" s="124" t="s">
        <v>83</v>
      </c>
      <c r="F50" s="140" t="s">
        <v>111</v>
      </c>
      <c r="G50" s="141">
        <f>+G51</f>
        <v>0</v>
      </c>
      <c r="H50" s="141">
        <f>+H51</f>
        <v>0</v>
      </c>
      <c r="I50" s="142">
        <f>+I51</f>
        <v>10</v>
      </c>
      <c r="J50" s="143">
        <f t="shared" si="2"/>
        <v>10</v>
      </c>
      <c r="K50" s="144">
        <v>0</v>
      </c>
      <c r="L50" s="145">
        <f t="shared" si="0"/>
        <v>10</v>
      </c>
      <c r="N50" s="54"/>
    </row>
    <row r="51" spans="1:14" ht="13.5" hidden="1" thickBot="1">
      <c r="A51" s="146"/>
      <c r="B51" s="103"/>
      <c r="C51" s="104"/>
      <c r="D51" s="147">
        <v>3299</v>
      </c>
      <c r="E51" s="148">
        <v>5222</v>
      </c>
      <c r="F51" s="149" t="s">
        <v>95</v>
      </c>
      <c r="G51" s="150">
        <v>0</v>
      </c>
      <c r="H51" s="150">
        <v>0</v>
      </c>
      <c r="I51" s="151">
        <v>10</v>
      </c>
      <c r="J51" s="152">
        <f t="shared" si="2"/>
        <v>10</v>
      </c>
      <c r="K51" s="153">
        <v>0</v>
      </c>
      <c r="L51" s="154">
        <f t="shared" si="0"/>
        <v>10</v>
      </c>
      <c r="N51" s="54"/>
    </row>
    <row r="52" spans="1:14" ht="28.5" customHeight="1" hidden="1">
      <c r="A52" s="139" t="s">
        <v>82</v>
      </c>
      <c r="B52" s="93">
        <v>4010018</v>
      </c>
      <c r="C52" s="94" t="s">
        <v>88</v>
      </c>
      <c r="D52" s="125" t="s">
        <v>83</v>
      </c>
      <c r="E52" s="124" t="s">
        <v>83</v>
      </c>
      <c r="F52" s="140" t="s">
        <v>112</v>
      </c>
      <c r="G52" s="141">
        <f>+G53</f>
        <v>0</v>
      </c>
      <c r="H52" s="141">
        <f>+H53</f>
        <v>0</v>
      </c>
      <c r="I52" s="142">
        <f>+I53</f>
        <v>30</v>
      </c>
      <c r="J52" s="143">
        <f t="shared" si="2"/>
        <v>30</v>
      </c>
      <c r="K52" s="100">
        <v>0</v>
      </c>
      <c r="L52" s="101">
        <f t="shared" si="0"/>
        <v>30</v>
      </c>
      <c r="N52" s="54"/>
    </row>
    <row r="53" spans="1:14" ht="13.5" hidden="1" thickBot="1">
      <c r="A53" s="146"/>
      <c r="B53" s="103"/>
      <c r="C53" s="104"/>
      <c r="D53" s="147">
        <v>3299</v>
      </c>
      <c r="E53" s="148">
        <v>5222</v>
      </c>
      <c r="F53" s="149" t="s">
        <v>95</v>
      </c>
      <c r="G53" s="150">
        <v>0</v>
      </c>
      <c r="H53" s="150">
        <v>0</v>
      </c>
      <c r="I53" s="151">
        <v>30</v>
      </c>
      <c r="J53" s="152">
        <f t="shared" si="2"/>
        <v>30</v>
      </c>
      <c r="K53" s="137">
        <v>0</v>
      </c>
      <c r="L53" s="138">
        <f t="shared" si="0"/>
        <v>30</v>
      </c>
      <c r="N53" s="54"/>
    </row>
    <row r="54" spans="1:14" ht="27.75" customHeight="1" hidden="1">
      <c r="A54" s="139" t="s">
        <v>82</v>
      </c>
      <c r="B54" s="93">
        <v>4010019</v>
      </c>
      <c r="C54" s="94" t="s">
        <v>88</v>
      </c>
      <c r="D54" s="125" t="s">
        <v>83</v>
      </c>
      <c r="E54" s="124" t="s">
        <v>83</v>
      </c>
      <c r="F54" s="140" t="s">
        <v>113</v>
      </c>
      <c r="G54" s="141">
        <f>+G55</f>
        <v>0</v>
      </c>
      <c r="H54" s="141">
        <f>+H55</f>
        <v>0</v>
      </c>
      <c r="I54" s="142">
        <f>+I55</f>
        <v>12</v>
      </c>
      <c r="J54" s="143">
        <f t="shared" si="2"/>
        <v>12</v>
      </c>
      <c r="K54" s="144">
        <v>0</v>
      </c>
      <c r="L54" s="145">
        <f t="shared" si="0"/>
        <v>12</v>
      </c>
      <c r="N54" s="54"/>
    </row>
    <row r="55" spans="1:14" ht="13.5" hidden="1" thickBot="1">
      <c r="A55" s="146"/>
      <c r="B55" s="103"/>
      <c r="C55" s="104"/>
      <c r="D55" s="147">
        <v>3299</v>
      </c>
      <c r="E55" s="148">
        <v>5222</v>
      </c>
      <c r="F55" s="149" t="s">
        <v>95</v>
      </c>
      <c r="G55" s="150">
        <v>0</v>
      </c>
      <c r="H55" s="150">
        <v>0</v>
      </c>
      <c r="I55" s="151">
        <v>12</v>
      </c>
      <c r="J55" s="152">
        <f t="shared" si="2"/>
        <v>12</v>
      </c>
      <c r="K55" s="153">
        <v>0</v>
      </c>
      <c r="L55" s="154">
        <f t="shared" si="0"/>
        <v>12</v>
      </c>
      <c r="N55" s="54"/>
    </row>
    <row r="56" spans="1:14" ht="36.75" hidden="1" thickBot="1">
      <c r="A56" s="139" t="s">
        <v>82</v>
      </c>
      <c r="B56" s="93">
        <v>4010020</v>
      </c>
      <c r="C56" s="94" t="s">
        <v>88</v>
      </c>
      <c r="D56" s="125" t="s">
        <v>83</v>
      </c>
      <c r="E56" s="124" t="s">
        <v>83</v>
      </c>
      <c r="F56" s="140" t="s">
        <v>114</v>
      </c>
      <c r="G56" s="141">
        <f>+G57</f>
        <v>0</v>
      </c>
      <c r="H56" s="141">
        <f>+H57</f>
        <v>0</v>
      </c>
      <c r="I56" s="142">
        <f>+I57</f>
        <v>23</v>
      </c>
      <c r="J56" s="143">
        <f t="shared" si="2"/>
        <v>23</v>
      </c>
      <c r="K56" s="100">
        <v>0</v>
      </c>
      <c r="L56" s="101">
        <f t="shared" si="0"/>
        <v>23</v>
      </c>
      <c r="N56" s="54"/>
    </row>
    <row r="57" spans="1:14" ht="13.5" hidden="1" thickBot="1">
      <c r="A57" s="146"/>
      <c r="B57" s="103"/>
      <c r="C57" s="104"/>
      <c r="D57" s="147">
        <v>3299</v>
      </c>
      <c r="E57" s="148">
        <v>5222</v>
      </c>
      <c r="F57" s="149" t="s">
        <v>95</v>
      </c>
      <c r="G57" s="150">
        <v>0</v>
      </c>
      <c r="H57" s="150">
        <v>0</v>
      </c>
      <c r="I57" s="151">
        <v>23</v>
      </c>
      <c r="J57" s="152">
        <f t="shared" si="2"/>
        <v>23</v>
      </c>
      <c r="K57" s="137">
        <v>0</v>
      </c>
      <c r="L57" s="138">
        <f t="shared" si="0"/>
        <v>23</v>
      </c>
      <c r="N57" s="54"/>
    </row>
    <row r="58" spans="1:14" ht="24.75" hidden="1" thickBot="1">
      <c r="A58" s="139" t="s">
        <v>82</v>
      </c>
      <c r="B58" s="93">
        <v>4010021</v>
      </c>
      <c r="C58" s="94" t="s">
        <v>115</v>
      </c>
      <c r="D58" s="125" t="s">
        <v>83</v>
      </c>
      <c r="E58" s="124" t="s">
        <v>83</v>
      </c>
      <c r="F58" s="140" t="s">
        <v>116</v>
      </c>
      <c r="G58" s="141">
        <f>+G59</f>
        <v>0</v>
      </c>
      <c r="H58" s="141">
        <f>+H59</f>
        <v>0</v>
      </c>
      <c r="I58" s="142">
        <f>+I59</f>
        <v>18</v>
      </c>
      <c r="J58" s="143">
        <f t="shared" si="2"/>
        <v>18</v>
      </c>
      <c r="K58" s="144">
        <v>0</v>
      </c>
      <c r="L58" s="145">
        <f t="shared" si="0"/>
        <v>18</v>
      </c>
      <c r="N58" s="54"/>
    </row>
    <row r="59" spans="1:14" ht="13.5" hidden="1" thickBot="1">
      <c r="A59" s="146"/>
      <c r="B59" s="103"/>
      <c r="C59" s="104"/>
      <c r="D59" s="147">
        <v>3299</v>
      </c>
      <c r="E59" s="148">
        <v>5321</v>
      </c>
      <c r="F59" s="149" t="s">
        <v>117</v>
      </c>
      <c r="G59" s="150">
        <v>0</v>
      </c>
      <c r="H59" s="150">
        <v>0</v>
      </c>
      <c r="I59" s="151">
        <v>18</v>
      </c>
      <c r="J59" s="152">
        <f t="shared" si="2"/>
        <v>18</v>
      </c>
      <c r="K59" s="153">
        <v>0</v>
      </c>
      <c r="L59" s="154">
        <f t="shared" si="0"/>
        <v>18</v>
      </c>
      <c r="N59" s="54"/>
    </row>
    <row r="60" spans="1:14" ht="24.75" hidden="1" thickBot="1">
      <c r="A60" s="139" t="s">
        <v>82</v>
      </c>
      <c r="B60" s="93">
        <v>4010022</v>
      </c>
      <c r="C60" s="94" t="s">
        <v>88</v>
      </c>
      <c r="D60" s="125" t="s">
        <v>83</v>
      </c>
      <c r="E60" s="124" t="s">
        <v>83</v>
      </c>
      <c r="F60" s="140" t="s">
        <v>118</v>
      </c>
      <c r="G60" s="141">
        <f>+G61</f>
        <v>0</v>
      </c>
      <c r="H60" s="141">
        <f>+H61</f>
        <v>0</v>
      </c>
      <c r="I60" s="142">
        <f>+I61</f>
        <v>10</v>
      </c>
      <c r="J60" s="143">
        <f t="shared" si="2"/>
        <v>10</v>
      </c>
      <c r="K60" s="100">
        <v>0</v>
      </c>
      <c r="L60" s="101">
        <f t="shared" si="0"/>
        <v>10</v>
      </c>
      <c r="N60" s="54"/>
    </row>
    <row r="61" spans="1:14" ht="13.5" hidden="1" thickBot="1">
      <c r="A61" s="146"/>
      <c r="B61" s="103"/>
      <c r="C61" s="104"/>
      <c r="D61" s="147">
        <v>3299</v>
      </c>
      <c r="E61" s="148">
        <v>5222</v>
      </c>
      <c r="F61" s="149" t="s">
        <v>95</v>
      </c>
      <c r="G61" s="150">
        <v>0</v>
      </c>
      <c r="H61" s="150">
        <v>0</v>
      </c>
      <c r="I61" s="151">
        <v>10</v>
      </c>
      <c r="J61" s="152">
        <f t="shared" si="2"/>
        <v>10</v>
      </c>
      <c r="K61" s="137">
        <v>0</v>
      </c>
      <c r="L61" s="138">
        <f t="shared" si="0"/>
        <v>10</v>
      </c>
      <c r="N61" s="54"/>
    </row>
    <row r="62" spans="1:14" ht="24.75" hidden="1" thickBot="1">
      <c r="A62" s="139" t="s">
        <v>82</v>
      </c>
      <c r="B62" s="93">
        <v>4010023</v>
      </c>
      <c r="C62" s="94" t="s">
        <v>88</v>
      </c>
      <c r="D62" s="125" t="s">
        <v>83</v>
      </c>
      <c r="E62" s="124" t="s">
        <v>83</v>
      </c>
      <c r="F62" s="140" t="s">
        <v>119</v>
      </c>
      <c r="G62" s="141">
        <f>+G63</f>
        <v>0</v>
      </c>
      <c r="H62" s="141">
        <f>+H63</f>
        <v>0</v>
      </c>
      <c r="I62" s="142">
        <f>+I63</f>
        <v>21</v>
      </c>
      <c r="J62" s="143">
        <f t="shared" si="2"/>
        <v>21</v>
      </c>
      <c r="K62" s="144">
        <v>0</v>
      </c>
      <c r="L62" s="145">
        <f t="shared" si="0"/>
        <v>21</v>
      </c>
      <c r="N62" s="54"/>
    </row>
    <row r="63" spans="1:14" ht="24.75" hidden="1" thickBot="1">
      <c r="A63" s="146"/>
      <c r="B63" s="103"/>
      <c r="C63" s="104"/>
      <c r="D63" s="147">
        <v>3299</v>
      </c>
      <c r="E63" s="148">
        <v>5223</v>
      </c>
      <c r="F63" s="149" t="s">
        <v>120</v>
      </c>
      <c r="G63" s="150">
        <v>0</v>
      </c>
      <c r="H63" s="150">
        <v>0</v>
      </c>
      <c r="I63" s="151">
        <v>21</v>
      </c>
      <c r="J63" s="152">
        <f t="shared" si="2"/>
        <v>21</v>
      </c>
      <c r="K63" s="153">
        <v>0</v>
      </c>
      <c r="L63" s="154">
        <f t="shared" si="0"/>
        <v>21</v>
      </c>
      <c r="N63" s="54"/>
    </row>
    <row r="64" spans="1:14" ht="24.75" hidden="1" thickBot="1">
      <c r="A64" s="139" t="s">
        <v>82</v>
      </c>
      <c r="B64" s="93">
        <v>4010024</v>
      </c>
      <c r="C64" s="94" t="s">
        <v>121</v>
      </c>
      <c r="D64" s="125" t="s">
        <v>83</v>
      </c>
      <c r="E64" s="124" t="s">
        <v>83</v>
      </c>
      <c r="F64" s="140" t="s">
        <v>122</v>
      </c>
      <c r="G64" s="141">
        <f>+G65</f>
        <v>0</v>
      </c>
      <c r="H64" s="141">
        <f>+H65</f>
        <v>0</v>
      </c>
      <c r="I64" s="142">
        <f>+I65</f>
        <v>29</v>
      </c>
      <c r="J64" s="143">
        <f t="shared" si="2"/>
        <v>29</v>
      </c>
      <c r="K64" s="100">
        <v>0</v>
      </c>
      <c r="L64" s="101">
        <f t="shared" si="0"/>
        <v>29</v>
      </c>
      <c r="N64" s="54"/>
    </row>
    <row r="65" spans="1:14" ht="13.5" hidden="1" thickBot="1">
      <c r="A65" s="146"/>
      <c r="B65" s="103"/>
      <c r="C65" s="104"/>
      <c r="D65" s="147">
        <v>3299</v>
      </c>
      <c r="E65" s="148">
        <v>5321</v>
      </c>
      <c r="F65" s="149" t="s">
        <v>117</v>
      </c>
      <c r="G65" s="150">
        <v>0</v>
      </c>
      <c r="H65" s="150">
        <v>0</v>
      </c>
      <c r="I65" s="151">
        <v>29</v>
      </c>
      <c r="J65" s="152">
        <f t="shared" si="2"/>
        <v>29</v>
      </c>
      <c r="K65" s="137">
        <v>0</v>
      </c>
      <c r="L65" s="138">
        <f t="shared" si="0"/>
        <v>29</v>
      </c>
      <c r="N65" s="54"/>
    </row>
    <row r="66" spans="1:14" ht="24.75" hidden="1" thickBot="1">
      <c r="A66" s="139" t="s">
        <v>82</v>
      </c>
      <c r="B66" s="93">
        <v>4010025</v>
      </c>
      <c r="C66" s="94" t="s">
        <v>123</v>
      </c>
      <c r="D66" s="125" t="s">
        <v>83</v>
      </c>
      <c r="E66" s="124" t="s">
        <v>83</v>
      </c>
      <c r="F66" s="140" t="s">
        <v>124</v>
      </c>
      <c r="G66" s="141">
        <f>+G67</f>
        <v>0</v>
      </c>
      <c r="H66" s="141">
        <f>+H67</f>
        <v>0</v>
      </c>
      <c r="I66" s="142">
        <f>+I67</f>
        <v>21</v>
      </c>
      <c r="J66" s="143">
        <f t="shared" si="2"/>
        <v>21</v>
      </c>
      <c r="K66" s="144">
        <v>0</v>
      </c>
      <c r="L66" s="145">
        <f t="shared" si="0"/>
        <v>21</v>
      </c>
      <c r="N66" s="54"/>
    </row>
    <row r="67" spans="1:14" ht="13.5" hidden="1" thickBot="1">
      <c r="A67" s="146"/>
      <c r="B67" s="103"/>
      <c r="C67" s="104"/>
      <c r="D67" s="147">
        <v>3299</v>
      </c>
      <c r="E67" s="148">
        <v>5321</v>
      </c>
      <c r="F67" s="149" t="s">
        <v>117</v>
      </c>
      <c r="G67" s="150">
        <v>0</v>
      </c>
      <c r="H67" s="150">
        <v>0</v>
      </c>
      <c r="I67" s="151">
        <v>21</v>
      </c>
      <c r="J67" s="152">
        <f t="shared" si="2"/>
        <v>21</v>
      </c>
      <c r="K67" s="153">
        <v>0</v>
      </c>
      <c r="L67" s="154">
        <f t="shared" si="0"/>
        <v>21</v>
      </c>
      <c r="N67" s="54"/>
    </row>
    <row r="68" spans="1:14" ht="36.75" hidden="1" thickBot="1">
      <c r="A68" s="139" t="s">
        <v>82</v>
      </c>
      <c r="B68" s="93">
        <v>4010026</v>
      </c>
      <c r="C68" s="94" t="s">
        <v>125</v>
      </c>
      <c r="D68" s="125" t="s">
        <v>83</v>
      </c>
      <c r="E68" s="124" t="s">
        <v>83</v>
      </c>
      <c r="F68" s="140" t="s">
        <v>126</v>
      </c>
      <c r="G68" s="141">
        <f>+G69</f>
        <v>0</v>
      </c>
      <c r="H68" s="141">
        <f>+H69</f>
        <v>0</v>
      </c>
      <c r="I68" s="142">
        <f>+I69</f>
        <v>30</v>
      </c>
      <c r="J68" s="143">
        <f t="shared" si="2"/>
        <v>30</v>
      </c>
      <c r="K68" s="100">
        <v>0</v>
      </c>
      <c r="L68" s="101">
        <f t="shared" si="0"/>
        <v>30</v>
      </c>
      <c r="N68" s="54"/>
    </row>
    <row r="69" spans="1:14" ht="13.5" hidden="1" thickBot="1">
      <c r="A69" s="146"/>
      <c r="B69" s="103"/>
      <c r="C69" s="104"/>
      <c r="D69" s="147">
        <v>3299</v>
      </c>
      <c r="E69" s="148">
        <v>5321</v>
      </c>
      <c r="F69" s="149" t="s">
        <v>117</v>
      </c>
      <c r="G69" s="150">
        <v>0</v>
      </c>
      <c r="H69" s="150">
        <v>0</v>
      </c>
      <c r="I69" s="151">
        <v>30</v>
      </c>
      <c r="J69" s="152">
        <f t="shared" si="2"/>
        <v>30</v>
      </c>
      <c r="K69" s="137">
        <v>0</v>
      </c>
      <c r="L69" s="138">
        <f t="shared" si="0"/>
        <v>30</v>
      </c>
      <c r="N69" s="54"/>
    </row>
    <row r="70" spans="1:14" ht="36.75" hidden="1" thickBot="1">
      <c r="A70" s="139" t="s">
        <v>82</v>
      </c>
      <c r="B70" s="93">
        <v>4010027</v>
      </c>
      <c r="C70" s="94" t="s">
        <v>88</v>
      </c>
      <c r="D70" s="125" t="s">
        <v>83</v>
      </c>
      <c r="E70" s="124" t="s">
        <v>83</v>
      </c>
      <c r="F70" s="140" t="s">
        <v>127</v>
      </c>
      <c r="G70" s="141">
        <f>+G71</f>
        <v>0</v>
      </c>
      <c r="H70" s="141">
        <f>+H71</f>
        <v>0</v>
      </c>
      <c r="I70" s="142">
        <f>+I71</f>
        <v>18</v>
      </c>
      <c r="J70" s="143">
        <f t="shared" si="2"/>
        <v>18</v>
      </c>
      <c r="K70" s="144">
        <v>0</v>
      </c>
      <c r="L70" s="145">
        <f t="shared" si="0"/>
        <v>18</v>
      </c>
      <c r="N70" s="54"/>
    </row>
    <row r="71" spans="1:14" ht="24.75" hidden="1" thickBot="1">
      <c r="A71" s="146"/>
      <c r="B71" s="103"/>
      <c r="C71" s="104"/>
      <c r="D71" s="147">
        <v>3299</v>
      </c>
      <c r="E71" s="148">
        <v>5229</v>
      </c>
      <c r="F71" s="149" t="s">
        <v>128</v>
      </c>
      <c r="G71" s="150">
        <v>0</v>
      </c>
      <c r="H71" s="150">
        <v>0</v>
      </c>
      <c r="I71" s="151">
        <v>18</v>
      </c>
      <c r="J71" s="152">
        <f t="shared" si="2"/>
        <v>18</v>
      </c>
      <c r="K71" s="153">
        <v>0</v>
      </c>
      <c r="L71" s="154">
        <f t="shared" si="0"/>
        <v>18</v>
      </c>
      <c r="N71" s="54"/>
    </row>
    <row r="72" spans="1:14" ht="24.75" hidden="1" thickBot="1">
      <c r="A72" s="139" t="s">
        <v>82</v>
      </c>
      <c r="B72" s="93">
        <v>4010028</v>
      </c>
      <c r="C72" s="94" t="s">
        <v>88</v>
      </c>
      <c r="D72" s="125" t="s">
        <v>83</v>
      </c>
      <c r="E72" s="124" t="s">
        <v>83</v>
      </c>
      <c r="F72" s="140" t="s">
        <v>129</v>
      </c>
      <c r="G72" s="141">
        <f>+G73</f>
        <v>0</v>
      </c>
      <c r="H72" s="141">
        <f>+H73</f>
        <v>0</v>
      </c>
      <c r="I72" s="142">
        <f>+I73</f>
        <v>29</v>
      </c>
      <c r="J72" s="143">
        <f t="shared" si="2"/>
        <v>29</v>
      </c>
      <c r="K72" s="100">
        <v>0</v>
      </c>
      <c r="L72" s="101">
        <f t="shared" si="0"/>
        <v>29</v>
      </c>
      <c r="N72" s="54"/>
    </row>
    <row r="73" spans="1:14" ht="24.75" hidden="1" thickBot="1">
      <c r="A73" s="146"/>
      <c r="B73" s="103"/>
      <c r="C73" s="104"/>
      <c r="D73" s="147">
        <v>3299</v>
      </c>
      <c r="E73" s="148">
        <v>5221</v>
      </c>
      <c r="F73" s="149" t="s">
        <v>130</v>
      </c>
      <c r="G73" s="150">
        <v>0</v>
      </c>
      <c r="H73" s="150">
        <v>0</v>
      </c>
      <c r="I73" s="151">
        <v>29</v>
      </c>
      <c r="J73" s="152">
        <f t="shared" si="2"/>
        <v>29</v>
      </c>
      <c r="K73" s="137">
        <v>0</v>
      </c>
      <c r="L73" s="138">
        <f t="shared" si="0"/>
        <v>29</v>
      </c>
      <c r="N73" s="54"/>
    </row>
    <row r="74" spans="1:14" ht="24.75" hidden="1" thickBot="1">
      <c r="A74" s="139" t="s">
        <v>82</v>
      </c>
      <c r="B74" s="93">
        <v>4010029</v>
      </c>
      <c r="C74" s="94" t="s">
        <v>88</v>
      </c>
      <c r="D74" s="125" t="s">
        <v>83</v>
      </c>
      <c r="E74" s="124" t="s">
        <v>83</v>
      </c>
      <c r="F74" s="140" t="s">
        <v>131</v>
      </c>
      <c r="G74" s="141">
        <f>+G75</f>
        <v>0</v>
      </c>
      <c r="H74" s="141">
        <f>+H75</f>
        <v>0</v>
      </c>
      <c r="I74" s="142">
        <f>+I75</f>
        <v>10</v>
      </c>
      <c r="J74" s="143">
        <f t="shared" si="2"/>
        <v>10</v>
      </c>
      <c r="K74" s="144">
        <v>0</v>
      </c>
      <c r="L74" s="145">
        <f t="shared" si="0"/>
        <v>10</v>
      </c>
      <c r="N74" s="54"/>
    </row>
    <row r="75" spans="1:14" ht="13.5" hidden="1" thickBot="1">
      <c r="A75" s="146"/>
      <c r="B75" s="103"/>
      <c r="C75" s="104"/>
      <c r="D75" s="147">
        <v>3299</v>
      </c>
      <c r="E75" s="148">
        <v>5222</v>
      </c>
      <c r="F75" s="149" t="s">
        <v>95</v>
      </c>
      <c r="G75" s="150">
        <v>0</v>
      </c>
      <c r="H75" s="150">
        <v>0</v>
      </c>
      <c r="I75" s="151">
        <v>10</v>
      </c>
      <c r="J75" s="152">
        <f t="shared" si="2"/>
        <v>10</v>
      </c>
      <c r="K75" s="153">
        <v>0</v>
      </c>
      <c r="L75" s="154">
        <f t="shared" si="0"/>
        <v>10</v>
      </c>
      <c r="N75" s="54"/>
    </row>
    <row r="76" spans="1:14" ht="36.75" hidden="1" thickBot="1">
      <c r="A76" s="139" t="s">
        <v>82</v>
      </c>
      <c r="B76" s="93">
        <v>4010030</v>
      </c>
      <c r="C76" s="94" t="s">
        <v>88</v>
      </c>
      <c r="D76" s="125" t="s">
        <v>83</v>
      </c>
      <c r="E76" s="124" t="s">
        <v>83</v>
      </c>
      <c r="F76" s="140" t="s">
        <v>132</v>
      </c>
      <c r="G76" s="141">
        <f>+G77</f>
        <v>0</v>
      </c>
      <c r="H76" s="141">
        <f>+H77</f>
        <v>0</v>
      </c>
      <c r="I76" s="142">
        <f>+I77</f>
        <v>10</v>
      </c>
      <c r="J76" s="143">
        <f t="shared" si="2"/>
        <v>10</v>
      </c>
      <c r="K76" s="100">
        <v>0</v>
      </c>
      <c r="L76" s="101">
        <f aca="true" t="shared" si="3" ref="L76:L139">+J76+K76</f>
        <v>10</v>
      </c>
      <c r="N76" s="54"/>
    </row>
    <row r="77" spans="1:14" ht="13.5" hidden="1" thickBot="1">
      <c r="A77" s="146"/>
      <c r="B77" s="103"/>
      <c r="C77" s="104"/>
      <c r="D77" s="147">
        <v>3299</v>
      </c>
      <c r="E77" s="148">
        <v>5222</v>
      </c>
      <c r="F77" s="149" t="s">
        <v>95</v>
      </c>
      <c r="G77" s="150">
        <v>0</v>
      </c>
      <c r="H77" s="150">
        <v>0</v>
      </c>
      <c r="I77" s="151">
        <v>10</v>
      </c>
      <c r="J77" s="152">
        <f t="shared" si="2"/>
        <v>10</v>
      </c>
      <c r="K77" s="137">
        <v>0</v>
      </c>
      <c r="L77" s="138">
        <f t="shared" si="3"/>
        <v>10</v>
      </c>
      <c r="N77" s="54"/>
    </row>
    <row r="78" spans="1:14" ht="24.75" hidden="1" thickBot="1">
      <c r="A78" s="139" t="s">
        <v>82</v>
      </c>
      <c r="B78" s="93">
        <v>4010031</v>
      </c>
      <c r="C78" s="94" t="s">
        <v>88</v>
      </c>
      <c r="D78" s="125" t="s">
        <v>83</v>
      </c>
      <c r="E78" s="124" t="s">
        <v>83</v>
      </c>
      <c r="F78" s="140" t="s">
        <v>133</v>
      </c>
      <c r="G78" s="141">
        <f>+G79</f>
        <v>0</v>
      </c>
      <c r="H78" s="141">
        <f>+H79</f>
        <v>0</v>
      </c>
      <c r="I78" s="142">
        <f>+I79</f>
        <v>30</v>
      </c>
      <c r="J78" s="143">
        <f t="shared" si="2"/>
        <v>30</v>
      </c>
      <c r="K78" s="144">
        <v>0</v>
      </c>
      <c r="L78" s="145">
        <f t="shared" si="3"/>
        <v>30</v>
      </c>
      <c r="N78" s="54"/>
    </row>
    <row r="79" spans="1:14" ht="13.5" hidden="1" thickBot="1">
      <c r="A79" s="146"/>
      <c r="B79" s="103"/>
      <c r="C79" s="104"/>
      <c r="D79" s="147">
        <v>3299</v>
      </c>
      <c r="E79" s="148">
        <v>5222</v>
      </c>
      <c r="F79" s="149" t="s">
        <v>95</v>
      </c>
      <c r="G79" s="150">
        <v>0</v>
      </c>
      <c r="H79" s="150">
        <v>0</v>
      </c>
      <c r="I79" s="151">
        <v>30</v>
      </c>
      <c r="J79" s="152">
        <f t="shared" si="2"/>
        <v>30</v>
      </c>
      <c r="K79" s="153">
        <v>0</v>
      </c>
      <c r="L79" s="154">
        <f t="shared" si="3"/>
        <v>30</v>
      </c>
      <c r="N79" s="54"/>
    </row>
    <row r="80" spans="1:14" ht="24.75" hidden="1" thickBot="1">
      <c r="A80" s="139" t="s">
        <v>82</v>
      </c>
      <c r="B80" s="93">
        <v>4010032</v>
      </c>
      <c r="C80" s="94" t="s">
        <v>88</v>
      </c>
      <c r="D80" s="125" t="s">
        <v>83</v>
      </c>
      <c r="E80" s="124" t="s">
        <v>83</v>
      </c>
      <c r="F80" s="140" t="s">
        <v>134</v>
      </c>
      <c r="G80" s="141">
        <f>+G81</f>
        <v>0</v>
      </c>
      <c r="H80" s="141">
        <f>+H81</f>
        <v>0</v>
      </c>
      <c r="I80" s="142">
        <f>+I81</f>
        <v>26</v>
      </c>
      <c r="J80" s="143">
        <f t="shared" si="2"/>
        <v>26</v>
      </c>
      <c r="K80" s="100">
        <v>0</v>
      </c>
      <c r="L80" s="101">
        <f t="shared" si="3"/>
        <v>26</v>
      </c>
      <c r="N80" s="54"/>
    </row>
    <row r="81" spans="1:14" ht="13.5" hidden="1" thickBot="1">
      <c r="A81" s="146"/>
      <c r="B81" s="103"/>
      <c r="C81" s="104"/>
      <c r="D81" s="147">
        <v>3299</v>
      </c>
      <c r="E81" s="148">
        <v>5222</v>
      </c>
      <c r="F81" s="149" t="s">
        <v>95</v>
      </c>
      <c r="G81" s="150">
        <v>0</v>
      </c>
      <c r="H81" s="150">
        <v>0</v>
      </c>
      <c r="I81" s="151">
        <v>26</v>
      </c>
      <c r="J81" s="152">
        <f t="shared" si="2"/>
        <v>26</v>
      </c>
      <c r="K81" s="137">
        <v>0</v>
      </c>
      <c r="L81" s="138">
        <f t="shared" si="3"/>
        <v>26</v>
      </c>
      <c r="N81" s="54"/>
    </row>
    <row r="82" spans="1:14" ht="13.5" hidden="1" thickBot="1">
      <c r="A82" s="139" t="s">
        <v>82</v>
      </c>
      <c r="B82" s="93">
        <v>4010033</v>
      </c>
      <c r="C82" s="94" t="s">
        <v>88</v>
      </c>
      <c r="D82" s="125" t="s">
        <v>83</v>
      </c>
      <c r="E82" s="124" t="s">
        <v>83</v>
      </c>
      <c r="F82" s="140" t="s">
        <v>135</v>
      </c>
      <c r="G82" s="141">
        <f>+G83</f>
        <v>0</v>
      </c>
      <c r="H82" s="141">
        <f>+H83</f>
        <v>0</v>
      </c>
      <c r="I82" s="142">
        <f>+I83</f>
        <v>24</v>
      </c>
      <c r="J82" s="143">
        <f t="shared" si="2"/>
        <v>24</v>
      </c>
      <c r="K82" s="144">
        <v>0</v>
      </c>
      <c r="L82" s="145">
        <f t="shared" si="3"/>
        <v>24</v>
      </c>
      <c r="N82" s="54"/>
    </row>
    <row r="83" spans="1:14" ht="13.5" hidden="1" thickBot="1">
      <c r="A83" s="146"/>
      <c r="B83" s="103"/>
      <c r="C83" s="104"/>
      <c r="D83" s="147">
        <v>3299</v>
      </c>
      <c r="E83" s="148">
        <v>5222</v>
      </c>
      <c r="F83" s="149" t="s">
        <v>95</v>
      </c>
      <c r="G83" s="150">
        <v>0</v>
      </c>
      <c r="H83" s="150">
        <v>0</v>
      </c>
      <c r="I83" s="151">
        <v>24</v>
      </c>
      <c r="J83" s="152">
        <f t="shared" si="2"/>
        <v>24</v>
      </c>
      <c r="K83" s="153">
        <v>0</v>
      </c>
      <c r="L83" s="154">
        <f t="shared" si="3"/>
        <v>24</v>
      </c>
      <c r="N83" s="54"/>
    </row>
    <row r="84" spans="1:14" ht="24.75" hidden="1" thickBot="1">
      <c r="A84" s="139" t="s">
        <v>82</v>
      </c>
      <c r="B84" s="93">
        <v>4010034</v>
      </c>
      <c r="C84" s="94" t="s">
        <v>136</v>
      </c>
      <c r="D84" s="125" t="s">
        <v>83</v>
      </c>
      <c r="E84" s="124" t="s">
        <v>83</v>
      </c>
      <c r="F84" s="140" t="s">
        <v>137</v>
      </c>
      <c r="G84" s="141">
        <f>+G85</f>
        <v>0</v>
      </c>
      <c r="H84" s="141">
        <f>+H85</f>
        <v>0</v>
      </c>
      <c r="I84" s="142">
        <f>+I85</f>
        <v>19</v>
      </c>
      <c r="J84" s="143">
        <f t="shared" si="2"/>
        <v>19</v>
      </c>
      <c r="K84" s="100">
        <v>0</v>
      </c>
      <c r="L84" s="101">
        <f t="shared" si="3"/>
        <v>19</v>
      </c>
      <c r="N84" s="54"/>
    </row>
    <row r="85" spans="1:14" ht="13.5" hidden="1" thickBot="1">
      <c r="A85" s="146"/>
      <c r="B85" s="103"/>
      <c r="C85" s="104"/>
      <c r="D85" s="147">
        <v>3299</v>
      </c>
      <c r="E85" s="148">
        <v>5321</v>
      </c>
      <c r="F85" s="149" t="s">
        <v>117</v>
      </c>
      <c r="G85" s="150">
        <v>0</v>
      </c>
      <c r="H85" s="150">
        <v>0</v>
      </c>
      <c r="I85" s="151">
        <v>19</v>
      </c>
      <c r="J85" s="152">
        <f t="shared" si="2"/>
        <v>19</v>
      </c>
      <c r="K85" s="137">
        <v>0</v>
      </c>
      <c r="L85" s="138">
        <f t="shared" si="3"/>
        <v>19</v>
      </c>
      <c r="N85" s="54"/>
    </row>
    <row r="86" spans="1:14" ht="36.75" hidden="1" thickBot="1">
      <c r="A86" s="139" t="s">
        <v>82</v>
      </c>
      <c r="B86" s="93">
        <v>4010035</v>
      </c>
      <c r="C86" s="94" t="s">
        <v>138</v>
      </c>
      <c r="D86" s="125" t="s">
        <v>83</v>
      </c>
      <c r="E86" s="124" t="s">
        <v>83</v>
      </c>
      <c r="F86" s="140" t="s">
        <v>139</v>
      </c>
      <c r="G86" s="141">
        <f>+G87</f>
        <v>0</v>
      </c>
      <c r="H86" s="141">
        <f>+H87</f>
        <v>0</v>
      </c>
      <c r="I86" s="142">
        <f>+I87</f>
        <v>10</v>
      </c>
      <c r="J86" s="143">
        <f t="shared" si="2"/>
        <v>10</v>
      </c>
      <c r="K86" s="156">
        <v>0</v>
      </c>
      <c r="L86" s="145">
        <f t="shared" si="3"/>
        <v>10</v>
      </c>
      <c r="N86" s="54"/>
    </row>
    <row r="87" spans="1:14" ht="13.5" hidden="1" thickBot="1">
      <c r="A87" s="146"/>
      <c r="B87" s="103"/>
      <c r="C87" s="104"/>
      <c r="D87" s="147">
        <v>3299</v>
      </c>
      <c r="E87" s="148">
        <v>5321</v>
      </c>
      <c r="F87" s="149" t="s">
        <v>117</v>
      </c>
      <c r="G87" s="150">
        <v>0</v>
      </c>
      <c r="H87" s="150">
        <v>0</v>
      </c>
      <c r="I87" s="151">
        <v>10</v>
      </c>
      <c r="J87" s="152">
        <f t="shared" si="2"/>
        <v>10</v>
      </c>
      <c r="K87" s="153">
        <v>0</v>
      </c>
      <c r="L87" s="154">
        <f t="shared" si="3"/>
        <v>10</v>
      </c>
      <c r="N87" s="54"/>
    </row>
    <row r="88" spans="1:14" ht="36.75" hidden="1" thickBot="1">
      <c r="A88" s="139" t="s">
        <v>82</v>
      </c>
      <c r="B88" s="93">
        <v>4010036</v>
      </c>
      <c r="C88" s="94" t="s">
        <v>88</v>
      </c>
      <c r="D88" s="125" t="s">
        <v>83</v>
      </c>
      <c r="E88" s="124" t="s">
        <v>83</v>
      </c>
      <c r="F88" s="140" t="s">
        <v>140</v>
      </c>
      <c r="G88" s="141">
        <f>+G89</f>
        <v>0</v>
      </c>
      <c r="H88" s="141">
        <f>+H89</f>
        <v>0</v>
      </c>
      <c r="I88" s="142">
        <f>+I89</f>
        <v>10</v>
      </c>
      <c r="J88" s="143">
        <f t="shared" si="2"/>
        <v>10</v>
      </c>
      <c r="K88" s="100">
        <v>0</v>
      </c>
      <c r="L88" s="101">
        <f t="shared" si="3"/>
        <v>10</v>
      </c>
      <c r="N88" s="54"/>
    </row>
    <row r="89" spans="1:14" ht="13.5" hidden="1" thickBot="1">
      <c r="A89" s="146"/>
      <c r="B89" s="103"/>
      <c r="C89" s="104"/>
      <c r="D89" s="147">
        <v>3299</v>
      </c>
      <c r="E89" s="148">
        <v>5222</v>
      </c>
      <c r="F89" s="149" t="s">
        <v>95</v>
      </c>
      <c r="G89" s="150">
        <v>0</v>
      </c>
      <c r="H89" s="150">
        <v>0</v>
      </c>
      <c r="I89" s="151">
        <v>10</v>
      </c>
      <c r="J89" s="152">
        <f t="shared" si="2"/>
        <v>10</v>
      </c>
      <c r="K89" s="137">
        <v>0</v>
      </c>
      <c r="L89" s="138">
        <f t="shared" si="3"/>
        <v>10</v>
      </c>
      <c r="N89" s="54"/>
    </row>
    <row r="90" spans="1:14" ht="40.5" customHeight="1" hidden="1">
      <c r="A90" s="139" t="s">
        <v>82</v>
      </c>
      <c r="B90" s="93">
        <v>4010037</v>
      </c>
      <c r="C90" s="94" t="s">
        <v>88</v>
      </c>
      <c r="D90" s="125" t="s">
        <v>83</v>
      </c>
      <c r="E90" s="124" t="s">
        <v>83</v>
      </c>
      <c r="F90" s="140" t="s">
        <v>141</v>
      </c>
      <c r="G90" s="141">
        <f>+G91</f>
        <v>0</v>
      </c>
      <c r="H90" s="141">
        <f>+H91</f>
        <v>0</v>
      </c>
      <c r="I90" s="142">
        <f>+I91</f>
        <v>30</v>
      </c>
      <c r="J90" s="143">
        <f t="shared" si="2"/>
        <v>30</v>
      </c>
      <c r="K90" s="144">
        <v>0</v>
      </c>
      <c r="L90" s="145">
        <f t="shared" si="3"/>
        <v>30</v>
      </c>
      <c r="N90" s="54"/>
    </row>
    <row r="91" spans="1:14" ht="13.5" hidden="1" thickBot="1">
      <c r="A91" s="146"/>
      <c r="B91" s="103"/>
      <c r="C91" s="104"/>
      <c r="D91" s="147">
        <v>3299</v>
      </c>
      <c r="E91" s="148">
        <v>5222</v>
      </c>
      <c r="F91" s="149" t="s">
        <v>95</v>
      </c>
      <c r="G91" s="150">
        <v>0</v>
      </c>
      <c r="H91" s="150">
        <v>0</v>
      </c>
      <c r="I91" s="151">
        <v>30</v>
      </c>
      <c r="J91" s="152">
        <f t="shared" si="2"/>
        <v>30</v>
      </c>
      <c r="K91" s="153">
        <v>0</v>
      </c>
      <c r="L91" s="154">
        <f t="shared" si="3"/>
        <v>30</v>
      </c>
      <c r="N91" s="54"/>
    </row>
    <row r="92" spans="1:14" ht="36.75" hidden="1" thickBot="1">
      <c r="A92" s="139" t="s">
        <v>82</v>
      </c>
      <c r="B92" s="93">
        <v>4010038</v>
      </c>
      <c r="C92" s="94" t="s">
        <v>88</v>
      </c>
      <c r="D92" s="125" t="s">
        <v>83</v>
      </c>
      <c r="E92" s="124" t="s">
        <v>83</v>
      </c>
      <c r="F92" s="140" t="s">
        <v>142</v>
      </c>
      <c r="G92" s="141">
        <f>+G93</f>
        <v>0</v>
      </c>
      <c r="H92" s="141">
        <f>+H93</f>
        <v>0</v>
      </c>
      <c r="I92" s="142">
        <f>+I93</f>
        <v>16</v>
      </c>
      <c r="J92" s="143">
        <f t="shared" si="2"/>
        <v>16</v>
      </c>
      <c r="K92" s="100">
        <v>0</v>
      </c>
      <c r="L92" s="101">
        <f t="shared" si="3"/>
        <v>16</v>
      </c>
      <c r="N92" s="54"/>
    </row>
    <row r="93" spans="1:14" ht="13.5" hidden="1" thickBot="1">
      <c r="A93" s="146"/>
      <c r="B93" s="103"/>
      <c r="C93" s="104"/>
      <c r="D93" s="147">
        <v>3299</v>
      </c>
      <c r="E93" s="148">
        <v>5222</v>
      </c>
      <c r="F93" s="149" t="s">
        <v>95</v>
      </c>
      <c r="G93" s="150">
        <v>0</v>
      </c>
      <c r="H93" s="150">
        <v>0</v>
      </c>
      <c r="I93" s="151">
        <v>16</v>
      </c>
      <c r="J93" s="152">
        <f t="shared" si="2"/>
        <v>16</v>
      </c>
      <c r="K93" s="137">
        <v>0</v>
      </c>
      <c r="L93" s="138">
        <f t="shared" si="3"/>
        <v>16</v>
      </c>
      <c r="N93" s="54"/>
    </row>
    <row r="94" spans="1:14" ht="24.75" hidden="1" thickBot="1">
      <c r="A94" s="139" t="s">
        <v>82</v>
      </c>
      <c r="B94" s="93">
        <v>4010039</v>
      </c>
      <c r="C94" s="94" t="s">
        <v>143</v>
      </c>
      <c r="D94" s="125" t="s">
        <v>83</v>
      </c>
      <c r="E94" s="124" t="s">
        <v>83</v>
      </c>
      <c r="F94" s="140" t="s">
        <v>144</v>
      </c>
      <c r="G94" s="141">
        <f>+G95</f>
        <v>0</v>
      </c>
      <c r="H94" s="141">
        <f>+H95</f>
        <v>0</v>
      </c>
      <c r="I94" s="142">
        <f>+I95</f>
        <v>10</v>
      </c>
      <c r="J94" s="143">
        <f t="shared" si="2"/>
        <v>10</v>
      </c>
      <c r="K94" s="144">
        <v>0</v>
      </c>
      <c r="L94" s="145">
        <f t="shared" si="3"/>
        <v>10</v>
      </c>
      <c r="N94" s="54"/>
    </row>
    <row r="95" spans="1:14" ht="13.5" hidden="1" thickBot="1">
      <c r="A95" s="146"/>
      <c r="B95" s="103"/>
      <c r="C95" s="104"/>
      <c r="D95" s="147">
        <v>3299</v>
      </c>
      <c r="E95" s="148">
        <v>5321</v>
      </c>
      <c r="F95" s="149" t="s">
        <v>117</v>
      </c>
      <c r="G95" s="150">
        <v>0</v>
      </c>
      <c r="H95" s="150">
        <v>0</v>
      </c>
      <c r="I95" s="151">
        <v>10</v>
      </c>
      <c r="J95" s="152">
        <f t="shared" si="2"/>
        <v>10</v>
      </c>
      <c r="K95" s="153">
        <v>0</v>
      </c>
      <c r="L95" s="154">
        <f t="shared" si="3"/>
        <v>10</v>
      </c>
      <c r="N95" s="54"/>
    </row>
    <row r="96" spans="1:14" ht="40.5" customHeight="1" hidden="1">
      <c r="A96" s="139" t="s">
        <v>82</v>
      </c>
      <c r="B96" s="93">
        <v>4010040</v>
      </c>
      <c r="C96" s="94" t="s">
        <v>88</v>
      </c>
      <c r="D96" s="125" t="s">
        <v>83</v>
      </c>
      <c r="E96" s="124" t="s">
        <v>83</v>
      </c>
      <c r="F96" s="140" t="s">
        <v>145</v>
      </c>
      <c r="G96" s="141">
        <f>+G97</f>
        <v>0</v>
      </c>
      <c r="H96" s="141">
        <f>+H97</f>
        <v>0</v>
      </c>
      <c r="I96" s="142">
        <f>+I97</f>
        <v>10</v>
      </c>
      <c r="J96" s="143">
        <f t="shared" si="2"/>
        <v>10</v>
      </c>
      <c r="K96" s="100">
        <v>0</v>
      </c>
      <c r="L96" s="101">
        <f t="shared" si="3"/>
        <v>10</v>
      </c>
      <c r="N96" s="54"/>
    </row>
    <row r="97" spans="1:14" ht="13.5" hidden="1" thickBot="1">
      <c r="A97" s="146"/>
      <c r="B97" s="103"/>
      <c r="C97" s="104"/>
      <c r="D97" s="147">
        <v>3299</v>
      </c>
      <c r="E97" s="148">
        <v>5222</v>
      </c>
      <c r="F97" s="149" t="s">
        <v>95</v>
      </c>
      <c r="G97" s="150">
        <v>0</v>
      </c>
      <c r="H97" s="150">
        <v>0</v>
      </c>
      <c r="I97" s="151">
        <v>10</v>
      </c>
      <c r="J97" s="152">
        <f t="shared" si="2"/>
        <v>10</v>
      </c>
      <c r="K97" s="137">
        <v>0</v>
      </c>
      <c r="L97" s="138">
        <f t="shared" si="3"/>
        <v>10</v>
      </c>
      <c r="N97" s="54"/>
    </row>
    <row r="98" spans="1:14" ht="40.5" customHeight="1" hidden="1">
      <c r="A98" s="139" t="s">
        <v>82</v>
      </c>
      <c r="B98" s="93">
        <v>4010041</v>
      </c>
      <c r="C98" s="94" t="s">
        <v>88</v>
      </c>
      <c r="D98" s="125" t="s">
        <v>83</v>
      </c>
      <c r="E98" s="124" t="s">
        <v>83</v>
      </c>
      <c r="F98" s="140" t="s">
        <v>146</v>
      </c>
      <c r="G98" s="141">
        <f>+G99</f>
        <v>0</v>
      </c>
      <c r="H98" s="141">
        <f>+H99</f>
        <v>0</v>
      </c>
      <c r="I98" s="142">
        <f>+I99</f>
        <v>10</v>
      </c>
      <c r="J98" s="143">
        <f t="shared" si="2"/>
        <v>10</v>
      </c>
      <c r="K98" s="144">
        <v>0</v>
      </c>
      <c r="L98" s="145">
        <f t="shared" si="3"/>
        <v>10</v>
      </c>
      <c r="N98" s="54"/>
    </row>
    <row r="99" spans="1:14" ht="13.5" hidden="1" thickBot="1">
      <c r="A99" s="146"/>
      <c r="B99" s="103"/>
      <c r="C99" s="104"/>
      <c r="D99" s="147">
        <v>3299</v>
      </c>
      <c r="E99" s="148">
        <v>5222</v>
      </c>
      <c r="F99" s="149" t="s">
        <v>95</v>
      </c>
      <c r="G99" s="150">
        <v>0</v>
      </c>
      <c r="H99" s="150">
        <v>0</v>
      </c>
      <c r="I99" s="151">
        <v>10</v>
      </c>
      <c r="J99" s="152">
        <f t="shared" si="2"/>
        <v>10</v>
      </c>
      <c r="K99" s="153">
        <v>0</v>
      </c>
      <c r="L99" s="154">
        <f t="shared" si="3"/>
        <v>10</v>
      </c>
      <c r="N99" s="54"/>
    </row>
    <row r="100" spans="1:14" ht="13.5" hidden="1" thickBot="1">
      <c r="A100" s="139" t="s">
        <v>82</v>
      </c>
      <c r="B100" s="93">
        <v>4010042</v>
      </c>
      <c r="C100" s="94" t="s">
        <v>88</v>
      </c>
      <c r="D100" s="125" t="s">
        <v>83</v>
      </c>
      <c r="E100" s="124" t="s">
        <v>83</v>
      </c>
      <c r="F100" s="140" t="s">
        <v>147</v>
      </c>
      <c r="G100" s="141">
        <f>+G101</f>
        <v>0</v>
      </c>
      <c r="H100" s="141">
        <f>+H101</f>
        <v>0</v>
      </c>
      <c r="I100" s="142">
        <f>+I101</f>
        <v>13</v>
      </c>
      <c r="J100" s="143">
        <f t="shared" si="2"/>
        <v>13</v>
      </c>
      <c r="K100" s="100">
        <v>0</v>
      </c>
      <c r="L100" s="101">
        <f t="shared" si="3"/>
        <v>13</v>
      </c>
      <c r="N100" s="54"/>
    </row>
    <row r="101" spans="1:14" ht="13.5" hidden="1" thickBot="1">
      <c r="A101" s="146"/>
      <c r="B101" s="103"/>
      <c r="C101" s="104"/>
      <c r="D101" s="147">
        <v>3299</v>
      </c>
      <c r="E101" s="148">
        <v>5222</v>
      </c>
      <c r="F101" s="149" t="s">
        <v>95</v>
      </c>
      <c r="G101" s="150">
        <v>0</v>
      </c>
      <c r="H101" s="150">
        <v>0</v>
      </c>
      <c r="I101" s="151">
        <v>13</v>
      </c>
      <c r="J101" s="152">
        <f t="shared" si="2"/>
        <v>13</v>
      </c>
      <c r="K101" s="137">
        <v>0</v>
      </c>
      <c r="L101" s="138">
        <f t="shared" si="3"/>
        <v>13</v>
      </c>
      <c r="N101" s="54"/>
    </row>
    <row r="102" spans="1:14" ht="24.75" hidden="1" thickBot="1">
      <c r="A102" s="139" t="s">
        <v>82</v>
      </c>
      <c r="B102" s="93">
        <v>4010043</v>
      </c>
      <c r="C102" s="94" t="s">
        <v>88</v>
      </c>
      <c r="D102" s="125" t="s">
        <v>83</v>
      </c>
      <c r="E102" s="124" t="s">
        <v>83</v>
      </c>
      <c r="F102" s="140" t="s">
        <v>148</v>
      </c>
      <c r="G102" s="141">
        <f>+G103</f>
        <v>0</v>
      </c>
      <c r="H102" s="141">
        <f>+H103</f>
        <v>0</v>
      </c>
      <c r="I102" s="142">
        <f>+I103</f>
        <v>12</v>
      </c>
      <c r="J102" s="143">
        <f t="shared" si="2"/>
        <v>12</v>
      </c>
      <c r="K102" s="156">
        <v>0</v>
      </c>
      <c r="L102" s="145">
        <f t="shared" si="3"/>
        <v>12</v>
      </c>
      <c r="N102" s="54"/>
    </row>
    <row r="103" spans="1:14" ht="13.5" hidden="1" thickBot="1">
      <c r="A103" s="146"/>
      <c r="B103" s="103"/>
      <c r="C103" s="104"/>
      <c r="D103" s="147">
        <v>3299</v>
      </c>
      <c r="E103" s="148">
        <v>5222</v>
      </c>
      <c r="F103" s="149" t="s">
        <v>95</v>
      </c>
      <c r="G103" s="150">
        <v>0</v>
      </c>
      <c r="H103" s="150">
        <v>0</v>
      </c>
      <c r="I103" s="151">
        <v>12</v>
      </c>
      <c r="J103" s="152">
        <f t="shared" si="2"/>
        <v>12</v>
      </c>
      <c r="K103" s="153">
        <v>0</v>
      </c>
      <c r="L103" s="154">
        <f t="shared" si="3"/>
        <v>12</v>
      </c>
      <c r="N103" s="54"/>
    </row>
    <row r="104" spans="1:14" ht="24.75" hidden="1" thickBot="1">
      <c r="A104" s="139" t="s">
        <v>82</v>
      </c>
      <c r="B104" s="93">
        <v>4010044</v>
      </c>
      <c r="C104" s="94" t="s">
        <v>88</v>
      </c>
      <c r="D104" s="125" t="s">
        <v>83</v>
      </c>
      <c r="E104" s="124" t="s">
        <v>83</v>
      </c>
      <c r="F104" s="140" t="s">
        <v>149</v>
      </c>
      <c r="G104" s="141">
        <f>+G105</f>
        <v>0</v>
      </c>
      <c r="H104" s="141">
        <f>+H105</f>
        <v>0</v>
      </c>
      <c r="I104" s="142">
        <f>+I105</f>
        <v>10</v>
      </c>
      <c r="J104" s="143">
        <f t="shared" si="2"/>
        <v>10</v>
      </c>
      <c r="K104" s="100">
        <v>0</v>
      </c>
      <c r="L104" s="101">
        <f t="shared" si="3"/>
        <v>10</v>
      </c>
      <c r="N104" s="54"/>
    </row>
    <row r="105" spans="1:14" ht="13.5" hidden="1" thickBot="1">
      <c r="A105" s="146"/>
      <c r="B105" s="103"/>
      <c r="C105" s="104"/>
      <c r="D105" s="147">
        <v>3299</v>
      </c>
      <c r="E105" s="148">
        <v>5222</v>
      </c>
      <c r="F105" s="149" t="s">
        <v>95</v>
      </c>
      <c r="G105" s="150">
        <v>0</v>
      </c>
      <c r="H105" s="150">
        <v>0</v>
      </c>
      <c r="I105" s="151">
        <v>10</v>
      </c>
      <c r="J105" s="152">
        <f t="shared" si="2"/>
        <v>10</v>
      </c>
      <c r="K105" s="137">
        <v>0</v>
      </c>
      <c r="L105" s="138">
        <f t="shared" si="3"/>
        <v>10</v>
      </c>
      <c r="N105" s="54"/>
    </row>
    <row r="106" spans="1:14" ht="36.75" hidden="1" thickBot="1">
      <c r="A106" s="139" t="s">
        <v>82</v>
      </c>
      <c r="B106" s="93">
        <v>4010045</v>
      </c>
      <c r="C106" s="94" t="s">
        <v>150</v>
      </c>
      <c r="D106" s="125" t="s">
        <v>83</v>
      </c>
      <c r="E106" s="124" t="s">
        <v>83</v>
      </c>
      <c r="F106" s="140" t="s">
        <v>151</v>
      </c>
      <c r="G106" s="141">
        <f>+G107</f>
        <v>0</v>
      </c>
      <c r="H106" s="141">
        <f>+H107</f>
        <v>0</v>
      </c>
      <c r="I106" s="142">
        <f>+I107</f>
        <v>21</v>
      </c>
      <c r="J106" s="143">
        <f aca="true" t="shared" si="4" ref="J106:J169">+H106+I106</f>
        <v>21</v>
      </c>
      <c r="K106" s="144">
        <v>0</v>
      </c>
      <c r="L106" s="145">
        <f t="shared" si="3"/>
        <v>21</v>
      </c>
      <c r="N106" s="54"/>
    </row>
    <row r="107" spans="1:14" ht="13.5" hidden="1" thickBot="1">
      <c r="A107" s="146"/>
      <c r="B107" s="103"/>
      <c r="C107" s="104"/>
      <c r="D107" s="147">
        <v>3299</v>
      </c>
      <c r="E107" s="148">
        <v>5321</v>
      </c>
      <c r="F107" s="149" t="s">
        <v>117</v>
      </c>
      <c r="G107" s="150">
        <v>0</v>
      </c>
      <c r="H107" s="150">
        <v>0</v>
      </c>
      <c r="I107" s="151">
        <v>21</v>
      </c>
      <c r="J107" s="152">
        <f t="shared" si="4"/>
        <v>21</v>
      </c>
      <c r="K107" s="153">
        <v>0</v>
      </c>
      <c r="L107" s="154">
        <f t="shared" si="3"/>
        <v>21</v>
      </c>
      <c r="N107" s="54"/>
    </row>
    <row r="108" spans="1:14" ht="24.75" hidden="1" thickBot="1">
      <c r="A108" s="139" t="s">
        <v>82</v>
      </c>
      <c r="B108" s="93">
        <v>4010046</v>
      </c>
      <c r="C108" s="94" t="s">
        <v>152</v>
      </c>
      <c r="D108" s="125" t="s">
        <v>83</v>
      </c>
      <c r="E108" s="124" t="s">
        <v>83</v>
      </c>
      <c r="F108" s="140" t="s">
        <v>153</v>
      </c>
      <c r="G108" s="141">
        <f>+G109</f>
        <v>0</v>
      </c>
      <c r="H108" s="141">
        <f>+H109</f>
        <v>0</v>
      </c>
      <c r="I108" s="142">
        <f>+I109</f>
        <v>24</v>
      </c>
      <c r="J108" s="143">
        <f t="shared" si="4"/>
        <v>24</v>
      </c>
      <c r="K108" s="100">
        <v>0</v>
      </c>
      <c r="L108" s="101">
        <f t="shared" si="3"/>
        <v>24</v>
      </c>
      <c r="N108" s="54"/>
    </row>
    <row r="109" spans="1:14" ht="24.75" hidden="1" thickBot="1">
      <c r="A109" s="146"/>
      <c r="B109" s="103"/>
      <c r="C109" s="104"/>
      <c r="D109" s="147">
        <v>3299</v>
      </c>
      <c r="E109" s="148">
        <v>5331</v>
      </c>
      <c r="F109" s="149" t="s">
        <v>154</v>
      </c>
      <c r="G109" s="150">
        <v>0</v>
      </c>
      <c r="H109" s="150">
        <v>0</v>
      </c>
      <c r="I109" s="151">
        <v>24</v>
      </c>
      <c r="J109" s="152">
        <f t="shared" si="4"/>
        <v>24</v>
      </c>
      <c r="K109" s="137">
        <v>0</v>
      </c>
      <c r="L109" s="138">
        <f t="shared" si="3"/>
        <v>24</v>
      </c>
      <c r="N109" s="54"/>
    </row>
    <row r="110" spans="1:14" ht="40.5" customHeight="1" hidden="1">
      <c r="A110" s="139" t="s">
        <v>82</v>
      </c>
      <c r="B110" s="93">
        <v>4010047</v>
      </c>
      <c r="C110" s="94" t="s">
        <v>88</v>
      </c>
      <c r="D110" s="125" t="s">
        <v>83</v>
      </c>
      <c r="E110" s="124" t="s">
        <v>83</v>
      </c>
      <c r="F110" s="140" t="s">
        <v>155</v>
      </c>
      <c r="G110" s="141">
        <f>+G111</f>
        <v>0</v>
      </c>
      <c r="H110" s="141">
        <f>+H111</f>
        <v>0</v>
      </c>
      <c r="I110" s="142">
        <f>+I111</f>
        <v>14</v>
      </c>
      <c r="J110" s="143">
        <f t="shared" si="4"/>
        <v>14</v>
      </c>
      <c r="K110" s="144">
        <v>0</v>
      </c>
      <c r="L110" s="145">
        <f t="shared" si="3"/>
        <v>14</v>
      </c>
      <c r="N110" s="54"/>
    </row>
    <row r="111" spans="1:14" ht="13.5" hidden="1" thickBot="1">
      <c r="A111" s="146"/>
      <c r="B111" s="103"/>
      <c r="C111" s="104"/>
      <c r="D111" s="147">
        <v>3299</v>
      </c>
      <c r="E111" s="148">
        <v>5222</v>
      </c>
      <c r="F111" s="149" t="s">
        <v>95</v>
      </c>
      <c r="G111" s="150">
        <v>0</v>
      </c>
      <c r="H111" s="150">
        <v>0</v>
      </c>
      <c r="I111" s="151">
        <v>14</v>
      </c>
      <c r="J111" s="152">
        <f t="shared" si="4"/>
        <v>14</v>
      </c>
      <c r="K111" s="153">
        <v>0</v>
      </c>
      <c r="L111" s="154">
        <f t="shared" si="3"/>
        <v>14</v>
      </c>
      <c r="N111" s="54"/>
    </row>
    <row r="112" spans="1:14" ht="24.75" hidden="1" thickBot="1">
      <c r="A112" s="139" t="s">
        <v>82</v>
      </c>
      <c r="B112" s="93">
        <v>4010048</v>
      </c>
      <c r="C112" s="94" t="s">
        <v>88</v>
      </c>
      <c r="D112" s="125" t="s">
        <v>83</v>
      </c>
      <c r="E112" s="124" t="s">
        <v>83</v>
      </c>
      <c r="F112" s="140" t="s">
        <v>156</v>
      </c>
      <c r="G112" s="141">
        <f>+G113</f>
        <v>0</v>
      </c>
      <c r="H112" s="141">
        <f>+H113</f>
        <v>0</v>
      </c>
      <c r="I112" s="142">
        <f>+I113</f>
        <v>27</v>
      </c>
      <c r="J112" s="143">
        <f t="shared" si="4"/>
        <v>27</v>
      </c>
      <c r="K112" s="100">
        <v>0</v>
      </c>
      <c r="L112" s="101">
        <f t="shared" si="3"/>
        <v>27</v>
      </c>
      <c r="N112" s="54"/>
    </row>
    <row r="113" spans="1:14" ht="13.5" hidden="1" thickBot="1">
      <c r="A113" s="146"/>
      <c r="B113" s="103"/>
      <c r="C113" s="104"/>
      <c r="D113" s="147">
        <v>3299</v>
      </c>
      <c r="E113" s="148">
        <v>5222</v>
      </c>
      <c r="F113" s="149" t="s">
        <v>95</v>
      </c>
      <c r="G113" s="150">
        <v>0</v>
      </c>
      <c r="H113" s="150">
        <v>0</v>
      </c>
      <c r="I113" s="151">
        <v>27</v>
      </c>
      <c r="J113" s="152">
        <f t="shared" si="4"/>
        <v>27</v>
      </c>
      <c r="K113" s="137">
        <v>0</v>
      </c>
      <c r="L113" s="138">
        <f t="shared" si="3"/>
        <v>27</v>
      </c>
      <c r="N113" s="54"/>
    </row>
    <row r="114" spans="1:14" ht="24.75" hidden="1" thickBot="1">
      <c r="A114" s="139" t="s">
        <v>82</v>
      </c>
      <c r="B114" s="93">
        <v>4010049</v>
      </c>
      <c r="C114" s="94" t="s">
        <v>157</v>
      </c>
      <c r="D114" s="125" t="s">
        <v>83</v>
      </c>
      <c r="E114" s="124" t="s">
        <v>83</v>
      </c>
      <c r="F114" s="140" t="s">
        <v>158</v>
      </c>
      <c r="G114" s="141">
        <f>+G115</f>
        <v>0</v>
      </c>
      <c r="H114" s="141">
        <f>+H115</f>
        <v>0</v>
      </c>
      <c r="I114" s="142">
        <f>+I115</f>
        <v>11</v>
      </c>
      <c r="J114" s="143">
        <f t="shared" si="4"/>
        <v>11</v>
      </c>
      <c r="K114" s="144">
        <v>0</v>
      </c>
      <c r="L114" s="145">
        <f t="shared" si="3"/>
        <v>11</v>
      </c>
      <c r="N114" s="54"/>
    </row>
    <row r="115" spans="1:14" ht="24.75" hidden="1" thickBot="1">
      <c r="A115" s="146"/>
      <c r="B115" s="103"/>
      <c r="C115" s="104"/>
      <c r="D115" s="147">
        <v>3299</v>
      </c>
      <c r="E115" s="148">
        <v>5331</v>
      </c>
      <c r="F115" s="149" t="s">
        <v>154</v>
      </c>
      <c r="G115" s="150">
        <v>0</v>
      </c>
      <c r="H115" s="150">
        <v>0</v>
      </c>
      <c r="I115" s="151">
        <v>11</v>
      </c>
      <c r="J115" s="152">
        <f t="shared" si="4"/>
        <v>11</v>
      </c>
      <c r="K115" s="153">
        <v>0</v>
      </c>
      <c r="L115" s="154">
        <f t="shared" si="3"/>
        <v>11</v>
      </c>
      <c r="N115" s="54"/>
    </row>
    <row r="116" spans="1:14" ht="24.75" hidden="1" thickBot="1">
      <c r="A116" s="139" t="s">
        <v>82</v>
      </c>
      <c r="B116" s="93">
        <v>4010050</v>
      </c>
      <c r="C116" s="94" t="s">
        <v>88</v>
      </c>
      <c r="D116" s="125" t="s">
        <v>83</v>
      </c>
      <c r="E116" s="124" t="s">
        <v>83</v>
      </c>
      <c r="F116" s="140" t="s">
        <v>159</v>
      </c>
      <c r="G116" s="141">
        <f>+G117</f>
        <v>0</v>
      </c>
      <c r="H116" s="141">
        <f>+H117</f>
        <v>0</v>
      </c>
      <c r="I116" s="142">
        <f>+I117</f>
        <v>30</v>
      </c>
      <c r="J116" s="143">
        <f t="shared" si="4"/>
        <v>30</v>
      </c>
      <c r="K116" s="100">
        <v>0</v>
      </c>
      <c r="L116" s="101">
        <f t="shared" si="3"/>
        <v>30</v>
      </c>
      <c r="N116" s="54"/>
    </row>
    <row r="117" spans="1:14" ht="13.5" hidden="1" thickBot="1">
      <c r="A117" s="146"/>
      <c r="B117" s="103"/>
      <c r="C117" s="104"/>
      <c r="D117" s="147">
        <v>3299</v>
      </c>
      <c r="E117" s="148">
        <v>5222</v>
      </c>
      <c r="F117" s="149" t="s">
        <v>95</v>
      </c>
      <c r="G117" s="150">
        <v>0</v>
      </c>
      <c r="H117" s="150">
        <v>0</v>
      </c>
      <c r="I117" s="151">
        <v>30</v>
      </c>
      <c r="J117" s="152">
        <f t="shared" si="4"/>
        <v>30</v>
      </c>
      <c r="K117" s="137">
        <v>0</v>
      </c>
      <c r="L117" s="138">
        <f t="shared" si="3"/>
        <v>30</v>
      </c>
      <c r="N117" s="54"/>
    </row>
    <row r="118" spans="1:14" ht="36.75" hidden="1" thickBot="1">
      <c r="A118" s="139" t="s">
        <v>82</v>
      </c>
      <c r="B118" s="93">
        <v>4010051</v>
      </c>
      <c r="C118" s="94" t="s">
        <v>160</v>
      </c>
      <c r="D118" s="125" t="s">
        <v>83</v>
      </c>
      <c r="E118" s="124" t="s">
        <v>83</v>
      </c>
      <c r="F118" s="140" t="s">
        <v>161</v>
      </c>
      <c r="G118" s="141">
        <f>+G119</f>
        <v>0</v>
      </c>
      <c r="H118" s="141">
        <f>+H119</f>
        <v>0</v>
      </c>
      <c r="I118" s="142">
        <f>+I119</f>
        <v>25</v>
      </c>
      <c r="J118" s="143">
        <f t="shared" si="4"/>
        <v>25</v>
      </c>
      <c r="K118" s="144">
        <v>0</v>
      </c>
      <c r="L118" s="145">
        <f t="shared" si="3"/>
        <v>25</v>
      </c>
      <c r="N118" s="54"/>
    </row>
    <row r="119" spans="1:14" ht="13.5" hidden="1" thickBot="1">
      <c r="A119" s="146"/>
      <c r="B119" s="103"/>
      <c r="C119" s="104"/>
      <c r="D119" s="147">
        <v>3299</v>
      </c>
      <c r="E119" s="148">
        <v>5321</v>
      </c>
      <c r="F119" s="149" t="s">
        <v>117</v>
      </c>
      <c r="G119" s="150">
        <v>0</v>
      </c>
      <c r="H119" s="150">
        <v>0</v>
      </c>
      <c r="I119" s="151">
        <v>25</v>
      </c>
      <c r="J119" s="152">
        <f t="shared" si="4"/>
        <v>25</v>
      </c>
      <c r="K119" s="153">
        <v>0</v>
      </c>
      <c r="L119" s="154">
        <f t="shared" si="3"/>
        <v>25</v>
      </c>
      <c r="N119" s="54"/>
    </row>
    <row r="120" spans="1:14" ht="24.75" hidden="1" thickBot="1">
      <c r="A120" s="139" t="s">
        <v>82</v>
      </c>
      <c r="B120" s="93">
        <v>4010052</v>
      </c>
      <c r="C120" s="94" t="s">
        <v>88</v>
      </c>
      <c r="D120" s="125" t="s">
        <v>83</v>
      </c>
      <c r="E120" s="124" t="s">
        <v>83</v>
      </c>
      <c r="F120" s="140" t="s">
        <v>162</v>
      </c>
      <c r="G120" s="141">
        <f>+G121</f>
        <v>0</v>
      </c>
      <c r="H120" s="141">
        <f>+H121</f>
        <v>0</v>
      </c>
      <c r="I120" s="142">
        <f>+I121</f>
        <v>20</v>
      </c>
      <c r="J120" s="143">
        <f t="shared" si="4"/>
        <v>20</v>
      </c>
      <c r="K120" s="100">
        <v>0</v>
      </c>
      <c r="L120" s="101">
        <f t="shared" si="3"/>
        <v>20</v>
      </c>
      <c r="N120" s="54"/>
    </row>
    <row r="121" spans="1:14" ht="13.5" hidden="1" thickBot="1">
      <c r="A121" s="146"/>
      <c r="B121" s="103"/>
      <c r="C121" s="104"/>
      <c r="D121" s="147">
        <v>3299</v>
      </c>
      <c r="E121" s="148">
        <v>5222</v>
      </c>
      <c r="F121" s="149" t="s">
        <v>95</v>
      </c>
      <c r="G121" s="150">
        <v>0</v>
      </c>
      <c r="H121" s="150">
        <v>0</v>
      </c>
      <c r="I121" s="151">
        <v>20</v>
      </c>
      <c r="J121" s="152">
        <f t="shared" si="4"/>
        <v>20</v>
      </c>
      <c r="K121" s="137">
        <v>0</v>
      </c>
      <c r="L121" s="138">
        <f t="shared" si="3"/>
        <v>20</v>
      </c>
      <c r="N121" s="54"/>
    </row>
    <row r="122" spans="1:14" ht="24.75" hidden="1" thickBot="1">
      <c r="A122" s="139" t="s">
        <v>82</v>
      </c>
      <c r="B122" s="93">
        <v>4010053</v>
      </c>
      <c r="C122" s="94" t="s">
        <v>88</v>
      </c>
      <c r="D122" s="125" t="s">
        <v>83</v>
      </c>
      <c r="E122" s="124" t="s">
        <v>83</v>
      </c>
      <c r="F122" s="140" t="s">
        <v>163</v>
      </c>
      <c r="G122" s="141">
        <f>+G123</f>
        <v>0</v>
      </c>
      <c r="H122" s="141">
        <f>+H123</f>
        <v>0</v>
      </c>
      <c r="I122" s="142">
        <f>+I123</f>
        <v>30</v>
      </c>
      <c r="J122" s="143">
        <f t="shared" si="4"/>
        <v>30</v>
      </c>
      <c r="K122" s="156">
        <v>0</v>
      </c>
      <c r="L122" s="145">
        <f t="shared" si="3"/>
        <v>30</v>
      </c>
      <c r="N122" s="54"/>
    </row>
    <row r="123" spans="1:14" ht="13.5" hidden="1" thickBot="1">
      <c r="A123" s="146"/>
      <c r="B123" s="103"/>
      <c r="C123" s="104"/>
      <c r="D123" s="147">
        <v>3299</v>
      </c>
      <c r="E123" s="148">
        <v>5222</v>
      </c>
      <c r="F123" s="149" t="s">
        <v>95</v>
      </c>
      <c r="G123" s="150">
        <v>0</v>
      </c>
      <c r="H123" s="150">
        <v>0</v>
      </c>
      <c r="I123" s="151">
        <v>30</v>
      </c>
      <c r="J123" s="152">
        <f t="shared" si="4"/>
        <v>30</v>
      </c>
      <c r="K123" s="153">
        <v>0</v>
      </c>
      <c r="L123" s="154">
        <f t="shared" si="3"/>
        <v>30</v>
      </c>
      <c r="N123" s="54"/>
    </row>
    <row r="124" spans="1:14" ht="36.75" hidden="1" thickBot="1">
      <c r="A124" s="139" t="s">
        <v>82</v>
      </c>
      <c r="B124" s="93">
        <v>4010054</v>
      </c>
      <c r="C124" s="94" t="s">
        <v>164</v>
      </c>
      <c r="D124" s="125" t="s">
        <v>83</v>
      </c>
      <c r="E124" s="124" t="s">
        <v>83</v>
      </c>
      <c r="F124" s="140" t="s">
        <v>165</v>
      </c>
      <c r="G124" s="141">
        <f>+G125</f>
        <v>0</v>
      </c>
      <c r="H124" s="141">
        <f>+H125</f>
        <v>0</v>
      </c>
      <c r="I124" s="142">
        <f>+I125</f>
        <v>12</v>
      </c>
      <c r="J124" s="143">
        <f t="shared" si="4"/>
        <v>12</v>
      </c>
      <c r="K124" s="100">
        <v>0</v>
      </c>
      <c r="L124" s="101">
        <f t="shared" si="3"/>
        <v>12</v>
      </c>
      <c r="N124" s="54"/>
    </row>
    <row r="125" spans="1:14" ht="13.5" hidden="1" thickBot="1">
      <c r="A125" s="146"/>
      <c r="B125" s="103"/>
      <c r="C125" s="104"/>
      <c r="D125" s="147">
        <v>3299</v>
      </c>
      <c r="E125" s="148">
        <v>5321</v>
      </c>
      <c r="F125" s="149" t="s">
        <v>117</v>
      </c>
      <c r="G125" s="150">
        <v>0</v>
      </c>
      <c r="H125" s="150">
        <v>0</v>
      </c>
      <c r="I125" s="151">
        <v>12</v>
      </c>
      <c r="J125" s="152">
        <f t="shared" si="4"/>
        <v>12</v>
      </c>
      <c r="K125" s="137">
        <v>0</v>
      </c>
      <c r="L125" s="138">
        <f t="shared" si="3"/>
        <v>12</v>
      </c>
      <c r="N125" s="54"/>
    </row>
    <row r="126" spans="1:14" ht="36.75" hidden="1" thickBot="1">
      <c r="A126" s="139" t="s">
        <v>82</v>
      </c>
      <c r="B126" s="93">
        <v>4010055</v>
      </c>
      <c r="C126" s="94" t="s">
        <v>166</v>
      </c>
      <c r="D126" s="125" t="s">
        <v>83</v>
      </c>
      <c r="E126" s="124" t="s">
        <v>83</v>
      </c>
      <c r="F126" s="140" t="s">
        <v>167</v>
      </c>
      <c r="G126" s="141">
        <f>+G127</f>
        <v>0</v>
      </c>
      <c r="H126" s="141">
        <f>+H127</f>
        <v>0</v>
      </c>
      <c r="I126" s="142">
        <f>+I127</f>
        <v>12</v>
      </c>
      <c r="J126" s="143">
        <f t="shared" si="4"/>
        <v>12</v>
      </c>
      <c r="K126" s="144">
        <v>0</v>
      </c>
      <c r="L126" s="145">
        <f t="shared" si="3"/>
        <v>12</v>
      </c>
      <c r="N126" s="54"/>
    </row>
    <row r="127" spans="1:14" ht="13.5" hidden="1" thickBot="1">
      <c r="A127" s="146"/>
      <c r="B127" s="103"/>
      <c r="C127" s="104"/>
      <c r="D127" s="147">
        <v>3299</v>
      </c>
      <c r="E127" s="148">
        <v>5321</v>
      </c>
      <c r="F127" s="149" t="s">
        <v>117</v>
      </c>
      <c r="G127" s="150">
        <v>0</v>
      </c>
      <c r="H127" s="150">
        <v>0</v>
      </c>
      <c r="I127" s="151">
        <v>12</v>
      </c>
      <c r="J127" s="152">
        <f t="shared" si="4"/>
        <v>12</v>
      </c>
      <c r="K127" s="153">
        <v>0</v>
      </c>
      <c r="L127" s="154">
        <f t="shared" si="3"/>
        <v>12</v>
      </c>
      <c r="N127" s="54"/>
    </row>
    <row r="128" spans="1:14" ht="48.75" hidden="1" thickBot="1">
      <c r="A128" s="139" t="s">
        <v>82</v>
      </c>
      <c r="B128" s="93">
        <v>4010056</v>
      </c>
      <c r="C128" s="94" t="s">
        <v>168</v>
      </c>
      <c r="D128" s="125" t="s">
        <v>83</v>
      </c>
      <c r="E128" s="124" t="s">
        <v>83</v>
      </c>
      <c r="F128" s="140" t="s">
        <v>169</v>
      </c>
      <c r="G128" s="141">
        <f>+G129</f>
        <v>0</v>
      </c>
      <c r="H128" s="141">
        <f>+H129</f>
        <v>0</v>
      </c>
      <c r="I128" s="142">
        <f>+I129</f>
        <v>24</v>
      </c>
      <c r="J128" s="143">
        <f t="shared" si="4"/>
        <v>24</v>
      </c>
      <c r="K128" s="100">
        <v>0</v>
      </c>
      <c r="L128" s="101">
        <f t="shared" si="3"/>
        <v>24</v>
      </c>
      <c r="N128" s="54"/>
    </row>
    <row r="129" spans="1:14" ht="24.75" hidden="1" thickBot="1">
      <c r="A129" s="146"/>
      <c r="B129" s="103"/>
      <c r="C129" s="104"/>
      <c r="D129" s="147">
        <v>3299</v>
      </c>
      <c r="E129" s="148">
        <v>5331</v>
      </c>
      <c r="F129" s="149" t="s">
        <v>154</v>
      </c>
      <c r="G129" s="150">
        <v>0</v>
      </c>
      <c r="H129" s="150">
        <v>0</v>
      </c>
      <c r="I129" s="151">
        <v>24</v>
      </c>
      <c r="J129" s="152">
        <f t="shared" si="4"/>
        <v>24</v>
      </c>
      <c r="K129" s="137">
        <v>0</v>
      </c>
      <c r="L129" s="138">
        <f t="shared" si="3"/>
        <v>24</v>
      </c>
      <c r="N129" s="54"/>
    </row>
    <row r="130" spans="1:14" ht="24.75" hidden="1" thickBot="1">
      <c r="A130" s="139" t="s">
        <v>82</v>
      </c>
      <c r="B130" s="93">
        <v>4010057</v>
      </c>
      <c r="C130" s="94" t="s">
        <v>88</v>
      </c>
      <c r="D130" s="125" t="s">
        <v>83</v>
      </c>
      <c r="E130" s="124" t="s">
        <v>83</v>
      </c>
      <c r="F130" s="140" t="s">
        <v>170</v>
      </c>
      <c r="G130" s="141">
        <f>+G131</f>
        <v>0</v>
      </c>
      <c r="H130" s="141">
        <f>+H131</f>
        <v>0</v>
      </c>
      <c r="I130" s="142">
        <f>+I131</f>
        <v>30</v>
      </c>
      <c r="J130" s="143">
        <f t="shared" si="4"/>
        <v>30</v>
      </c>
      <c r="K130" s="144">
        <v>0</v>
      </c>
      <c r="L130" s="145">
        <f t="shared" si="3"/>
        <v>30</v>
      </c>
      <c r="N130" s="54"/>
    </row>
    <row r="131" spans="1:14" ht="24.75" hidden="1" thickBot="1">
      <c r="A131" s="146"/>
      <c r="B131" s="103"/>
      <c r="C131" s="104"/>
      <c r="D131" s="147">
        <v>3299</v>
      </c>
      <c r="E131" s="148">
        <v>5213</v>
      </c>
      <c r="F131" s="149" t="s">
        <v>171</v>
      </c>
      <c r="G131" s="150">
        <v>0</v>
      </c>
      <c r="H131" s="150">
        <v>0</v>
      </c>
      <c r="I131" s="151">
        <v>30</v>
      </c>
      <c r="J131" s="152">
        <f t="shared" si="4"/>
        <v>30</v>
      </c>
      <c r="K131" s="153">
        <v>0</v>
      </c>
      <c r="L131" s="154">
        <f t="shared" si="3"/>
        <v>30</v>
      </c>
      <c r="N131" s="54"/>
    </row>
    <row r="132" spans="1:14" ht="36.75" hidden="1" thickBot="1">
      <c r="A132" s="139" t="s">
        <v>82</v>
      </c>
      <c r="B132" s="93">
        <v>4010058</v>
      </c>
      <c r="C132" s="94" t="s">
        <v>172</v>
      </c>
      <c r="D132" s="125" t="s">
        <v>83</v>
      </c>
      <c r="E132" s="124" t="s">
        <v>83</v>
      </c>
      <c r="F132" s="140" t="s">
        <v>173</v>
      </c>
      <c r="G132" s="141">
        <f>+G133</f>
        <v>0</v>
      </c>
      <c r="H132" s="141">
        <f>+H133</f>
        <v>0</v>
      </c>
      <c r="I132" s="142">
        <f>+I133</f>
        <v>10</v>
      </c>
      <c r="J132" s="143">
        <f t="shared" si="4"/>
        <v>10</v>
      </c>
      <c r="K132" s="100">
        <v>0</v>
      </c>
      <c r="L132" s="101">
        <f t="shared" si="3"/>
        <v>10</v>
      </c>
      <c r="N132" s="54"/>
    </row>
    <row r="133" spans="1:14" ht="24.75" hidden="1" thickBot="1">
      <c r="A133" s="146"/>
      <c r="B133" s="103"/>
      <c r="C133" s="104"/>
      <c r="D133" s="147">
        <v>3299</v>
      </c>
      <c r="E133" s="148">
        <v>5331</v>
      </c>
      <c r="F133" s="149" t="s">
        <v>154</v>
      </c>
      <c r="G133" s="150">
        <v>0</v>
      </c>
      <c r="H133" s="150">
        <v>0</v>
      </c>
      <c r="I133" s="151">
        <v>10</v>
      </c>
      <c r="J133" s="152">
        <f t="shared" si="4"/>
        <v>10</v>
      </c>
      <c r="K133" s="137">
        <v>0</v>
      </c>
      <c r="L133" s="138">
        <f t="shared" si="3"/>
        <v>10</v>
      </c>
      <c r="N133" s="54"/>
    </row>
    <row r="134" spans="1:14" ht="36.75" hidden="1" thickBot="1">
      <c r="A134" s="139" t="s">
        <v>82</v>
      </c>
      <c r="B134" s="93">
        <v>4010059</v>
      </c>
      <c r="C134" s="94" t="s">
        <v>174</v>
      </c>
      <c r="D134" s="125" t="s">
        <v>83</v>
      </c>
      <c r="E134" s="124" t="s">
        <v>83</v>
      </c>
      <c r="F134" s="140" t="s">
        <v>175</v>
      </c>
      <c r="G134" s="141">
        <f>+G135</f>
        <v>0</v>
      </c>
      <c r="H134" s="141">
        <f>+H135</f>
        <v>0</v>
      </c>
      <c r="I134" s="142">
        <f>+I135</f>
        <v>13</v>
      </c>
      <c r="J134" s="143">
        <f t="shared" si="4"/>
        <v>13</v>
      </c>
      <c r="K134" s="144">
        <v>0</v>
      </c>
      <c r="L134" s="145">
        <f t="shared" si="3"/>
        <v>13</v>
      </c>
      <c r="N134" s="54"/>
    </row>
    <row r="135" spans="1:14" ht="13.5" hidden="1" thickBot="1">
      <c r="A135" s="146"/>
      <c r="B135" s="103"/>
      <c r="C135" s="104"/>
      <c r="D135" s="147">
        <v>3299</v>
      </c>
      <c r="E135" s="148">
        <v>5321</v>
      </c>
      <c r="F135" s="149" t="s">
        <v>117</v>
      </c>
      <c r="G135" s="150">
        <v>0</v>
      </c>
      <c r="H135" s="150">
        <v>0</v>
      </c>
      <c r="I135" s="151">
        <v>13</v>
      </c>
      <c r="J135" s="152">
        <f t="shared" si="4"/>
        <v>13</v>
      </c>
      <c r="K135" s="153">
        <v>0</v>
      </c>
      <c r="L135" s="154">
        <f t="shared" si="3"/>
        <v>13</v>
      </c>
      <c r="N135" s="54"/>
    </row>
    <row r="136" spans="1:14" ht="24.75" hidden="1" thickBot="1">
      <c r="A136" s="139" t="s">
        <v>82</v>
      </c>
      <c r="B136" s="93">
        <v>4010060</v>
      </c>
      <c r="C136" s="94" t="s">
        <v>88</v>
      </c>
      <c r="D136" s="125" t="s">
        <v>83</v>
      </c>
      <c r="E136" s="124" t="s">
        <v>83</v>
      </c>
      <c r="F136" s="140" t="s">
        <v>176</v>
      </c>
      <c r="G136" s="141">
        <f>+G137</f>
        <v>0</v>
      </c>
      <c r="H136" s="141">
        <f>+H137</f>
        <v>0</v>
      </c>
      <c r="I136" s="142">
        <f>+I137</f>
        <v>15</v>
      </c>
      <c r="J136" s="143">
        <f t="shared" si="4"/>
        <v>15</v>
      </c>
      <c r="K136" s="100">
        <v>0</v>
      </c>
      <c r="L136" s="101">
        <f t="shared" si="3"/>
        <v>15</v>
      </c>
      <c r="N136" s="54"/>
    </row>
    <row r="137" spans="1:14" ht="13.5" hidden="1" thickBot="1">
      <c r="A137" s="146"/>
      <c r="B137" s="103"/>
      <c r="C137" s="104"/>
      <c r="D137" s="147">
        <v>3299</v>
      </c>
      <c r="E137" s="148">
        <v>5222</v>
      </c>
      <c r="F137" s="149" t="s">
        <v>95</v>
      </c>
      <c r="G137" s="150">
        <v>0</v>
      </c>
      <c r="H137" s="150">
        <v>0</v>
      </c>
      <c r="I137" s="151">
        <v>15</v>
      </c>
      <c r="J137" s="152">
        <f t="shared" si="4"/>
        <v>15</v>
      </c>
      <c r="K137" s="137">
        <v>0</v>
      </c>
      <c r="L137" s="138">
        <f t="shared" si="3"/>
        <v>15</v>
      </c>
      <c r="N137" s="54"/>
    </row>
    <row r="138" spans="1:14" ht="13.5" hidden="1" thickBot="1">
      <c r="A138" s="139" t="s">
        <v>82</v>
      </c>
      <c r="B138" s="93">
        <v>4010061</v>
      </c>
      <c r="C138" s="94" t="s">
        <v>177</v>
      </c>
      <c r="D138" s="125" t="s">
        <v>83</v>
      </c>
      <c r="E138" s="124" t="s">
        <v>83</v>
      </c>
      <c r="F138" s="140" t="s">
        <v>178</v>
      </c>
      <c r="G138" s="141">
        <f>+G139</f>
        <v>0</v>
      </c>
      <c r="H138" s="141">
        <f>+H139</f>
        <v>0</v>
      </c>
      <c r="I138" s="142">
        <f>+I139</f>
        <v>22</v>
      </c>
      <c r="J138" s="143">
        <f t="shared" si="4"/>
        <v>22</v>
      </c>
      <c r="K138" s="156">
        <v>0</v>
      </c>
      <c r="L138" s="145">
        <f t="shared" si="3"/>
        <v>22</v>
      </c>
      <c r="N138" s="54"/>
    </row>
    <row r="139" spans="1:14" ht="13.5" hidden="1" thickBot="1">
      <c r="A139" s="146"/>
      <c r="B139" s="103"/>
      <c r="C139" s="104"/>
      <c r="D139" s="147">
        <v>3299</v>
      </c>
      <c r="E139" s="148">
        <v>5321</v>
      </c>
      <c r="F139" s="149" t="s">
        <v>117</v>
      </c>
      <c r="G139" s="150">
        <v>0</v>
      </c>
      <c r="H139" s="150">
        <v>0</v>
      </c>
      <c r="I139" s="151">
        <v>22</v>
      </c>
      <c r="J139" s="152">
        <f t="shared" si="4"/>
        <v>22</v>
      </c>
      <c r="K139" s="153">
        <v>0</v>
      </c>
      <c r="L139" s="154">
        <f t="shared" si="3"/>
        <v>22</v>
      </c>
      <c r="N139" s="54"/>
    </row>
    <row r="140" spans="1:14" ht="24.75" hidden="1" thickBot="1">
      <c r="A140" s="139" t="s">
        <v>82</v>
      </c>
      <c r="B140" s="93">
        <v>4010062</v>
      </c>
      <c r="C140" s="94" t="s">
        <v>179</v>
      </c>
      <c r="D140" s="125" t="s">
        <v>83</v>
      </c>
      <c r="E140" s="124" t="s">
        <v>83</v>
      </c>
      <c r="F140" s="140" t="s">
        <v>180</v>
      </c>
      <c r="G140" s="141">
        <f>+G141</f>
        <v>0</v>
      </c>
      <c r="H140" s="141">
        <f>+H141</f>
        <v>0</v>
      </c>
      <c r="I140" s="142">
        <f>+I141</f>
        <v>18</v>
      </c>
      <c r="J140" s="143">
        <f t="shared" si="4"/>
        <v>18</v>
      </c>
      <c r="K140" s="100">
        <v>0</v>
      </c>
      <c r="L140" s="101">
        <f aca="true" t="shared" si="5" ref="L140:L203">+J140+K140</f>
        <v>18</v>
      </c>
      <c r="N140" s="54"/>
    </row>
    <row r="141" spans="1:14" ht="24.75" hidden="1" thickBot="1">
      <c r="A141" s="146"/>
      <c r="B141" s="103"/>
      <c r="C141" s="104"/>
      <c r="D141" s="147">
        <v>3299</v>
      </c>
      <c r="E141" s="148">
        <v>5331</v>
      </c>
      <c r="F141" s="149" t="s">
        <v>154</v>
      </c>
      <c r="G141" s="150">
        <v>0</v>
      </c>
      <c r="H141" s="150">
        <v>0</v>
      </c>
      <c r="I141" s="151">
        <v>18</v>
      </c>
      <c r="J141" s="152">
        <f t="shared" si="4"/>
        <v>18</v>
      </c>
      <c r="K141" s="137">
        <v>0</v>
      </c>
      <c r="L141" s="138">
        <f t="shared" si="5"/>
        <v>18</v>
      </c>
      <c r="N141" s="54"/>
    </row>
    <row r="142" spans="1:14" ht="72.75" hidden="1" thickBot="1">
      <c r="A142" s="139" t="s">
        <v>82</v>
      </c>
      <c r="B142" s="93">
        <v>4010063</v>
      </c>
      <c r="C142" s="94" t="s">
        <v>181</v>
      </c>
      <c r="D142" s="125" t="s">
        <v>83</v>
      </c>
      <c r="E142" s="124" t="s">
        <v>83</v>
      </c>
      <c r="F142" s="140" t="s">
        <v>182</v>
      </c>
      <c r="G142" s="141">
        <f>+G143</f>
        <v>0</v>
      </c>
      <c r="H142" s="141">
        <f>+H143</f>
        <v>0</v>
      </c>
      <c r="I142" s="142">
        <f>+I143</f>
        <v>30</v>
      </c>
      <c r="J142" s="143">
        <f t="shared" si="4"/>
        <v>30</v>
      </c>
      <c r="K142" s="144">
        <v>0</v>
      </c>
      <c r="L142" s="145">
        <f t="shared" si="5"/>
        <v>30</v>
      </c>
      <c r="N142" s="54"/>
    </row>
    <row r="143" spans="1:14" ht="24.75" hidden="1" thickBot="1">
      <c r="A143" s="146"/>
      <c r="B143" s="103"/>
      <c r="C143" s="104"/>
      <c r="D143" s="147">
        <v>3299</v>
      </c>
      <c r="E143" s="148">
        <v>5331</v>
      </c>
      <c r="F143" s="149" t="s">
        <v>154</v>
      </c>
      <c r="G143" s="150">
        <v>0</v>
      </c>
      <c r="H143" s="150">
        <v>0</v>
      </c>
      <c r="I143" s="151">
        <v>30</v>
      </c>
      <c r="J143" s="152">
        <f t="shared" si="4"/>
        <v>30</v>
      </c>
      <c r="K143" s="153">
        <v>0</v>
      </c>
      <c r="L143" s="154">
        <f t="shared" si="5"/>
        <v>30</v>
      </c>
      <c r="N143" s="54"/>
    </row>
    <row r="144" spans="1:14" ht="36.75" hidden="1" thickBot="1">
      <c r="A144" s="139" t="s">
        <v>82</v>
      </c>
      <c r="B144" s="93">
        <v>4010064</v>
      </c>
      <c r="C144" s="94" t="s">
        <v>183</v>
      </c>
      <c r="D144" s="125" t="s">
        <v>83</v>
      </c>
      <c r="E144" s="124" t="s">
        <v>83</v>
      </c>
      <c r="F144" s="140" t="s">
        <v>184</v>
      </c>
      <c r="G144" s="141">
        <f>+G145</f>
        <v>0</v>
      </c>
      <c r="H144" s="141">
        <f>+H145</f>
        <v>0</v>
      </c>
      <c r="I144" s="142">
        <f>+I145</f>
        <v>15</v>
      </c>
      <c r="J144" s="143">
        <f t="shared" si="4"/>
        <v>15</v>
      </c>
      <c r="K144" s="100">
        <v>0</v>
      </c>
      <c r="L144" s="101">
        <f t="shared" si="5"/>
        <v>15</v>
      </c>
      <c r="N144" s="54"/>
    </row>
    <row r="145" spans="1:14" ht="13.5" hidden="1" thickBot="1">
      <c r="A145" s="146"/>
      <c r="B145" s="103"/>
      <c r="C145" s="104"/>
      <c r="D145" s="147">
        <v>3299</v>
      </c>
      <c r="E145" s="148">
        <v>5321</v>
      </c>
      <c r="F145" s="149" t="s">
        <v>117</v>
      </c>
      <c r="G145" s="150">
        <v>0</v>
      </c>
      <c r="H145" s="150">
        <v>0</v>
      </c>
      <c r="I145" s="151">
        <v>15</v>
      </c>
      <c r="J145" s="152">
        <f t="shared" si="4"/>
        <v>15</v>
      </c>
      <c r="K145" s="137">
        <v>0</v>
      </c>
      <c r="L145" s="138">
        <f t="shared" si="5"/>
        <v>15</v>
      </c>
      <c r="N145" s="54"/>
    </row>
    <row r="146" spans="1:14" ht="39.75" customHeight="1" hidden="1">
      <c r="A146" s="139" t="s">
        <v>82</v>
      </c>
      <c r="B146" s="93">
        <v>4010065</v>
      </c>
      <c r="C146" s="94" t="s">
        <v>185</v>
      </c>
      <c r="D146" s="125" t="s">
        <v>83</v>
      </c>
      <c r="E146" s="124" t="s">
        <v>83</v>
      </c>
      <c r="F146" s="140" t="s">
        <v>186</v>
      </c>
      <c r="G146" s="141">
        <f>+G147</f>
        <v>0</v>
      </c>
      <c r="H146" s="141">
        <f>+H147</f>
        <v>0</v>
      </c>
      <c r="I146" s="142">
        <f>+I147</f>
        <v>20</v>
      </c>
      <c r="J146" s="143">
        <f t="shared" si="4"/>
        <v>20</v>
      </c>
      <c r="K146" s="144">
        <v>0</v>
      </c>
      <c r="L146" s="145">
        <f t="shared" si="5"/>
        <v>20</v>
      </c>
      <c r="N146" s="54"/>
    </row>
    <row r="147" spans="1:14" ht="13.5" hidden="1" thickBot="1">
      <c r="A147" s="146"/>
      <c r="B147" s="103"/>
      <c r="C147" s="104"/>
      <c r="D147" s="147">
        <v>3299</v>
      </c>
      <c r="E147" s="148">
        <v>5321</v>
      </c>
      <c r="F147" s="149" t="s">
        <v>117</v>
      </c>
      <c r="G147" s="150">
        <v>0</v>
      </c>
      <c r="H147" s="150">
        <v>0</v>
      </c>
      <c r="I147" s="151">
        <v>20</v>
      </c>
      <c r="J147" s="152">
        <f t="shared" si="4"/>
        <v>20</v>
      </c>
      <c r="K147" s="153">
        <v>0</v>
      </c>
      <c r="L147" s="154">
        <f t="shared" si="5"/>
        <v>20</v>
      </c>
      <c r="N147" s="54"/>
    </row>
    <row r="148" spans="1:14" ht="13.5" hidden="1" thickBot="1">
      <c r="A148" s="139" t="s">
        <v>82</v>
      </c>
      <c r="B148" s="93">
        <v>4010066</v>
      </c>
      <c r="C148" s="94" t="s">
        <v>88</v>
      </c>
      <c r="D148" s="125" t="s">
        <v>83</v>
      </c>
      <c r="E148" s="124" t="s">
        <v>83</v>
      </c>
      <c r="F148" s="140" t="s">
        <v>187</v>
      </c>
      <c r="G148" s="141">
        <f>+G149</f>
        <v>0</v>
      </c>
      <c r="H148" s="141">
        <f>+H149</f>
        <v>0</v>
      </c>
      <c r="I148" s="142">
        <f>+I149</f>
        <v>21</v>
      </c>
      <c r="J148" s="143">
        <f t="shared" si="4"/>
        <v>21</v>
      </c>
      <c r="K148" s="100">
        <v>0</v>
      </c>
      <c r="L148" s="101">
        <f t="shared" si="5"/>
        <v>21</v>
      </c>
      <c r="N148" s="54"/>
    </row>
    <row r="149" spans="1:14" ht="13.5" hidden="1" thickBot="1">
      <c r="A149" s="146"/>
      <c r="B149" s="103"/>
      <c r="C149" s="104"/>
      <c r="D149" s="147">
        <v>3299</v>
      </c>
      <c r="E149" s="148">
        <v>5222</v>
      </c>
      <c r="F149" s="149" t="s">
        <v>95</v>
      </c>
      <c r="G149" s="150">
        <v>0</v>
      </c>
      <c r="H149" s="150">
        <v>0</v>
      </c>
      <c r="I149" s="151">
        <v>21</v>
      </c>
      <c r="J149" s="152">
        <f t="shared" si="4"/>
        <v>21</v>
      </c>
      <c r="K149" s="157">
        <v>0</v>
      </c>
      <c r="L149" s="158">
        <f t="shared" si="5"/>
        <v>21</v>
      </c>
      <c r="N149" s="54"/>
    </row>
    <row r="150" spans="1:14" ht="42.75" customHeight="1" hidden="1">
      <c r="A150" s="139" t="s">
        <v>82</v>
      </c>
      <c r="B150" s="93">
        <v>4010067</v>
      </c>
      <c r="C150" s="94" t="s">
        <v>188</v>
      </c>
      <c r="D150" s="125" t="s">
        <v>83</v>
      </c>
      <c r="E150" s="124" t="s">
        <v>83</v>
      </c>
      <c r="F150" s="140" t="s">
        <v>189</v>
      </c>
      <c r="G150" s="141">
        <f>+G151</f>
        <v>0</v>
      </c>
      <c r="H150" s="141">
        <f>+H151</f>
        <v>0</v>
      </c>
      <c r="I150" s="142">
        <f>+I151</f>
        <v>10</v>
      </c>
      <c r="J150" s="143">
        <f t="shared" si="4"/>
        <v>10</v>
      </c>
      <c r="K150" s="159">
        <v>0</v>
      </c>
      <c r="L150" s="160">
        <f t="shared" si="5"/>
        <v>10</v>
      </c>
      <c r="N150" s="54"/>
    </row>
    <row r="151" spans="1:14" ht="24.75" hidden="1" thickBot="1">
      <c r="A151" s="146"/>
      <c r="B151" s="103"/>
      <c r="C151" s="104"/>
      <c r="D151" s="147">
        <v>3299</v>
      </c>
      <c r="E151" s="148">
        <v>5331</v>
      </c>
      <c r="F151" s="149" t="s">
        <v>154</v>
      </c>
      <c r="G151" s="150">
        <v>0</v>
      </c>
      <c r="H151" s="150">
        <v>0</v>
      </c>
      <c r="I151" s="151">
        <v>10</v>
      </c>
      <c r="J151" s="152">
        <f t="shared" si="4"/>
        <v>10</v>
      </c>
      <c r="K151" s="137">
        <v>0</v>
      </c>
      <c r="L151" s="138">
        <f t="shared" si="5"/>
        <v>10</v>
      </c>
      <c r="N151" s="54"/>
    </row>
    <row r="152" spans="1:14" ht="24.75" hidden="1" thickBot="1">
      <c r="A152" s="139" t="s">
        <v>82</v>
      </c>
      <c r="B152" s="93">
        <v>4010068</v>
      </c>
      <c r="C152" s="94" t="s">
        <v>190</v>
      </c>
      <c r="D152" s="125" t="s">
        <v>83</v>
      </c>
      <c r="E152" s="124" t="s">
        <v>83</v>
      </c>
      <c r="F152" s="140" t="s">
        <v>191</v>
      </c>
      <c r="G152" s="141">
        <f>+G153</f>
        <v>0</v>
      </c>
      <c r="H152" s="141">
        <f>+H153</f>
        <v>0</v>
      </c>
      <c r="I152" s="142">
        <f>+I153</f>
        <v>30</v>
      </c>
      <c r="J152" s="143">
        <f t="shared" si="4"/>
        <v>30</v>
      </c>
      <c r="K152" s="144">
        <v>0</v>
      </c>
      <c r="L152" s="145">
        <f t="shared" si="5"/>
        <v>30</v>
      </c>
      <c r="N152" s="54"/>
    </row>
    <row r="153" spans="1:14" ht="13.5" hidden="1" thickBot="1">
      <c r="A153" s="146"/>
      <c r="B153" s="103"/>
      <c r="C153" s="104"/>
      <c r="D153" s="147">
        <v>3299</v>
      </c>
      <c r="E153" s="148">
        <v>5321</v>
      </c>
      <c r="F153" s="149" t="s">
        <v>117</v>
      </c>
      <c r="G153" s="150">
        <v>0</v>
      </c>
      <c r="H153" s="150">
        <v>0</v>
      </c>
      <c r="I153" s="151">
        <v>30</v>
      </c>
      <c r="J153" s="152">
        <f t="shared" si="4"/>
        <v>30</v>
      </c>
      <c r="K153" s="153">
        <v>0</v>
      </c>
      <c r="L153" s="154">
        <f t="shared" si="5"/>
        <v>30</v>
      </c>
      <c r="N153" s="54"/>
    </row>
    <row r="154" spans="1:14" ht="36.75" hidden="1" thickBot="1">
      <c r="A154" s="139" t="s">
        <v>82</v>
      </c>
      <c r="B154" s="93">
        <v>4010069</v>
      </c>
      <c r="C154" s="94" t="s">
        <v>192</v>
      </c>
      <c r="D154" s="125" t="s">
        <v>83</v>
      </c>
      <c r="E154" s="124" t="s">
        <v>83</v>
      </c>
      <c r="F154" s="140" t="s">
        <v>193</v>
      </c>
      <c r="G154" s="141">
        <f>+G155</f>
        <v>0</v>
      </c>
      <c r="H154" s="141">
        <f>+H155</f>
        <v>0</v>
      </c>
      <c r="I154" s="142">
        <f>+I155</f>
        <v>25</v>
      </c>
      <c r="J154" s="143">
        <f t="shared" si="4"/>
        <v>25</v>
      </c>
      <c r="K154" s="100">
        <v>0</v>
      </c>
      <c r="L154" s="101">
        <f t="shared" si="5"/>
        <v>25</v>
      </c>
      <c r="N154" s="54"/>
    </row>
    <row r="155" spans="1:14" ht="13.5" hidden="1" thickBot="1">
      <c r="A155" s="146"/>
      <c r="B155" s="103"/>
      <c r="C155" s="104"/>
      <c r="D155" s="147">
        <v>3299</v>
      </c>
      <c r="E155" s="148">
        <v>5321</v>
      </c>
      <c r="F155" s="149" t="s">
        <v>117</v>
      </c>
      <c r="G155" s="150">
        <v>0</v>
      </c>
      <c r="H155" s="150">
        <v>0</v>
      </c>
      <c r="I155" s="151">
        <v>25</v>
      </c>
      <c r="J155" s="152">
        <f t="shared" si="4"/>
        <v>25</v>
      </c>
      <c r="K155" s="137">
        <v>0</v>
      </c>
      <c r="L155" s="138">
        <f t="shared" si="5"/>
        <v>25</v>
      </c>
      <c r="N155" s="54"/>
    </row>
    <row r="156" spans="1:14" ht="24.75" hidden="1" thickBot="1">
      <c r="A156" s="139" t="s">
        <v>82</v>
      </c>
      <c r="B156" s="93">
        <v>4010070</v>
      </c>
      <c r="C156" s="94" t="s">
        <v>194</v>
      </c>
      <c r="D156" s="125" t="s">
        <v>83</v>
      </c>
      <c r="E156" s="124" t="s">
        <v>83</v>
      </c>
      <c r="F156" s="140" t="s">
        <v>195</v>
      </c>
      <c r="G156" s="141">
        <f>+G157</f>
        <v>0</v>
      </c>
      <c r="H156" s="141">
        <f>+H157</f>
        <v>0</v>
      </c>
      <c r="I156" s="142">
        <f>+I157</f>
        <v>14</v>
      </c>
      <c r="J156" s="143">
        <f t="shared" si="4"/>
        <v>14</v>
      </c>
      <c r="K156" s="81">
        <v>0</v>
      </c>
      <c r="L156" s="145">
        <f t="shared" si="5"/>
        <v>14</v>
      </c>
      <c r="N156" s="54"/>
    </row>
    <row r="157" spans="1:14" ht="13.5" hidden="1" thickBot="1">
      <c r="A157" s="146"/>
      <c r="B157" s="103"/>
      <c r="C157" s="104"/>
      <c r="D157" s="147">
        <v>3299</v>
      </c>
      <c r="E157" s="148">
        <v>5321</v>
      </c>
      <c r="F157" s="149" t="s">
        <v>117</v>
      </c>
      <c r="G157" s="150">
        <v>0</v>
      </c>
      <c r="H157" s="150">
        <v>0</v>
      </c>
      <c r="I157" s="151">
        <v>14</v>
      </c>
      <c r="J157" s="152">
        <f t="shared" si="4"/>
        <v>14</v>
      </c>
      <c r="K157" s="155">
        <v>0</v>
      </c>
      <c r="L157" s="154">
        <f t="shared" si="5"/>
        <v>14</v>
      </c>
      <c r="N157" s="54"/>
    </row>
    <row r="158" spans="1:14" ht="36.75" hidden="1" thickBot="1">
      <c r="A158" s="139" t="s">
        <v>82</v>
      </c>
      <c r="B158" s="93">
        <v>4010071</v>
      </c>
      <c r="C158" s="94" t="s">
        <v>88</v>
      </c>
      <c r="D158" s="125" t="s">
        <v>83</v>
      </c>
      <c r="E158" s="124" t="s">
        <v>83</v>
      </c>
      <c r="F158" s="140" t="s">
        <v>196</v>
      </c>
      <c r="G158" s="141">
        <f>+G159</f>
        <v>0</v>
      </c>
      <c r="H158" s="141">
        <f>+H159</f>
        <v>0</v>
      </c>
      <c r="I158" s="142">
        <f>+I159</f>
        <v>21</v>
      </c>
      <c r="J158" s="143">
        <f t="shared" si="4"/>
        <v>21</v>
      </c>
      <c r="K158" s="100">
        <v>0</v>
      </c>
      <c r="L158" s="101">
        <f t="shared" si="5"/>
        <v>21</v>
      </c>
      <c r="N158" s="54"/>
    </row>
    <row r="159" spans="1:14" ht="24.75" hidden="1" thickBot="1">
      <c r="A159" s="146"/>
      <c r="B159" s="103"/>
      <c r="C159" s="104"/>
      <c r="D159" s="147">
        <v>3299</v>
      </c>
      <c r="E159" s="148">
        <v>5213</v>
      </c>
      <c r="F159" s="149" t="s">
        <v>171</v>
      </c>
      <c r="G159" s="150">
        <v>0</v>
      </c>
      <c r="H159" s="150">
        <v>0</v>
      </c>
      <c r="I159" s="151">
        <v>21</v>
      </c>
      <c r="J159" s="152">
        <f t="shared" si="4"/>
        <v>21</v>
      </c>
      <c r="K159" s="137">
        <v>0</v>
      </c>
      <c r="L159" s="138">
        <f t="shared" si="5"/>
        <v>21</v>
      </c>
      <c r="N159" s="54"/>
    </row>
    <row r="160" spans="1:14" ht="27" customHeight="1" hidden="1">
      <c r="A160" s="139" t="s">
        <v>82</v>
      </c>
      <c r="B160" s="93">
        <v>4010072</v>
      </c>
      <c r="C160" s="94" t="s">
        <v>197</v>
      </c>
      <c r="D160" s="125" t="s">
        <v>83</v>
      </c>
      <c r="E160" s="124" t="s">
        <v>83</v>
      </c>
      <c r="F160" s="140" t="s">
        <v>198</v>
      </c>
      <c r="G160" s="141">
        <f>+G161</f>
        <v>0</v>
      </c>
      <c r="H160" s="141">
        <f>+H161</f>
        <v>0</v>
      </c>
      <c r="I160" s="142">
        <f>+I161</f>
        <v>10</v>
      </c>
      <c r="J160" s="143">
        <f t="shared" si="4"/>
        <v>10</v>
      </c>
      <c r="K160" s="144">
        <v>0</v>
      </c>
      <c r="L160" s="145">
        <f t="shared" si="5"/>
        <v>10</v>
      </c>
      <c r="N160" s="54"/>
    </row>
    <row r="161" spans="1:14" ht="13.5" hidden="1" thickBot="1">
      <c r="A161" s="146"/>
      <c r="B161" s="103"/>
      <c r="C161" s="104"/>
      <c r="D161" s="147">
        <v>3299</v>
      </c>
      <c r="E161" s="148">
        <v>5321</v>
      </c>
      <c r="F161" s="149" t="s">
        <v>117</v>
      </c>
      <c r="G161" s="150">
        <v>0</v>
      </c>
      <c r="H161" s="150">
        <v>0</v>
      </c>
      <c r="I161" s="151">
        <v>10</v>
      </c>
      <c r="J161" s="152">
        <f t="shared" si="4"/>
        <v>10</v>
      </c>
      <c r="K161" s="153">
        <v>0</v>
      </c>
      <c r="L161" s="154">
        <f t="shared" si="5"/>
        <v>10</v>
      </c>
      <c r="N161" s="54"/>
    </row>
    <row r="162" spans="1:14" ht="24.75" hidden="1" thickBot="1">
      <c r="A162" s="139" t="s">
        <v>82</v>
      </c>
      <c r="B162" s="93">
        <v>4010073</v>
      </c>
      <c r="C162" s="94" t="s">
        <v>199</v>
      </c>
      <c r="D162" s="125" t="s">
        <v>83</v>
      </c>
      <c r="E162" s="124" t="s">
        <v>83</v>
      </c>
      <c r="F162" s="140" t="s">
        <v>200</v>
      </c>
      <c r="G162" s="141">
        <f>+G163</f>
        <v>0</v>
      </c>
      <c r="H162" s="141">
        <f>+H163</f>
        <v>0</v>
      </c>
      <c r="I162" s="142">
        <f>+I163</f>
        <v>10</v>
      </c>
      <c r="J162" s="143">
        <f t="shared" si="4"/>
        <v>10</v>
      </c>
      <c r="K162" s="100">
        <v>0</v>
      </c>
      <c r="L162" s="101">
        <f t="shared" si="5"/>
        <v>10</v>
      </c>
      <c r="N162" s="54"/>
    </row>
    <row r="163" spans="1:14" ht="13.5" hidden="1" thickBot="1">
      <c r="A163" s="146"/>
      <c r="B163" s="103"/>
      <c r="C163" s="104"/>
      <c r="D163" s="147">
        <v>3299</v>
      </c>
      <c r="E163" s="148">
        <v>5321</v>
      </c>
      <c r="F163" s="149" t="s">
        <v>117</v>
      </c>
      <c r="G163" s="150">
        <v>0</v>
      </c>
      <c r="H163" s="150">
        <v>0</v>
      </c>
      <c r="I163" s="151">
        <v>10</v>
      </c>
      <c r="J163" s="152">
        <f t="shared" si="4"/>
        <v>10</v>
      </c>
      <c r="K163" s="137">
        <v>0</v>
      </c>
      <c r="L163" s="138">
        <f t="shared" si="5"/>
        <v>10</v>
      </c>
      <c r="N163" s="54"/>
    </row>
    <row r="164" spans="1:14" ht="36.75" hidden="1" thickBot="1">
      <c r="A164" s="139" t="s">
        <v>82</v>
      </c>
      <c r="B164" s="93">
        <v>4010074</v>
      </c>
      <c r="C164" s="94" t="s">
        <v>201</v>
      </c>
      <c r="D164" s="125" t="s">
        <v>83</v>
      </c>
      <c r="E164" s="124" t="s">
        <v>83</v>
      </c>
      <c r="F164" s="140" t="s">
        <v>202</v>
      </c>
      <c r="G164" s="141">
        <f>+G165</f>
        <v>0</v>
      </c>
      <c r="H164" s="141">
        <f>+H165</f>
        <v>0</v>
      </c>
      <c r="I164" s="142">
        <f>+I165</f>
        <v>10</v>
      </c>
      <c r="J164" s="143">
        <f t="shared" si="4"/>
        <v>10</v>
      </c>
      <c r="K164" s="144">
        <v>0</v>
      </c>
      <c r="L164" s="145">
        <f t="shared" si="5"/>
        <v>10</v>
      </c>
      <c r="N164" s="54"/>
    </row>
    <row r="165" spans="1:14" ht="13.5" hidden="1" thickBot="1">
      <c r="A165" s="146"/>
      <c r="B165" s="103"/>
      <c r="C165" s="104"/>
      <c r="D165" s="147">
        <v>3299</v>
      </c>
      <c r="E165" s="148">
        <v>5321</v>
      </c>
      <c r="F165" s="149" t="s">
        <v>117</v>
      </c>
      <c r="G165" s="150">
        <v>0</v>
      </c>
      <c r="H165" s="150">
        <v>0</v>
      </c>
      <c r="I165" s="151">
        <v>10</v>
      </c>
      <c r="J165" s="152">
        <f t="shared" si="4"/>
        <v>10</v>
      </c>
      <c r="K165" s="153">
        <v>0</v>
      </c>
      <c r="L165" s="154">
        <f t="shared" si="5"/>
        <v>10</v>
      </c>
      <c r="N165" s="54"/>
    </row>
    <row r="166" spans="1:14" ht="48.75" hidden="1" thickBot="1">
      <c r="A166" s="139" t="s">
        <v>82</v>
      </c>
      <c r="B166" s="93">
        <v>4010075</v>
      </c>
      <c r="C166" s="94" t="s">
        <v>203</v>
      </c>
      <c r="D166" s="125" t="s">
        <v>83</v>
      </c>
      <c r="E166" s="124" t="s">
        <v>83</v>
      </c>
      <c r="F166" s="140" t="s">
        <v>204</v>
      </c>
      <c r="G166" s="141">
        <f>+G167</f>
        <v>0</v>
      </c>
      <c r="H166" s="141">
        <f>+H167</f>
        <v>0</v>
      </c>
      <c r="I166" s="142">
        <f>+I167</f>
        <v>19</v>
      </c>
      <c r="J166" s="143">
        <f t="shared" si="4"/>
        <v>19</v>
      </c>
      <c r="K166" s="100">
        <v>0</v>
      </c>
      <c r="L166" s="101">
        <f t="shared" si="5"/>
        <v>19</v>
      </c>
      <c r="N166" s="54"/>
    </row>
    <row r="167" spans="1:14" ht="13.5" hidden="1" thickBot="1">
      <c r="A167" s="146"/>
      <c r="B167" s="103"/>
      <c r="C167" s="104"/>
      <c r="D167" s="147">
        <v>3299</v>
      </c>
      <c r="E167" s="148">
        <v>5321</v>
      </c>
      <c r="F167" s="149" t="s">
        <v>117</v>
      </c>
      <c r="G167" s="150">
        <v>0</v>
      </c>
      <c r="H167" s="150">
        <v>0</v>
      </c>
      <c r="I167" s="151">
        <v>19</v>
      </c>
      <c r="J167" s="152">
        <f t="shared" si="4"/>
        <v>19</v>
      </c>
      <c r="K167" s="137">
        <v>0</v>
      </c>
      <c r="L167" s="138">
        <f t="shared" si="5"/>
        <v>19</v>
      </c>
      <c r="N167" s="54"/>
    </row>
    <row r="168" spans="1:14" ht="36.75" hidden="1" thickBot="1">
      <c r="A168" s="139" t="s">
        <v>82</v>
      </c>
      <c r="B168" s="93">
        <v>4010076</v>
      </c>
      <c r="C168" s="94" t="s">
        <v>205</v>
      </c>
      <c r="D168" s="125" t="s">
        <v>83</v>
      </c>
      <c r="E168" s="124" t="s">
        <v>83</v>
      </c>
      <c r="F168" s="140" t="s">
        <v>206</v>
      </c>
      <c r="G168" s="141">
        <f>+G169</f>
        <v>0</v>
      </c>
      <c r="H168" s="141">
        <f>+H169</f>
        <v>0</v>
      </c>
      <c r="I168" s="142">
        <f>+I169</f>
        <v>16</v>
      </c>
      <c r="J168" s="143">
        <f t="shared" si="4"/>
        <v>16</v>
      </c>
      <c r="K168" s="144">
        <v>0</v>
      </c>
      <c r="L168" s="145">
        <f t="shared" si="5"/>
        <v>16</v>
      </c>
      <c r="N168" s="54"/>
    </row>
    <row r="169" spans="1:14" ht="13.5" hidden="1" thickBot="1">
      <c r="A169" s="146"/>
      <c r="B169" s="103"/>
      <c r="C169" s="104"/>
      <c r="D169" s="147">
        <v>3299</v>
      </c>
      <c r="E169" s="148">
        <v>5321</v>
      </c>
      <c r="F169" s="149" t="s">
        <v>117</v>
      </c>
      <c r="G169" s="150">
        <v>0</v>
      </c>
      <c r="H169" s="150">
        <v>0</v>
      </c>
      <c r="I169" s="151">
        <v>16</v>
      </c>
      <c r="J169" s="152">
        <f t="shared" si="4"/>
        <v>16</v>
      </c>
      <c r="K169" s="153">
        <v>0</v>
      </c>
      <c r="L169" s="154">
        <f t="shared" si="5"/>
        <v>16</v>
      </c>
      <c r="N169" s="54"/>
    </row>
    <row r="170" spans="1:14" ht="36.75" hidden="1" thickBot="1">
      <c r="A170" s="139" t="s">
        <v>82</v>
      </c>
      <c r="B170" s="93">
        <v>4010077</v>
      </c>
      <c r="C170" s="94" t="s">
        <v>207</v>
      </c>
      <c r="D170" s="125" t="s">
        <v>83</v>
      </c>
      <c r="E170" s="124" t="s">
        <v>83</v>
      </c>
      <c r="F170" s="140" t="s">
        <v>208</v>
      </c>
      <c r="G170" s="141">
        <f>+G171</f>
        <v>0</v>
      </c>
      <c r="H170" s="141">
        <f>+H171</f>
        <v>0</v>
      </c>
      <c r="I170" s="142">
        <f>+I171</f>
        <v>14</v>
      </c>
      <c r="J170" s="143">
        <f aca="true" t="shared" si="6" ref="J170:J223">+H170+I170</f>
        <v>14</v>
      </c>
      <c r="K170" s="100">
        <v>0</v>
      </c>
      <c r="L170" s="101">
        <f t="shared" si="5"/>
        <v>14</v>
      </c>
      <c r="N170" s="54"/>
    </row>
    <row r="171" spans="1:14" ht="13.5" hidden="1" thickBot="1">
      <c r="A171" s="146"/>
      <c r="B171" s="103"/>
      <c r="C171" s="104"/>
      <c r="D171" s="147">
        <v>3299</v>
      </c>
      <c r="E171" s="148">
        <v>5321</v>
      </c>
      <c r="F171" s="149" t="s">
        <v>117</v>
      </c>
      <c r="G171" s="150">
        <v>0</v>
      </c>
      <c r="H171" s="150">
        <v>0</v>
      </c>
      <c r="I171" s="151">
        <v>14</v>
      </c>
      <c r="J171" s="152">
        <f t="shared" si="6"/>
        <v>14</v>
      </c>
      <c r="K171" s="157">
        <v>0</v>
      </c>
      <c r="L171" s="158">
        <f t="shared" si="5"/>
        <v>14</v>
      </c>
      <c r="N171" s="54"/>
    </row>
    <row r="172" spans="1:14" ht="24.75" hidden="1" thickBot="1">
      <c r="A172" s="139" t="s">
        <v>82</v>
      </c>
      <c r="B172" s="93">
        <v>4010078</v>
      </c>
      <c r="C172" s="94" t="s">
        <v>88</v>
      </c>
      <c r="D172" s="125" t="s">
        <v>83</v>
      </c>
      <c r="E172" s="124" t="s">
        <v>83</v>
      </c>
      <c r="F172" s="140" t="s">
        <v>209</v>
      </c>
      <c r="G172" s="141">
        <f>+G173</f>
        <v>0</v>
      </c>
      <c r="H172" s="141">
        <f>+H173</f>
        <v>0</v>
      </c>
      <c r="I172" s="142">
        <f>+I173</f>
        <v>30</v>
      </c>
      <c r="J172" s="143">
        <f>+H172+I172</f>
        <v>30</v>
      </c>
      <c r="K172" s="159">
        <v>0</v>
      </c>
      <c r="L172" s="160">
        <f t="shared" si="5"/>
        <v>30</v>
      </c>
      <c r="N172" s="54"/>
    </row>
    <row r="173" spans="1:14" ht="13.5" hidden="1" thickBot="1">
      <c r="A173" s="146"/>
      <c r="B173" s="103"/>
      <c r="C173" s="104"/>
      <c r="D173" s="147">
        <v>3299</v>
      </c>
      <c r="E173" s="148">
        <v>5222</v>
      </c>
      <c r="F173" s="149" t="s">
        <v>95</v>
      </c>
      <c r="G173" s="150">
        <v>0</v>
      </c>
      <c r="H173" s="150">
        <v>0</v>
      </c>
      <c r="I173" s="151">
        <v>30</v>
      </c>
      <c r="J173" s="152">
        <f>+H173+I173</f>
        <v>30</v>
      </c>
      <c r="K173" s="137">
        <v>0</v>
      </c>
      <c r="L173" s="138">
        <f t="shared" si="5"/>
        <v>30</v>
      </c>
      <c r="N173" s="54"/>
    </row>
    <row r="174" spans="1:14" ht="24.75" hidden="1" thickBot="1">
      <c r="A174" s="139" t="s">
        <v>82</v>
      </c>
      <c r="B174" s="93">
        <v>4010079</v>
      </c>
      <c r="C174" s="94" t="s">
        <v>210</v>
      </c>
      <c r="D174" s="125" t="s">
        <v>83</v>
      </c>
      <c r="E174" s="124" t="s">
        <v>83</v>
      </c>
      <c r="F174" s="140" t="s">
        <v>211</v>
      </c>
      <c r="G174" s="141">
        <f>+G175</f>
        <v>0</v>
      </c>
      <c r="H174" s="141">
        <f>+H175</f>
        <v>0</v>
      </c>
      <c r="I174" s="142">
        <f>+I175</f>
        <v>30</v>
      </c>
      <c r="J174" s="143">
        <f t="shared" si="6"/>
        <v>30</v>
      </c>
      <c r="K174" s="156">
        <v>0</v>
      </c>
      <c r="L174" s="145">
        <f t="shared" si="5"/>
        <v>30</v>
      </c>
      <c r="N174" s="54"/>
    </row>
    <row r="175" spans="1:14" ht="13.5" hidden="1" thickBot="1">
      <c r="A175" s="146"/>
      <c r="B175" s="103"/>
      <c r="C175" s="104"/>
      <c r="D175" s="147">
        <v>3299</v>
      </c>
      <c r="E175" s="148">
        <v>5321</v>
      </c>
      <c r="F175" s="149" t="s">
        <v>117</v>
      </c>
      <c r="G175" s="150">
        <v>0</v>
      </c>
      <c r="H175" s="150">
        <v>0</v>
      </c>
      <c r="I175" s="151">
        <v>30</v>
      </c>
      <c r="J175" s="152">
        <f t="shared" si="6"/>
        <v>30</v>
      </c>
      <c r="K175" s="153">
        <v>0</v>
      </c>
      <c r="L175" s="154">
        <f t="shared" si="5"/>
        <v>30</v>
      </c>
      <c r="N175" s="54"/>
    </row>
    <row r="176" spans="1:14" ht="28.5" customHeight="1" hidden="1">
      <c r="A176" s="139" t="s">
        <v>82</v>
      </c>
      <c r="B176" s="93">
        <v>4010080</v>
      </c>
      <c r="C176" s="94" t="s">
        <v>88</v>
      </c>
      <c r="D176" s="125" t="s">
        <v>83</v>
      </c>
      <c r="E176" s="124" t="s">
        <v>83</v>
      </c>
      <c r="F176" s="140" t="s">
        <v>212</v>
      </c>
      <c r="G176" s="141">
        <f>+G177</f>
        <v>0</v>
      </c>
      <c r="H176" s="141">
        <f>+H177</f>
        <v>0</v>
      </c>
      <c r="I176" s="142">
        <f>+I177</f>
        <v>13</v>
      </c>
      <c r="J176" s="143">
        <f t="shared" si="6"/>
        <v>13</v>
      </c>
      <c r="K176" s="100">
        <v>0</v>
      </c>
      <c r="L176" s="101">
        <f t="shared" si="5"/>
        <v>13</v>
      </c>
      <c r="N176" s="54"/>
    </row>
    <row r="177" spans="1:14" ht="13.5" hidden="1" thickBot="1">
      <c r="A177" s="146"/>
      <c r="B177" s="103"/>
      <c r="C177" s="104"/>
      <c r="D177" s="147">
        <v>3299</v>
      </c>
      <c r="E177" s="148">
        <v>5222</v>
      </c>
      <c r="F177" s="149" t="s">
        <v>95</v>
      </c>
      <c r="G177" s="150">
        <v>0</v>
      </c>
      <c r="H177" s="150">
        <v>0</v>
      </c>
      <c r="I177" s="151">
        <v>13</v>
      </c>
      <c r="J177" s="152">
        <f t="shared" si="6"/>
        <v>13</v>
      </c>
      <c r="K177" s="137">
        <v>0</v>
      </c>
      <c r="L177" s="138">
        <f t="shared" si="5"/>
        <v>13</v>
      </c>
      <c r="N177" s="54"/>
    </row>
    <row r="178" spans="1:14" ht="42" customHeight="1" hidden="1">
      <c r="A178" s="139" t="s">
        <v>82</v>
      </c>
      <c r="B178" s="93">
        <v>4010081</v>
      </c>
      <c r="C178" s="94" t="s">
        <v>88</v>
      </c>
      <c r="D178" s="125" t="s">
        <v>83</v>
      </c>
      <c r="E178" s="124" t="s">
        <v>83</v>
      </c>
      <c r="F178" s="140" t="s">
        <v>213</v>
      </c>
      <c r="G178" s="141">
        <f>+G179</f>
        <v>0</v>
      </c>
      <c r="H178" s="141">
        <f>+H179</f>
        <v>0</v>
      </c>
      <c r="I178" s="142">
        <f>+I179</f>
        <v>12</v>
      </c>
      <c r="J178" s="143">
        <f t="shared" si="6"/>
        <v>12</v>
      </c>
      <c r="K178" s="144">
        <v>0</v>
      </c>
      <c r="L178" s="145">
        <f t="shared" si="5"/>
        <v>12</v>
      </c>
      <c r="N178" s="54"/>
    </row>
    <row r="179" spans="1:14" ht="13.5" hidden="1" thickBot="1">
      <c r="A179" s="146"/>
      <c r="B179" s="103"/>
      <c r="C179" s="104"/>
      <c r="D179" s="147">
        <v>3299</v>
      </c>
      <c r="E179" s="148">
        <v>5222</v>
      </c>
      <c r="F179" s="149" t="s">
        <v>95</v>
      </c>
      <c r="G179" s="150">
        <v>0</v>
      </c>
      <c r="H179" s="150">
        <v>0</v>
      </c>
      <c r="I179" s="151">
        <v>12</v>
      </c>
      <c r="J179" s="152">
        <f t="shared" si="6"/>
        <v>12</v>
      </c>
      <c r="K179" s="153">
        <v>0</v>
      </c>
      <c r="L179" s="154">
        <f t="shared" si="5"/>
        <v>12</v>
      </c>
      <c r="N179" s="54"/>
    </row>
    <row r="180" spans="1:14" ht="36.75" hidden="1" thickBot="1">
      <c r="A180" s="139" t="s">
        <v>82</v>
      </c>
      <c r="B180" s="93">
        <v>4010082</v>
      </c>
      <c r="C180" s="94" t="s">
        <v>214</v>
      </c>
      <c r="D180" s="125" t="s">
        <v>83</v>
      </c>
      <c r="E180" s="124" t="s">
        <v>83</v>
      </c>
      <c r="F180" s="140" t="s">
        <v>215</v>
      </c>
      <c r="G180" s="141">
        <f>+G181</f>
        <v>0</v>
      </c>
      <c r="H180" s="141">
        <f>+H181</f>
        <v>0</v>
      </c>
      <c r="I180" s="142">
        <f>+I181</f>
        <v>12</v>
      </c>
      <c r="J180" s="143">
        <f t="shared" si="6"/>
        <v>12</v>
      </c>
      <c r="K180" s="100">
        <v>0</v>
      </c>
      <c r="L180" s="101">
        <f t="shared" si="5"/>
        <v>12</v>
      </c>
      <c r="N180" s="54"/>
    </row>
    <row r="181" spans="1:14" ht="13.5" hidden="1" thickBot="1">
      <c r="A181" s="146"/>
      <c r="B181" s="103"/>
      <c r="C181" s="104"/>
      <c r="D181" s="147">
        <v>3299</v>
      </c>
      <c r="E181" s="148">
        <v>5321</v>
      </c>
      <c r="F181" s="149" t="s">
        <v>117</v>
      </c>
      <c r="G181" s="150">
        <v>0</v>
      </c>
      <c r="H181" s="150">
        <v>0</v>
      </c>
      <c r="I181" s="151">
        <v>12</v>
      </c>
      <c r="J181" s="152">
        <f t="shared" si="6"/>
        <v>12</v>
      </c>
      <c r="K181" s="137">
        <v>0</v>
      </c>
      <c r="L181" s="138">
        <f t="shared" si="5"/>
        <v>12</v>
      </c>
      <c r="N181" s="54"/>
    </row>
    <row r="182" spans="1:14" ht="24.75" hidden="1" thickBot="1">
      <c r="A182" s="139" t="s">
        <v>82</v>
      </c>
      <c r="B182" s="93">
        <v>4010083</v>
      </c>
      <c r="C182" s="94" t="s">
        <v>216</v>
      </c>
      <c r="D182" s="125" t="s">
        <v>83</v>
      </c>
      <c r="E182" s="124" t="s">
        <v>83</v>
      </c>
      <c r="F182" s="140" t="s">
        <v>217</v>
      </c>
      <c r="G182" s="141">
        <f>+G183</f>
        <v>0</v>
      </c>
      <c r="H182" s="141">
        <f>+H183</f>
        <v>0</v>
      </c>
      <c r="I182" s="142">
        <f>+I183</f>
        <v>10</v>
      </c>
      <c r="J182" s="143">
        <f t="shared" si="6"/>
        <v>10</v>
      </c>
      <c r="K182" s="144">
        <v>0</v>
      </c>
      <c r="L182" s="145">
        <f t="shared" si="5"/>
        <v>10</v>
      </c>
      <c r="N182" s="54"/>
    </row>
    <row r="183" spans="1:14" ht="13.5" hidden="1" thickBot="1">
      <c r="A183" s="146"/>
      <c r="B183" s="103"/>
      <c r="C183" s="104"/>
      <c r="D183" s="147">
        <v>3299</v>
      </c>
      <c r="E183" s="148">
        <v>5321</v>
      </c>
      <c r="F183" s="149" t="s">
        <v>117</v>
      </c>
      <c r="G183" s="150">
        <v>0</v>
      </c>
      <c r="H183" s="150">
        <v>0</v>
      </c>
      <c r="I183" s="151">
        <v>10</v>
      </c>
      <c r="J183" s="152">
        <f t="shared" si="6"/>
        <v>10</v>
      </c>
      <c r="K183" s="153">
        <v>0</v>
      </c>
      <c r="L183" s="154">
        <f t="shared" si="5"/>
        <v>10</v>
      </c>
      <c r="N183" s="54"/>
    </row>
    <row r="184" spans="1:14" ht="24.75" hidden="1" thickBot="1">
      <c r="A184" s="139" t="s">
        <v>82</v>
      </c>
      <c r="B184" s="93">
        <v>4010084</v>
      </c>
      <c r="C184" s="94" t="s">
        <v>218</v>
      </c>
      <c r="D184" s="125" t="s">
        <v>83</v>
      </c>
      <c r="E184" s="124" t="s">
        <v>83</v>
      </c>
      <c r="F184" s="140" t="s">
        <v>219</v>
      </c>
      <c r="G184" s="141">
        <f>+G185</f>
        <v>0</v>
      </c>
      <c r="H184" s="141">
        <f>+H185</f>
        <v>0</v>
      </c>
      <c r="I184" s="142">
        <f>+I185</f>
        <v>10</v>
      </c>
      <c r="J184" s="143">
        <f t="shared" si="6"/>
        <v>10</v>
      </c>
      <c r="K184" s="100">
        <v>0</v>
      </c>
      <c r="L184" s="101">
        <f t="shared" si="5"/>
        <v>10</v>
      </c>
      <c r="N184" s="54"/>
    </row>
    <row r="185" spans="1:14" ht="13.5" hidden="1" thickBot="1">
      <c r="A185" s="146"/>
      <c r="B185" s="103"/>
      <c r="C185" s="104"/>
      <c r="D185" s="147">
        <v>3299</v>
      </c>
      <c r="E185" s="148">
        <v>5321</v>
      </c>
      <c r="F185" s="149" t="s">
        <v>117</v>
      </c>
      <c r="G185" s="150">
        <v>0</v>
      </c>
      <c r="H185" s="150">
        <v>0</v>
      </c>
      <c r="I185" s="151">
        <v>10</v>
      </c>
      <c r="J185" s="152">
        <f t="shared" si="6"/>
        <v>10</v>
      </c>
      <c r="K185" s="137">
        <v>0</v>
      </c>
      <c r="L185" s="138">
        <f t="shared" si="5"/>
        <v>10</v>
      </c>
      <c r="N185" s="54"/>
    </row>
    <row r="186" spans="1:14" ht="27" customHeight="1" hidden="1">
      <c r="A186" s="139" t="s">
        <v>82</v>
      </c>
      <c r="B186" s="93">
        <v>4010085</v>
      </c>
      <c r="C186" s="94" t="s">
        <v>220</v>
      </c>
      <c r="D186" s="125" t="s">
        <v>83</v>
      </c>
      <c r="E186" s="124" t="s">
        <v>83</v>
      </c>
      <c r="F186" s="140" t="s">
        <v>221</v>
      </c>
      <c r="G186" s="141">
        <f>+G187</f>
        <v>0</v>
      </c>
      <c r="H186" s="141">
        <f>+H187</f>
        <v>0</v>
      </c>
      <c r="I186" s="142">
        <f>+I187</f>
        <v>10</v>
      </c>
      <c r="J186" s="143">
        <f t="shared" si="6"/>
        <v>10</v>
      </c>
      <c r="K186" s="144">
        <v>0</v>
      </c>
      <c r="L186" s="145">
        <f t="shared" si="5"/>
        <v>10</v>
      </c>
      <c r="N186" s="54"/>
    </row>
    <row r="187" spans="1:14" ht="13.5" hidden="1" thickBot="1">
      <c r="A187" s="146"/>
      <c r="B187" s="103"/>
      <c r="C187" s="104"/>
      <c r="D187" s="147">
        <v>3299</v>
      </c>
      <c r="E187" s="148">
        <v>5321</v>
      </c>
      <c r="F187" s="149" t="s">
        <v>117</v>
      </c>
      <c r="G187" s="150">
        <v>0</v>
      </c>
      <c r="H187" s="150">
        <v>0</v>
      </c>
      <c r="I187" s="151">
        <v>10</v>
      </c>
      <c r="J187" s="152">
        <f t="shared" si="6"/>
        <v>10</v>
      </c>
      <c r="K187" s="153">
        <v>0</v>
      </c>
      <c r="L187" s="154">
        <f t="shared" si="5"/>
        <v>10</v>
      </c>
      <c r="N187" s="54"/>
    </row>
    <row r="188" spans="1:14" ht="36.75" hidden="1" thickBot="1">
      <c r="A188" s="139" t="s">
        <v>82</v>
      </c>
      <c r="B188" s="93">
        <v>4010086</v>
      </c>
      <c r="C188" s="94" t="s">
        <v>222</v>
      </c>
      <c r="D188" s="125" t="s">
        <v>83</v>
      </c>
      <c r="E188" s="124" t="s">
        <v>83</v>
      </c>
      <c r="F188" s="140" t="s">
        <v>223</v>
      </c>
      <c r="G188" s="141">
        <f>+G189</f>
        <v>0</v>
      </c>
      <c r="H188" s="141">
        <f>+H189</f>
        <v>0</v>
      </c>
      <c r="I188" s="142">
        <f>+I189</f>
        <v>10</v>
      </c>
      <c r="J188" s="143">
        <f t="shared" si="6"/>
        <v>10</v>
      </c>
      <c r="K188" s="100">
        <v>0</v>
      </c>
      <c r="L188" s="101">
        <f t="shared" si="5"/>
        <v>10</v>
      </c>
      <c r="N188" s="54"/>
    </row>
    <row r="189" spans="1:14" ht="13.5" hidden="1" thickBot="1">
      <c r="A189" s="146"/>
      <c r="B189" s="103"/>
      <c r="C189" s="104"/>
      <c r="D189" s="147">
        <v>3299</v>
      </c>
      <c r="E189" s="148">
        <v>5321</v>
      </c>
      <c r="F189" s="149" t="s">
        <v>117</v>
      </c>
      <c r="G189" s="150">
        <v>0</v>
      </c>
      <c r="H189" s="150">
        <v>0</v>
      </c>
      <c r="I189" s="151">
        <v>10</v>
      </c>
      <c r="J189" s="152">
        <f t="shared" si="6"/>
        <v>10</v>
      </c>
      <c r="K189" s="137">
        <v>0</v>
      </c>
      <c r="L189" s="138">
        <f t="shared" si="5"/>
        <v>10</v>
      </c>
      <c r="N189" s="54"/>
    </row>
    <row r="190" spans="1:14" ht="36.75" hidden="1" thickBot="1">
      <c r="A190" s="139" t="s">
        <v>82</v>
      </c>
      <c r="B190" s="93">
        <v>4010087</v>
      </c>
      <c r="C190" s="94" t="s">
        <v>224</v>
      </c>
      <c r="D190" s="125" t="s">
        <v>83</v>
      </c>
      <c r="E190" s="124" t="s">
        <v>83</v>
      </c>
      <c r="F190" s="140" t="s">
        <v>225</v>
      </c>
      <c r="G190" s="141">
        <f>+G191</f>
        <v>0</v>
      </c>
      <c r="H190" s="141">
        <f>+H191</f>
        <v>0</v>
      </c>
      <c r="I190" s="142">
        <f>+I191</f>
        <v>10</v>
      </c>
      <c r="J190" s="143">
        <f t="shared" si="6"/>
        <v>10</v>
      </c>
      <c r="K190" s="144">
        <v>0</v>
      </c>
      <c r="L190" s="145">
        <f t="shared" si="5"/>
        <v>10</v>
      </c>
      <c r="N190" s="54"/>
    </row>
    <row r="191" spans="1:14" ht="13.5" hidden="1" thickBot="1">
      <c r="A191" s="146"/>
      <c r="B191" s="103"/>
      <c r="C191" s="104"/>
      <c r="D191" s="147">
        <v>3299</v>
      </c>
      <c r="E191" s="148">
        <v>5321</v>
      </c>
      <c r="F191" s="149" t="s">
        <v>117</v>
      </c>
      <c r="G191" s="150">
        <v>0</v>
      </c>
      <c r="H191" s="150">
        <v>0</v>
      </c>
      <c r="I191" s="151">
        <v>10</v>
      </c>
      <c r="J191" s="152">
        <f t="shared" si="6"/>
        <v>10</v>
      </c>
      <c r="K191" s="153">
        <v>0</v>
      </c>
      <c r="L191" s="154">
        <f t="shared" si="5"/>
        <v>10</v>
      </c>
      <c r="N191" s="54"/>
    </row>
    <row r="192" spans="1:14" ht="24.75" hidden="1" thickBot="1">
      <c r="A192" s="139" t="s">
        <v>82</v>
      </c>
      <c r="B192" s="93">
        <v>4010088</v>
      </c>
      <c r="C192" s="94" t="s">
        <v>88</v>
      </c>
      <c r="D192" s="125" t="s">
        <v>83</v>
      </c>
      <c r="E192" s="124" t="s">
        <v>83</v>
      </c>
      <c r="F192" s="140" t="s">
        <v>226</v>
      </c>
      <c r="G192" s="141">
        <f>+G193</f>
        <v>0</v>
      </c>
      <c r="H192" s="141">
        <f>+H193</f>
        <v>0</v>
      </c>
      <c r="I192" s="142">
        <f>+I193</f>
        <v>12</v>
      </c>
      <c r="J192" s="143">
        <f t="shared" si="6"/>
        <v>12</v>
      </c>
      <c r="K192" s="100">
        <v>0</v>
      </c>
      <c r="L192" s="101">
        <f t="shared" si="5"/>
        <v>12</v>
      </c>
      <c r="N192" s="54"/>
    </row>
    <row r="193" spans="1:14" ht="13.5" hidden="1" thickBot="1">
      <c r="A193" s="146"/>
      <c r="B193" s="103"/>
      <c r="C193" s="104"/>
      <c r="D193" s="147">
        <v>3299</v>
      </c>
      <c r="E193" s="148">
        <v>5222</v>
      </c>
      <c r="F193" s="149" t="s">
        <v>95</v>
      </c>
      <c r="G193" s="150">
        <v>0</v>
      </c>
      <c r="H193" s="150">
        <v>0</v>
      </c>
      <c r="I193" s="151">
        <v>12</v>
      </c>
      <c r="J193" s="152">
        <f t="shared" si="6"/>
        <v>12</v>
      </c>
      <c r="K193" s="137">
        <v>0</v>
      </c>
      <c r="L193" s="138">
        <f t="shared" si="5"/>
        <v>12</v>
      </c>
      <c r="N193" s="54"/>
    </row>
    <row r="194" spans="1:14" ht="24.75" hidden="1" thickBot="1">
      <c r="A194" s="139" t="s">
        <v>82</v>
      </c>
      <c r="B194" s="93">
        <v>4010089</v>
      </c>
      <c r="C194" s="94" t="s">
        <v>227</v>
      </c>
      <c r="D194" s="125" t="s">
        <v>83</v>
      </c>
      <c r="E194" s="124" t="s">
        <v>83</v>
      </c>
      <c r="F194" s="140" t="s">
        <v>228</v>
      </c>
      <c r="G194" s="141">
        <f>+G195</f>
        <v>0</v>
      </c>
      <c r="H194" s="141">
        <f>+H195</f>
        <v>0</v>
      </c>
      <c r="I194" s="142">
        <f>+I195</f>
        <v>10</v>
      </c>
      <c r="J194" s="143">
        <f t="shared" si="6"/>
        <v>10</v>
      </c>
      <c r="K194" s="156">
        <v>0</v>
      </c>
      <c r="L194" s="145">
        <f t="shared" si="5"/>
        <v>10</v>
      </c>
      <c r="N194" s="54"/>
    </row>
    <row r="195" spans="1:14" ht="13.5" hidden="1" thickBot="1">
      <c r="A195" s="146"/>
      <c r="B195" s="103"/>
      <c r="C195" s="104"/>
      <c r="D195" s="147">
        <v>3299</v>
      </c>
      <c r="E195" s="148">
        <v>5321</v>
      </c>
      <c r="F195" s="149" t="s">
        <v>117</v>
      </c>
      <c r="G195" s="150">
        <v>0</v>
      </c>
      <c r="H195" s="150">
        <v>0</v>
      </c>
      <c r="I195" s="151">
        <v>10</v>
      </c>
      <c r="J195" s="152">
        <f t="shared" si="6"/>
        <v>10</v>
      </c>
      <c r="K195" s="153">
        <v>0</v>
      </c>
      <c r="L195" s="154">
        <f t="shared" si="5"/>
        <v>10</v>
      </c>
      <c r="N195" s="54"/>
    </row>
    <row r="196" spans="1:14" ht="24.75" hidden="1" thickBot="1">
      <c r="A196" s="139" t="s">
        <v>82</v>
      </c>
      <c r="B196" s="93">
        <v>4010090</v>
      </c>
      <c r="C196" s="94" t="s">
        <v>229</v>
      </c>
      <c r="D196" s="125" t="s">
        <v>83</v>
      </c>
      <c r="E196" s="124" t="s">
        <v>83</v>
      </c>
      <c r="F196" s="140" t="s">
        <v>230</v>
      </c>
      <c r="G196" s="141">
        <f>+G197</f>
        <v>0</v>
      </c>
      <c r="H196" s="141">
        <f>+H197</f>
        <v>0</v>
      </c>
      <c r="I196" s="142">
        <f>+I197</f>
        <v>21</v>
      </c>
      <c r="J196" s="143">
        <f t="shared" si="6"/>
        <v>21</v>
      </c>
      <c r="K196" s="100">
        <v>0</v>
      </c>
      <c r="L196" s="101">
        <f t="shared" si="5"/>
        <v>21</v>
      </c>
      <c r="N196" s="54"/>
    </row>
    <row r="197" spans="1:14" ht="13.5" hidden="1" thickBot="1">
      <c r="A197" s="146"/>
      <c r="B197" s="103"/>
      <c r="C197" s="104"/>
      <c r="D197" s="147">
        <v>3299</v>
      </c>
      <c r="E197" s="148">
        <v>5321</v>
      </c>
      <c r="F197" s="149" t="s">
        <v>117</v>
      </c>
      <c r="G197" s="150">
        <v>0</v>
      </c>
      <c r="H197" s="150">
        <v>0</v>
      </c>
      <c r="I197" s="151">
        <v>21</v>
      </c>
      <c r="J197" s="152">
        <f t="shared" si="6"/>
        <v>21</v>
      </c>
      <c r="K197" s="137">
        <v>0</v>
      </c>
      <c r="L197" s="138">
        <f t="shared" si="5"/>
        <v>21</v>
      </c>
      <c r="N197" s="54"/>
    </row>
    <row r="198" spans="1:14" ht="24.75" hidden="1" thickBot="1">
      <c r="A198" s="139" t="s">
        <v>82</v>
      </c>
      <c r="B198" s="93">
        <v>4010091</v>
      </c>
      <c r="C198" s="94" t="s">
        <v>231</v>
      </c>
      <c r="D198" s="125" t="s">
        <v>83</v>
      </c>
      <c r="E198" s="124" t="s">
        <v>83</v>
      </c>
      <c r="F198" s="140" t="s">
        <v>232</v>
      </c>
      <c r="G198" s="141">
        <f>+G199</f>
        <v>0</v>
      </c>
      <c r="H198" s="141">
        <f>+H199</f>
        <v>0</v>
      </c>
      <c r="I198" s="142">
        <f>+I199</f>
        <v>12</v>
      </c>
      <c r="J198" s="143">
        <f t="shared" si="6"/>
        <v>12</v>
      </c>
      <c r="K198" s="144">
        <v>0</v>
      </c>
      <c r="L198" s="145">
        <f t="shared" si="5"/>
        <v>12</v>
      </c>
      <c r="N198" s="54"/>
    </row>
    <row r="199" spans="1:14" ht="24.75" hidden="1" thickBot="1">
      <c r="A199" s="146"/>
      <c r="B199" s="103"/>
      <c r="C199" s="104"/>
      <c r="D199" s="147">
        <v>3299</v>
      </c>
      <c r="E199" s="148">
        <v>5331</v>
      </c>
      <c r="F199" s="149" t="s">
        <v>154</v>
      </c>
      <c r="G199" s="150">
        <v>0</v>
      </c>
      <c r="H199" s="150">
        <v>0</v>
      </c>
      <c r="I199" s="151">
        <v>12</v>
      </c>
      <c r="J199" s="152">
        <f t="shared" si="6"/>
        <v>12</v>
      </c>
      <c r="K199" s="153">
        <v>0</v>
      </c>
      <c r="L199" s="154">
        <f t="shared" si="5"/>
        <v>12</v>
      </c>
      <c r="N199" s="54"/>
    </row>
    <row r="200" spans="1:14" ht="36.75" hidden="1" thickBot="1">
      <c r="A200" s="139" t="s">
        <v>82</v>
      </c>
      <c r="B200" s="93">
        <v>4010092</v>
      </c>
      <c r="C200" s="94" t="s">
        <v>233</v>
      </c>
      <c r="D200" s="125" t="s">
        <v>83</v>
      </c>
      <c r="E200" s="124" t="s">
        <v>83</v>
      </c>
      <c r="F200" s="140" t="s">
        <v>234</v>
      </c>
      <c r="G200" s="141">
        <f>+G201</f>
        <v>0</v>
      </c>
      <c r="H200" s="141">
        <f>+H201</f>
        <v>0</v>
      </c>
      <c r="I200" s="142">
        <f>+I201</f>
        <v>12</v>
      </c>
      <c r="J200" s="143">
        <f t="shared" si="6"/>
        <v>12</v>
      </c>
      <c r="K200" s="100">
        <v>0</v>
      </c>
      <c r="L200" s="101">
        <f t="shared" si="5"/>
        <v>12</v>
      </c>
      <c r="N200" s="54"/>
    </row>
    <row r="201" spans="1:14" ht="13.5" hidden="1" thickBot="1">
      <c r="A201" s="146"/>
      <c r="B201" s="103"/>
      <c r="C201" s="104"/>
      <c r="D201" s="147">
        <v>3299</v>
      </c>
      <c r="E201" s="148">
        <v>5321</v>
      </c>
      <c r="F201" s="149" t="s">
        <v>117</v>
      </c>
      <c r="G201" s="150">
        <v>0</v>
      </c>
      <c r="H201" s="150">
        <v>0</v>
      </c>
      <c r="I201" s="151">
        <v>12</v>
      </c>
      <c r="J201" s="152">
        <f t="shared" si="6"/>
        <v>12</v>
      </c>
      <c r="K201" s="137">
        <v>0</v>
      </c>
      <c r="L201" s="138">
        <f t="shared" si="5"/>
        <v>12</v>
      </c>
      <c r="N201" s="54"/>
    </row>
    <row r="202" spans="1:14" ht="28.5" customHeight="1" hidden="1">
      <c r="A202" s="139" t="s">
        <v>82</v>
      </c>
      <c r="B202" s="93">
        <v>4010093</v>
      </c>
      <c r="C202" s="94" t="s">
        <v>235</v>
      </c>
      <c r="D202" s="125" t="s">
        <v>83</v>
      </c>
      <c r="E202" s="124" t="s">
        <v>83</v>
      </c>
      <c r="F202" s="140" t="s">
        <v>236</v>
      </c>
      <c r="G202" s="141">
        <f>+G203</f>
        <v>0</v>
      </c>
      <c r="H202" s="141">
        <f>+H203</f>
        <v>0</v>
      </c>
      <c r="I202" s="142">
        <f>+I203</f>
        <v>16</v>
      </c>
      <c r="J202" s="143">
        <f t="shared" si="6"/>
        <v>16</v>
      </c>
      <c r="K202" s="144">
        <v>0</v>
      </c>
      <c r="L202" s="145">
        <f t="shared" si="5"/>
        <v>16</v>
      </c>
      <c r="N202" s="54"/>
    </row>
    <row r="203" spans="1:14" ht="24.75" hidden="1" thickBot="1">
      <c r="A203" s="146"/>
      <c r="B203" s="103"/>
      <c r="C203" s="104"/>
      <c r="D203" s="147">
        <v>3299</v>
      </c>
      <c r="E203" s="148">
        <v>5331</v>
      </c>
      <c r="F203" s="149" t="s">
        <v>154</v>
      </c>
      <c r="G203" s="150">
        <v>0</v>
      </c>
      <c r="H203" s="150">
        <v>0</v>
      </c>
      <c r="I203" s="151">
        <v>16</v>
      </c>
      <c r="J203" s="152">
        <f t="shared" si="6"/>
        <v>16</v>
      </c>
      <c r="K203" s="153">
        <v>0</v>
      </c>
      <c r="L203" s="154">
        <f t="shared" si="5"/>
        <v>16</v>
      </c>
      <c r="N203" s="54"/>
    </row>
    <row r="204" spans="1:14" ht="24.75" hidden="1" thickBot="1">
      <c r="A204" s="139" t="s">
        <v>82</v>
      </c>
      <c r="B204" s="93">
        <v>4010094</v>
      </c>
      <c r="C204" s="94" t="s">
        <v>237</v>
      </c>
      <c r="D204" s="125" t="s">
        <v>83</v>
      </c>
      <c r="E204" s="124" t="s">
        <v>83</v>
      </c>
      <c r="F204" s="140" t="s">
        <v>238</v>
      </c>
      <c r="G204" s="141">
        <f>+G205</f>
        <v>0</v>
      </c>
      <c r="H204" s="141">
        <f>+H205</f>
        <v>0</v>
      </c>
      <c r="I204" s="142">
        <f>+I205</f>
        <v>18</v>
      </c>
      <c r="J204" s="143">
        <f t="shared" si="6"/>
        <v>18</v>
      </c>
      <c r="K204" s="100">
        <v>0</v>
      </c>
      <c r="L204" s="101">
        <f aca="true" t="shared" si="7" ref="L204:L267">+J204+K204</f>
        <v>18</v>
      </c>
      <c r="N204" s="54"/>
    </row>
    <row r="205" spans="1:14" ht="13.5" hidden="1" thickBot="1">
      <c r="A205" s="146"/>
      <c r="B205" s="103"/>
      <c r="C205" s="104"/>
      <c r="D205" s="147">
        <v>3299</v>
      </c>
      <c r="E205" s="148">
        <v>5321</v>
      </c>
      <c r="F205" s="149" t="s">
        <v>117</v>
      </c>
      <c r="G205" s="150">
        <v>0</v>
      </c>
      <c r="H205" s="150">
        <v>0</v>
      </c>
      <c r="I205" s="151">
        <v>18</v>
      </c>
      <c r="J205" s="152">
        <f t="shared" si="6"/>
        <v>18</v>
      </c>
      <c r="K205" s="137">
        <v>0</v>
      </c>
      <c r="L205" s="138">
        <f t="shared" si="7"/>
        <v>18</v>
      </c>
      <c r="N205" s="54"/>
    </row>
    <row r="206" spans="1:14" ht="24.75" hidden="1" thickBot="1">
      <c r="A206" s="139" t="s">
        <v>82</v>
      </c>
      <c r="B206" s="93">
        <v>4010095</v>
      </c>
      <c r="C206" s="94" t="s">
        <v>239</v>
      </c>
      <c r="D206" s="125" t="s">
        <v>83</v>
      </c>
      <c r="E206" s="124" t="s">
        <v>83</v>
      </c>
      <c r="F206" s="140" t="s">
        <v>240</v>
      </c>
      <c r="G206" s="141">
        <f>+G207</f>
        <v>0</v>
      </c>
      <c r="H206" s="141">
        <f>+H207</f>
        <v>0</v>
      </c>
      <c r="I206" s="142">
        <f>+I207</f>
        <v>10</v>
      </c>
      <c r="J206" s="143">
        <f t="shared" si="6"/>
        <v>10</v>
      </c>
      <c r="K206" s="144">
        <v>0</v>
      </c>
      <c r="L206" s="145">
        <f t="shared" si="7"/>
        <v>10</v>
      </c>
      <c r="N206" s="54"/>
    </row>
    <row r="207" spans="1:14" ht="13.5" hidden="1" thickBot="1">
      <c r="A207" s="146"/>
      <c r="B207" s="103"/>
      <c r="C207" s="104"/>
      <c r="D207" s="147">
        <v>3299</v>
      </c>
      <c r="E207" s="148">
        <v>5321</v>
      </c>
      <c r="F207" s="149" t="s">
        <v>117</v>
      </c>
      <c r="G207" s="150">
        <v>0</v>
      </c>
      <c r="H207" s="150">
        <v>0</v>
      </c>
      <c r="I207" s="151">
        <v>10</v>
      </c>
      <c r="J207" s="152">
        <f t="shared" si="6"/>
        <v>10</v>
      </c>
      <c r="K207" s="153">
        <v>0</v>
      </c>
      <c r="L207" s="154">
        <f t="shared" si="7"/>
        <v>10</v>
      </c>
      <c r="N207" s="54"/>
    </row>
    <row r="208" spans="1:14" ht="27.75" customHeight="1" hidden="1">
      <c r="A208" s="139" t="s">
        <v>82</v>
      </c>
      <c r="B208" s="93">
        <v>4010096</v>
      </c>
      <c r="C208" s="94" t="s">
        <v>88</v>
      </c>
      <c r="D208" s="125" t="s">
        <v>83</v>
      </c>
      <c r="E208" s="124" t="s">
        <v>83</v>
      </c>
      <c r="F208" s="140" t="s">
        <v>241</v>
      </c>
      <c r="G208" s="141">
        <f>+G209</f>
        <v>0</v>
      </c>
      <c r="H208" s="141">
        <f>+H209</f>
        <v>0</v>
      </c>
      <c r="I208" s="142">
        <f>+I209</f>
        <v>13</v>
      </c>
      <c r="J208" s="143">
        <f t="shared" si="6"/>
        <v>13</v>
      </c>
      <c r="K208" s="100">
        <v>0</v>
      </c>
      <c r="L208" s="101">
        <f t="shared" si="7"/>
        <v>13</v>
      </c>
      <c r="N208" s="54"/>
    </row>
    <row r="209" spans="1:14" ht="24.75" hidden="1" thickBot="1">
      <c r="A209" s="146"/>
      <c r="B209" s="103"/>
      <c r="C209" s="104"/>
      <c r="D209" s="147">
        <v>3299</v>
      </c>
      <c r="E209" s="148">
        <v>5212</v>
      </c>
      <c r="F209" s="149" t="s">
        <v>242</v>
      </c>
      <c r="G209" s="150">
        <v>0</v>
      </c>
      <c r="H209" s="150">
        <v>0</v>
      </c>
      <c r="I209" s="151">
        <v>13</v>
      </c>
      <c r="J209" s="152">
        <f t="shared" si="6"/>
        <v>13</v>
      </c>
      <c r="K209" s="137">
        <v>0</v>
      </c>
      <c r="L209" s="138">
        <f t="shared" si="7"/>
        <v>13</v>
      </c>
      <c r="N209" s="54"/>
    </row>
    <row r="210" spans="1:14" ht="29.25" customHeight="1" hidden="1">
      <c r="A210" s="139" t="s">
        <v>82</v>
      </c>
      <c r="B210" s="93">
        <v>4010097</v>
      </c>
      <c r="C210" s="94" t="s">
        <v>243</v>
      </c>
      <c r="D210" s="125" t="s">
        <v>83</v>
      </c>
      <c r="E210" s="124" t="s">
        <v>83</v>
      </c>
      <c r="F210" s="140" t="s">
        <v>244</v>
      </c>
      <c r="G210" s="141">
        <f>+G211</f>
        <v>0</v>
      </c>
      <c r="H210" s="141">
        <f>+H211</f>
        <v>0</v>
      </c>
      <c r="I210" s="142">
        <f>+I211</f>
        <v>10</v>
      </c>
      <c r="J210" s="143">
        <f t="shared" si="6"/>
        <v>10</v>
      </c>
      <c r="K210" s="144">
        <v>0</v>
      </c>
      <c r="L210" s="145">
        <f t="shared" si="7"/>
        <v>10</v>
      </c>
      <c r="N210" s="54"/>
    </row>
    <row r="211" spans="1:14" ht="13.5" hidden="1" thickBot="1">
      <c r="A211" s="146"/>
      <c r="B211" s="103"/>
      <c r="C211" s="104"/>
      <c r="D211" s="147">
        <v>3299</v>
      </c>
      <c r="E211" s="148">
        <v>5321</v>
      </c>
      <c r="F211" s="149" t="s">
        <v>117</v>
      </c>
      <c r="G211" s="150">
        <v>0</v>
      </c>
      <c r="H211" s="150">
        <v>0</v>
      </c>
      <c r="I211" s="151">
        <v>10</v>
      </c>
      <c r="J211" s="152">
        <f t="shared" si="6"/>
        <v>10</v>
      </c>
      <c r="K211" s="137">
        <v>0</v>
      </c>
      <c r="L211" s="138">
        <f t="shared" si="7"/>
        <v>10</v>
      </c>
      <c r="N211" s="54"/>
    </row>
    <row r="212" spans="1:14" ht="36.75" hidden="1" thickBot="1">
      <c r="A212" s="139" t="s">
        <v>82</v>
      </c>
      <c r="B212" s="93">
        <v>4010098</v>
      </c>
      <c r="C212" s="94" t="s">
        <v>245</v>
      </c>
      <c r="D212" s="125" t="s">
        <v>83</v>
      </c>
      <c r="E212" s="124" t="s">
        <v>83</v>
      </c>
      <c r="F212" s="140" t="s">
        <v>246</v>
      </c>
      <c r="G212" s="141">
        <f>+G213</f>
        <v>0</v>
      </c>
      <c r="H212" s="141">
        <f>+H213</f>
        <v>0</v>
      </c>
      <c r="I212" s="142">
        <f>+I213</f>
        <v>17</v>
      </c>
      <c r="J212" s="143">
        <f t="shared" si="6"/>
        <v>17</v>
      </c>
      <c r="K212" s="156">
        <v>0</v>
      </c>
      <c r="L212" s="145">
        <f t="shared" si="7"/>
        <v>17</v>
      </c>
      <c r="N212" s="54"/>
    </row>
    <row r="213" spans="1:14" ht="24.75" hidden="1" thickBot="1">
      <c r="A213" s="146"/>
      <c r="B213" s="103"/>
      <c r="C213" s="104"/>
      <c r="D213" s="147">
        <v>3299</v>
      </c>
      <c r="E213" s="148">
        <v>5331</v>
      </c>
      <c r="F213" s="149" t="s">
        <v>154</v>
      </c>
      <c r="G213" s="150">
        <v>0</v>
      </c>
      <c r="H213" s="150">
        <v>0</v>
      </c>
      <c r="I213" s="151">
        <v>17</v>
      </c>
      <c r="J213" s="152">
        <f t="shared" si="6"/>
        <v>17</v>
      </c>
      <c r="K213" s="153">
        <v>0</v>
      </c>
      <c r="L213" s="154">
        <f t="shared" si="7"/>
        <v>17</v>
      </c>
      <c r="N213" s="54"/>
    </row>
    <row r="214" spans="1:14" ht="36.75" hidden="1" thickBot="1">
      <c r="A214" s="139" t="s">
        <v>82</v>
      </c>
      <c r="B214" s="93">
        <v>4010099</v>
      </c>
      <c r="C214" s="94" t="s">
        <v>247</v>
      </c>
      <c r="D214" s="125" t="s">
        <v>83</v>
      </c>
      <c r="E214" s="124" t="s">
        <v>83</v>
      </c>
      <c r="F214" s="140" t="s">
        <v>248</v>
      </c>
      <c r="G214" s="141">
        <f>+G215</f>
        <v>0</v>
      </c>
      <c r="H214" s="141">
        <f>+H215</f>
        <v>0</v>
      </c>
      <c r="I214" s="142">
        <f>+I215</f>
        <v>11</v>
      </c>
      <c r="J214" s="143">
        <f t="shared" si="6"/>
        <v>11</v>
      </c>
      <c r="K214" s="100">
        <v>0</v>
      </c>
      <c r="L214" s="101">
        <f t="shared" si="7"/>
        <v>11</v>
      </c>
      <c r="N214" s="54"/>
    </row>
    <row r="215" spans="1:14" ht="13.5" hidden="1" thickBot="1">
      <c r="A215" s="146"/>
      <c r="B215" s="103"/>
      <c r="C215" s="104"/>
      <c r="D215" s="147">
        <v>3299</v>
      </c>
      <c r="E215" s="148">
        <v>5321</v>
      </c>
      <c r="F215" s="149" t="s">
        <v>117</v>
      </c>
      <c r="G215" s="150">
        <v>0</v>
      </c>
      <c r="H215" s="150">
        <v>0</v>
      </c>
      <c r="I215" s="151">
        <v>11</v>
      </c>
      <c r="J215" s="152">
        <f t="shared" si="6"/>
        <v>11</v>
      </c>
      <c r="K215" s="137">
        <v>0</v>
      </c>
      <c r="L215" s="138">
        <f t="shared" si="7"/>
        <v>11</v>
      </c>
      <c r="N215" s="54"/>
    </row>
    <row r="216" spans="1:14" ht="36.75" hidden="1" thickBot="1">
      <c r="A216" s="139" t="s">
        <v>82</v>
      </c>
      <c r="B216" s="93">
        <v>4010100</v>
      </c>
      <c r="C216" s="94" t="s">
        <v>249</v>
      </c>
      <c r="D216" s="125" t="s">
        <v>83</v>
      </c>
      <c r="E216" s="124" t="s">
        <v>83</v>
      </c>
      <c r="F216" s="140" t="s">
        <v>250</v>
      </c>
      <c r="G216" s="141">
        <f>+G217</f>
        <v>0</v>
      </c>
      <c r="H216" s="141">
        <f>+H217</f>
        <v>0</v>
      </c>
      <c r="I216" s="142">
        <f>+I217</f>
        <v>30</v>
      </c>
      <c r="J216" s="143">
        <f t="shared" si="6"/>
        <v>30</v>
      </c>
      <c r="K216" s="144">
        <v>0</v>
      </c>
      <c r="L216" s="145">
        <f t="shared" si="7"/>
        <v>30</v>
      </c>
      <c r="N216" s="54"/>
    </row>
    <row r="217" spans="1:14" ht="13.5" hidden="1" thickBot="1">
      <c r="A217" s="146"/>
      <c r="B217" s="103"/>
      <c r="C217" s="104"/>
      <c r="D217" s="147">
        <v>3299</v>
      </c>
      <c r="E217" s="148">
        <v>5321</v>
      </c>
      <c r="F217" s="149" t="s">
        <v>117</v>
      </c>
      <c r="G217" s="150">
        <v>0</v>
      </c>
      <c r="H217" s="150">
        <v>0</v>
      </c>
      <c r="I217" s="151">
        <v>30</v>
      </c>
      <c r="J217" s="152">
        <f t="shared" si="6"/>
        <v>30</v>
      </c>
      <c r="K217" s="153">
        <v>0</v>
      </c>
      <c r="L217" s="154">
        <f t="shared" si="7"/>
        <v>30</v>
      </c>
      <c r="N217" s="54"/>
    </row>
    <row r="218" spans="1:14" ht="42" customHeight="1" hidden="1">
      <c r="A218" s="139" t="s">
        <v>82</v>
      </c>
      <c r="B218" s="93">
        <v>4010101</v>
      </c>
      <c r="C218" s="94" t="s">
        <v>251</v>
      </c>
      <c r="D218" s="125" t="s">
        <v>83</v>
      </c>
      <c r="E218" s="124" t="s">
        <v>83</v>
      </c>
      <c r="F218" s="140" t="s">
        <v>252</v>
      </c>
      <c r="G218" s="141">
        <f>+G219</f>
        <v>0</v>
      </c>
      <c r="H218" s="141">
        <f>+H219</f>
        <v>0</v>
      </c>
      <c r="I218" s="142">
        <f>+I219</f>
        <v>10</v>
      </c>
      <c r="J218" s="143">
        <f t="shared" si="6"/>
        <v>10</v>
      </c>
      <c r="K218" s="100">
        <v>0</v>
      </c>
      <c r="L218" s="101">
        <f t="shared" si="7"/>
        <v>10</v>
      </c>
      <c r="N218" s="54"/>
    </row>
    <row r="219" spans="1:14" ht="13.5" hidden="1" thickBot="1">
      <c r="A219" s="146"/>
      <c r="B219" s="103"/>
      <c r="C219" s="104"/>
      <c r="D219" s="147">
        <v>3299</v>
      </c>
      <c r="E219" s="148">
        <v>5321</v>
      </c>
      <c r="F219" s="149" t="s">
        <v>117</v>
      </c>
      <c r="G219" s="150">
        <v>0</v>
      </c>
      <c r="H219" s="150">
        <v>0</v>
      </c>
      <c r="I219" s="151">
        <v>10</v>
      </c>
      <c r="J219" s="152">
        <f t="shared" si="6"/>
        <v>10</v>
      </c>
      <c r="K219" s="137">
        <v>0</v>
      </c>
      <c r="L219" s="138">
        <f t="shared" si="7"/>
        <v>10</v>
      </c>
      <c r="N219" s="54"/>
    </row>
    <row r="220" spans="1:14" ht="27" customHeight="1" hidden="1">
      <c r="A220" s="139" t="s">
        <v>82</v>
      </c>
      <c r="B220" s="93">
        <v>4010102</v>
      </c>
      <c r="C220" s="94" t="s">
        <v>88</v>
      </c>
      <c r="D220" s="125" t="s">
        <v>83</v>
      </c>
      <c r="E220" s="124" t="s">
        <v>83</v>
      </c>
      <c r="F220" s="140" t="s">
        <v>253</v>
      </c>
      <c r="G220" s="141">
        <f>+G221</f>
        <v>0</v>
      </c>
      <c r="H220" s="141">
        <f>+H221</f>
        <v>0</v>
      </c>
      <c r="I220" s="142">
        <f>+I221</f>
        <v>23</v>
      </c>
      <c r="J220" s="143">
        <f t="shared" si="6"/>
        <v>23</v>
      </c>
      <c r="K220" s="144">
        <v>0</v>
      </c>
      <c r="L220" s="145">
        <f t="shared" si="7"/>
        <v>23</v>
      </c>
      <c r="N220" s="54"/>
    </row>
    <row r="221" spans="1:14" ht="24.75" hidden="1" thickBot="1">
      <c r="A221" s="146"/>
      <c r="B221" s="103"/>
      <c r="C221" s="104"/>
      <c r="D221" s="147">
        <v>3299</v>
      </c>
      <c r="E221" s="148">
        <v>5212</v>
      </c>
      <c r="F221" s="149" t="s">
        <v>242</v>
      </c>
      <c r="G221" s="150">
        <v>0</v>
      </c>
      <c r="H221" s="150">
        <v>0</v>
      </c>
      <c r="I221" s="151">
        <v>23</v>
      </c>
      <c r="J221" s="152">
        <f t="shared" si="6"/>
        <v>23</v>
      </c>
      <c r="K221" s="153">
        <v>0</v>
      </c>
      <c r="L221" s="154">
        <f t="shared" si="7"/>
        <v>23</v>
      </c>
      <c r="N221" s="54"/>
    </row>
    <row r="222" spans="1:14" ht="24.75" hidden="1" thickBot="1">
      <c r="A222" s="139" t="s">
        <v>82</v>
      </c>
      <c r="B222" s="93">
        <v>4010103</v>
      </c>
      <c r="C222" s="94" t="s">
        <v>88</v>
      </c>
      <c r="D222" s="125" t="s">
        <v>83</v>
      </c>
      <c r="E222" s="124" t="s">
        <v>83</v>
      </c>
      <c r="F222" s="140" t="s">
        <v>254</v>
      </c>
      <c r="G222" s="141">
        <f>+G223</f>
        <v>0</v>
      </c>
      <c r="H222" s="141">
        <f>+H223</f>
        <v>0</v>
      </c>
      <c r="I222" s="142">
        <f>+I223</f>
        <v>10</v>
      </c>
      <c r="J222" s="143">
        <f t="shared" si="6"/>
        <v>10</v>
      </c>
      <c r="K222" s="100">
        <v>0</v>
      </c>
      <c r="L222" s="101">
        <f t="shared" si="7"/>
        <v>10</v>
      </c>
      <c r="N222" s="54"/>
    </row>
    <row r="223" spans="1:14" ht="13.5" hidden="1" thickBot="1">
      <c r="A223" s="146"/>
      <c r="B223" s="103"/>
      <c r="C223" s="104"/>
      <c r="D223" s="147">
        <v>3299</v>
      </c>
      <c r="E223" s="148">
        <v>5222</v>
      </c>
      <c r="F223" s="149" t="s">
        <v>95</v>
      </c>
      <c r="G223" s="150">
        <v>0</v>
      </c>
      <c r="H223" s="150">
        <v>0</v>
      </c>
      <c r="I223" s="151">
        <v>10</v>
      </c>
      <c r="J223" s="152">
        <f t="shared" si="6"/>
        <v>10</v>
      </c>
      <c r="K223" s="137">
        <v>0</v>
      </c>
      <c r="L223" s="138">
        <f t="shared" si="7"/>
        <v>10</v>
      </c>
      <c r="N223" s="54"/>
    </row>
    <row r="224" spans="1:14" ht="13.5" thickBot="1">
      <c r="A224" s="113" t="s">
        <v>82</v>
      </c>
      <c r="B224" s="210" t="s">
        <v>255</v>
      </c>
      <c r="C224" s="211"/>
      <c r="D224" s="114" t="s">
        <v>83</v>
      </c>
      <c r="E224" s="115" t="s">
        <v>83</v>
      </c>
      <c r="F224" s="116" t="s">
        <v>256</v>
      </c>
      <c r="G224" s="117">
        <v>0</v>
      </c>
      <c r="H224" s="117">
        <v>0</v>
      </c>
      <c r="I224" s="118">
        <f>SUM(I225:I254)/2</f>
        <v>250</v>
      </c>
      <c r="J224" s="119">
        <f>H224+I224</f>
        <v>250</v>
      </c>
      <c r="K224" s="120">
        <v>0</v>
      </c>
      <c r="L224" s="121">
        <f t="shared" si="7"/>
        <v>250</v>
      </c>
      <c r="N224" s="54"/>
    </row>
    <row r="225" spans="1:14" ht="13.5" hidden="1" thickBot="1">
      <c r="A225" s="123" t="s">
        <v>82</v>
      </c>
      <c r="B225" s="124">
        <v>4020000</v>
      </c>
      <c r="C225" s="94" t="s">
        <v>88</v>
      </c>
      <c r="D225" s="125" t="s">
        <v>83</v>
      </c>
      <c r="E225" s="124" t="s">
        <v>83</v>
      </c>
      <c r="F225" s="126" t="s">
        <v>257</v>
      </c>
      <c r="G225" s="127">
        <v>0</v>
      </c>
      <c r="H225" s="128">
        <v>0</v>
      </c>
      <c r="I225" s="129">
        <f>+I226</f>
        <v>6</v>
      </c>
      <c r="J225" s="130">
        <f>H225+I225</f>
        <v>6</v>
      </c>
      <c r="K225" s="100">
        <v>0</v>
      </c>
      <c r="L225" s="101">
        <f t="shared" si="7"/>
        <v>6</v>
      </c>
      <c r="N225" s="54"/>
    </row>
    <row r="226" spans="1:14" ht="13.5" hidden="1" thickBot="1">
      <c r="A226" s="131"/>
      <c r="B226" s="132"/>
      <c r="C226" s="133"/>
      <c r="D226" s="105">
        <v>3299</v>
      </c>
      <c r="E226" s="106">
        <v>5901</v>
      </c>
      <c r="F226" s="107" t="s">
        <v>90</v>
      </c>
      <c r="G226" s="134">
        <v>0</v>
      </c>
      <c r="H226" s="134">
        <v>0</v>
      </c>
      <c r="I226" s="135">
        <v>6</v>
      </c>
      <c r="J226" s="136">
        <f>H226+I226</f>
        <v>6</v>
      </c>
      <c r="K226" s="137">
        <v>0</v>
      </c>
      <c r="L226" s="138">
        <f t="shared" si="7"/>
        <v>6</v>
      </c>
      <c r="N226" s="54"/>
    </row>
    <row r="227" spans="1:14" ht="24.75" hidden="1" thickBot="1">
      <c r="A227" s="139" t="s">
        <v>82</v>
      </c>
      <c r="B227" s="93">
        <v>4020001</v>
      </c>
      <c r="C227" s="94" t="s">
        <v>258</v>
      </c>
      <c r="D227" s="125" t="s">
        <v>83</v>
      </c>
      <c r="E227" s="124" t="s">
        <v>83</v>
      </c>
      <c r="F227" s="140" t="s">
        <v>259</v>
      </c>
      <c r="G227" s="141">
        <f>+G228</f>
        <v>0</v>
      </c>
      <c r="H227" s="141">
        <f>+H228</f>
        <v>0</v>
      </c>
      <c r="I227" s="142">
        <f>+I228</f>
        <v>11</v>
      </c>
      <c r="J227" s="143">
        <f>+H227+I227</f>
        <v>11</v>
      </c>
      <c r="K227" s="144">
        <v>0</v>
      </c>
      <c r="L227" s="145">
        <f t="shared" si="7"/>
        <v>11</v>
      </c>
      <c r="N227" s="54"/>
    </row>
    <row r="228" spans="1:14" ht="13.5" hidden="1" thickBot="1">
      <c r="A228" s="146"/>
      <c r="B228" s="103"/>
      <c r="C228" s="104"/>
      <c r="D228" s="147">
        <v>3299</v>
      </c>
      <c r="E228" s="148">
        <v>5321</v>
      </c>
      <c r="F228" s="149" t="s">
        <v>117</v>
      </c>
      <c r="G228" s="150">
        <v>0</v>
      </c>
      <c r="H228" s="150">
        <v>0</v>
      </c>
      <c r="I228" s="151">
        <v>11</v>
      </c>
      <c r="J228" s="152">
        <f>+H228+I228</f>
        <v>11</v>
      </c>
      <c r="K228" s="153">
        <v>0</v>
      </c>
      <c r="L228" s="154">
        <f t="shared" si="7"/>
        <v>11</v>
      </c>
      <c r="N228" s="54"/>
    </row>
    <row r="229" spans="1:14" ht="24.75" hidden="1" thickBot="1">
      <c r="A229" s="139" t="s">
        <v>82</v>
      </c>
      <c r="B229" s="93">
        <v>4020002</v>
      </c>
      <c r="C229" s="94" t="s">
        <v>115</v>
      </c>
      <c r="D229" s="125" t="s">
        <v>83</v>
      </c>
      <c r="E229" s="124" t="s">
        <v>83</v>
      </c>
      <c r="F229" s="140" t="s">
        <v>260</v>
      </c>
      <c r="G229" s="141">
        <f>+G230</f>
        <v>0</v>
      </c>
      <c r="H229" s="141">
        <f>+H230</f>
        <v>0</v>
      </c>
      <c r="I229" s="142">
        <f>+I230</f>
        <v>11</v>
      </c>
      <c r="J229" s="143">
        <f aca="true" t="shared" si="8" ref="J229:J254">+H229+I229</f>
        <v>11</v>
      </c>
      <c r="K229" s="100">
        <v>0</v>
      </c>
      <c r="L229" s="101">
        <f t="shared" si="7"/>
        <v>11</v>
      </c>
      <c r="N229" s="54"/>
    </row>
    <row r="230" spans="1:14" ht="13.5" hidden="1" thickBot="1">
      <c r="A230" s="146"/>
      <c r="B230" s="103"/>
      <c r="C230" s="104"/>
      <c r="D230" s="147">
        <v>3299</v>
      </c>
      <c r="E230" s="148">
        <v>5321</v>
      </c>
      <c r="F230" s="149" t="s">
        <v>117</v>
      </c>
      <c r="G230" s="150">
        <v>0</v>
      </c>
      <c r="H230" s="150">
        <v>0</v>
      </c>
      <c r="I230" s="151">
        <v>11</v>
      </c>
      <c r="J230" s="152">
        <f t="shared" si="8"/>
        <v>11</v>
      </c>
      <c r="K230" s="137">
        <v>0</v>
      </c>
      <c r="L230" s="138">
        <f t="shared" si="7"/>
        <v>11</v>
      </c>
      <c r="N230" s="54"/>
    </row>
    <row r="231" spans="1:14" ht="24.75" hidden="1" thickBot="1">
      <c r="A231" s="139" t="s">
        <v>82</v>
      </c>
      <c r="B231" s="93">
        <v>4020003</v>
      </c>
      <c r="C231" s="94" t="s">
        <v>261</v>
      </c>
      <c r="D231" s="125" t="s">
        <v>83</v>
      </c>
      <c r="E231" s="124" t="s">
        <v>83</v>
      </c>
      <c r="F231" s="140" t="s">
        <v>262</v>
      </c>
      <c r="G231" s="141">
        <f>+G232</f>
        <v>0</v>
      </c>
      <c r="H231" s="141">
        <f>+H232</f>
        <v>0</v>
      </c>
      <c r="I231" s="142">
        <f>+I232</f>
        <v>13</v>
      </c>
      <c r="J231" s="143">
        <f t="shared" si="8"/>
        <v>13</v>
      </c>
      <c r="K231" s="144">
        <v>0</v>
      </c>
      <c r="L231" s="145">
        <f t="shared" si="7"/>
        <v>13</v>
      </c>
      <c r="N231" s="54"/>
    </row>
    <row r="232" spans="1:14" ht="13.5" hidden="1" thickBot="1">
      <c r="A232" s="146"/>
      <c r="B232" s="103"/>
      <c r="C232" s="104"/>
      <c r="D232" s="147">
        <v>3299</v>
      </c>
      <c r="E232" s="148">
        <v>5321</v>
      </c>
      <c r="F232" s="149" t="s">
        <v>117</v>
      </c>
      <c r="G232" s="150">
        <v>0</v>
      </c>
      <c r="H232" s="150">
        <v>0</v>
      </c>
      <c r="I232" s="151">
        <v>13</v>
      </c>
      <c r="J232" s="152">
        <f t="shared" si="8"/>
        <v>13</v>
      </c>
      <c r="K232" s="153">
        <v>0</v>
      </c>
      <c r="L232" s="154">
        <f t="shared" si="7"/>
        <v>13</v>
      </c>
      <c r="N232" s="54"/>
    </row>
    <row r="233" spans="1:14" ht="42" customHeight="1" hidden="1">
      <c r="A233" s="139" t="s">
        <v>82</v>
      </c>
      <c r="B233" s="93">
        <v>4020004</v>
      </c>
      <c r="C233" s="94" t="s">
        <v>263</v>
      </c>
      <c r="D233" s="125" t="s">
        <v>83</v>
      </c>
      <c r="E233" s="124" t="s">
        <v>83</v>
      </c>
      <c r="F233" s="140" t="s">
        <v>264</v>
      </c>
      <c r="G233" s="141">
        <f>+G234</f>
        <v>0</v>
      </c>
      <c r="H233" s="141">
        <f>+H234</f>
        <v>0</v>
      </c>
      <c r="I233" s="142">
        <f>+I234</f>
        <v>30</v>
      </c>
      <c r="J233" s="143">
        <f t="shared" si="8"/>
        <v>30</v>
      </c>
      <c r="K233" s="100">
        <v>0</v>
      </c>
      <c r="L233" s="101">
        <f t="shared" si="7"/>
        <v>30</v>
      </c>
      <c r="N233" s="54"/>
    </row>
    <row r="234" spans="1:14" ht="24.75" hidden="1" thickBot="1">
      <c r="A234" s="146"/>
      <c r="B234" s="103"/>
      <c r="C234" s="104"/>
      <c r="D234" s="147">
        <v>3299</v>
      </c>
      <c r="E234" s="148">
        <v>5331</v>
      </c>
      <c r="F234" s="149" t="s">
        <v>154</v>
      </c>
      <c r="G234" s="150">
        <v>0</v>
      </c>
      <c r="H234" s="150">
        <v>0</v>
      </c>
      <c r="I234" s="151">
        <v>30</v>
      </c>
      <c r="J234" s="152">
        <f t="shared" si="8"/>
        <v>30</v>
      </c>
      <c r="K234" s="137">
        <v>0</v>
      </c>
      <c r="L234" s="138">
        <f t="shared" si="7"/>
        <v>30</v>
      </c>
      <c r="N234" s="54"/>
    </row>
    <row r="235" spans="1:14" ht="24.75" hidden="1" thickBot="1">
      <c r="A235" s="139" t="s">
        <v>82</v>
      </c>
      <c r="B235" s="93">
        <v>4020005</v>
      </c>
      <c r="C235" s="94" t="s">
        <v>265</v>
      </c>
      <c r="D235" s="125" t="s">
        <v>83</v>
      </c>
      <c r="E235" s="124" t="s">
        <v>83</v>
      </c>
      <c r="F235" s="140" t="s">
        <v>266</v>
      </c>
      <c r="G235" s="141">
        <f>+G236</f>
        <v>0</v>
      </c>
      <c r="H235" s="141">
        <f>+H236</f>
        <v>0</v>
      </c>
      <c r="I235" s="142">
        <f>+I236</f>
        <v>16</v>
      </c>
      <c r="J235" s="143">
        <f t="shared" si="8"/>
        <v>16</v>
      </c>
      <c r="K235" s="144">
        <v>0</v>
      </c>
      <c r="L235" s="145">
        <f t="shared" si="7"/>
        <v>16</v>
      </c>
      <c r="N235" s="54"/>
    </row>
    <row r="236" spans="1:14" ht="24.75" hidden="1" thickBot="1">
      <c r="A236" s="146"/>
      <c r="B236" s="103"/>
      <c r="C236" s="104"/>
      <c r="D236" s="147">
        <v>3299</v>
      </c>
      <c r="E236" s="148">
        <v>5331</v>
      </c>
      <c r="F236" s="149" t="s">
        <v>154</v>
      </c>
      <c r="G236" s="150">
        <v>0</v>
      </c>
      <c r="H236" s="150">
        <v>0</v>
      </c>
      <c r="I236" s="151">
        <v>16</v>
      </c>
      <c r="J236" s="152">
        <f t="shared" si="8"/>
        <v>16</v>
      </c>
      <c r="K236" s="153">
        <v>0</v>
      </c>
      <c r="L236" s="154">
        <f t="shared" si="7"/>
        <v>16</v>
      </c>
      <c r="N236" s="54"/>
    </row>
    <row r="237" spans="1:14" ht="36.75" hidden="1" thickBot="1">
      <c r="A237" s="139" t="s">
        <v>82</v>
      </c>
      <c r="B237" s="93">
        <v>4020006</v>
      </c>
      <c r="C237" s="94" t="s">
        <v>249</v>
      </c>
      <c r="D237" s="125" t="s">
        <v>83</v>
      </c>
      <c r="E237" s="124" t="s">
        <v>83</v>
      </c>
      <c r="F237" s="140" t="s">
        <v>267</v>
      </c>
      <c r="G237" s="141">
        <f>+G238</f>
        <v>0</v>
      </c>
      <c r="H237" s="141">
        <f>+H238</f>
        <v>0</v>
      </c>
      <c r="I237" s="142">
        <f>+I238</f>
        <v>10</v>
      </c>
      <c r="J237" s="143">
        <f t="shared" si="8"/>
        <v>10</v>
      </c>
      <c r="K237" s="100">
        <v>0</v>
      </c>
      <c r="L237" s="101">
        <f t="shared" si="7"/>
        <v>10</v>
      </c>
      <c r="N237" s="54"/>
    </row>
    <row r="238" spans="1:14" ht="13.5" hidden="1" thickBot="1">
      <c r="A238" s="146"/>
      <c r="B238" s="103"/>
      <c r="C238" s="104"/>
      <c r="D238" s="147">
        <v>3299</v>
      </c>
      <c r="E238" s="148">
        <v>5321</v>
      </c>
      <c r="F238" s="149" t="s">
        <v>117</v>
      </c>
      <c r="G238" s="150">
        <v>0</v>
      </c>
      <c r="H238" s="150">
        <v>0</v>
      </c>
      <c r="I238" s="151">
        <v>10</v>
      </c>
      <c r="J238" s="152">
        <f t="shared" si="8"/>
        <v>10</v>
      </c>
      <c r="K238" s="137">
        <v>0</v>
      </c>
      <c r="L238" s="138">
        <f t="shared" si="7"/>
        <v>10</v>
      </c>
      <c r="N238" s="54"/>
    </row>
    <row r="239" spans="1:14" ht="24.75" hidden="1" thickBot="1">
      <c r="A239" s="139" t="s">
        <v>82</v>
      </c>
      <c r="B239" s="93">
        <v>4020007</v>
      </c>
      <c r="C239" s="94" t="s">
        <v>190</v>
      </c>
      <c r="D239" s="125" t="s">
        <v>83</v>
      </c>
      <c r="E239" s="124" t="s">
        <v>83</v>
      </c>
      <c r="F239" s="140" t="s">
        <v>268</v>
      </c>
      <c r="G239" s="141">
        <f>+G240</f>
        <v>0</v>
      </c>
      <c r="H239" s="141">
        <f>+H240</f>
        <v>0</v>
      </c>
      <c r="I239" s="142">
        <f>+I240</f>
        <v>23</v>
      </c>
      <c r="J239" s="143">
        <f t="shared" si="8"/>
        <v>23</v>
      </c>
      <c r="K239" s="144">
        <v>0</v>
      </c>
      <c r="L239" s="145">
        <f t="shared" si="7"/>
        <v>23</v>
      </c>
      <c r="N239" s="54"/>
    </row>
    <row r="240" spans="1:14" ht="13.5" hidden="1" thickBot="1">
      <c r="A240" s="146"/>
      <c r="B240" s="103"/>
      <c r="C240" s="104"/>
      <c r="D240" s="147">
        <v>3299</v>
      </c>
      <c r="E240" s="148">
        <v>5321</v>
      </c>
      <c r="F240" s="149" t="s">
        <v>117</v>
      </c>
      <c r="G240" s="150">
        <v>0</v>
      </c>
      <c r="H240" s="150">
        <v>0</v>
      </c>
      <c r="I240" s="151">
        <v>23</v>
      </c>
      <c r="J240" s="152">
        <f t="shared" si="8"/>
        <v>23</v>
      </c>
      <c r="K240" s="153">
        <v>0</v>
      </c>
      <c r="L240" s="154">
        <f t="shared" si="7"/>
        <v>23</v>
      </c>
      <c r="N240" s="54"/>
    </row>
    <row r="241" spans="1:14" ht="36.75" hidden="1" thickBot="1">
      <c r="A241" s="139" t="s">
        <v>82</v>
      </c>
      <c r="B241" s="93">
        <v>4020008</v>
      </c>
      <c r="C241" s="94" t="s">
        <v>269</v>
      </c>
      <c r="D241" s="125" t="s">
        <v>83</v>
      </c>
      <c r="E241" s="124" t="s">
        <v>83</v>
      </c>
      <c r="F241" s="140" t="s">
        <v>270</v>
      </c>
      <c r="G241" s="141">
        <f>+G242</f>
        <v>0</v>
      </c>
      <c r="H241" s="141">
        <f>+H242</f>
        <v>0</v>
      </c>
      <c r="I241" s="142">
        <f>+I242</f>
        <v>10</v>
      </c>
      <c r="J241" s="143">
        <f t="shared" si="8"/>
        <v>10</v>
      </c>
      <c r="K241" s="100">
        <v>0</v>
      </c>
      <c r="L241" s="101">
        <f t="shared" si="7"/>
        <v>10</v>
      </c>
      <c r="N241" s="54"/>
    </row>
    <row r="242" spans="1:14" ht="13.5" hidden="1" thickBot="1">
      <c r="A242" s="146"/>
      <c r="B242" s="103"/>
      <c r="C242" s="104"/>
      <c r="D242" s="147">
        <v>3299</v>
      </c>
      <c r="E242" s="148">
        <v>5321</v>
      </c>
      <c r="F242" s="149" t="s">
        <v>117</v>
      </c>
      <c r="G242" s="150">
        <v>0</v>
      </c>
      <c r="H242" s="150">
        <v>0</v>
      </c>
      <c r="I242" s="151">
        <v>10</v>
      </c>
      <c r="J242" s="152">
        <f t="shared" si="8"/>
        <v>10</v>
      </c>
      <c r="K242" s="137">
        <v>0</v>
      </c>
      <c r="L242" s="138">
        <f t="shared" si="7"/>
        <v>10</v>
      </c>
      <c r="N242" s="54"/>
    </row>
    <row r="243" spans="1:14" ht="24.75" hidden="1" thickBot="1">
      <c r="A243" s="139" t="s">
        <v>82</v>
      </c>
      <c r="B243" s="93">
        <v>4020009</v>
      </c>
      <c r="C243" s="94" t="s">
        <v>271</v>
      </c>
      <c r="D243" s="125" t="s">
        <v>83</v>
      </c>
      <c r="E243" s="124" t="s">
        <v>83</v>
      </c>
      <c r="F243" s="140" t="s">
        <v>272</v>
      </c>
      <c r="G243" s="141">
        <f>+G244</f>
        <v>0</v>
      </c>
      <c r="H243" s="141">
        <f>+H244</f>
        <v>0</v>
      </c>
      <c r="I243" s="142">
        <f>+I244</f>
        <v>10</v>
      </c>
      <c r="J243" s="143">
        <f t="shared" si="8"/>
        <v>10</v>
      </c>
      <c r="K243" s="144">
        <v>0</v>
      </c>
      <c r="L243" s="145">
        <f t="shared" si="7"/>
        <v>10</v>
      </c>
      <c r="N243" s="54"/>
    </row>
    <row r="244" spans="1:14" ht="13.5" hidden="1" thickBot="1">
      <c r="A244" s="146"/>
      <c r="B244" s="103"/>
      <c r="C244" s="104"/>
      <c r="D244" s="147">
        <v>3299</v>
      </c>
      <c r="E244" s="148">
        <v>5321</v>
      </c>
      <c r="F244" s="149" t="s">
        <v>117</v>
      </c>
      <c r="G244" s="150">
        <v>0</v>
      </c>
      <c r="H244" s="150">
        <v>0</v>
      </c>
      <c r="I244" s="151">
        <v>10</v>
      </c>
      <c r="J244" s="152">
        <f t="shared" si="8"/>
        <v>10</v>
      </c>
      <c r="K244" s="153">
        <v>0</v>
      </c>
      <c r="L244" s="154">
        <f t="shared" si="7"/>
        <v>10</v>
      </c>
      <c r="N244" s="54"/>
    </row>
    <row r="245" spans="1:14" ht="36.75" hidden="1" thickBot="1">
      <c r="A245" s="139" t="s">
        <v>82</v>
      </c>
      <c r="B245" s="93">
        <v>4020010</v>
      </c>
      <c r="C245" s="94" t="s">
        <v>273</v>
      </c>
      <c r="D245" s="125" t="s">
        <v>83</v>
      </c>
      <c r="E245" s="124" t="s">
        <v>83</v>
      </c>
      <c r="F245" s="140" t="s">
        <v>274</v>
      </c>
      <c r="G245" s="141">
        <f>+G246</f>
        <v>0</v>
      </c>
      <c r="H245" s="141">
        <f>+H246</f>
        <v>0</v>
      </c>
      <c r="I245" s="142">
        <f>+I246</f>
        <v>10</v>
      </c>
      <c r="J245" s="143">
        <f t="shared" si="8"/>
        <v>10</v>
      </c>
      <c r="K245" s="100">
        <v>0</v>
      </c>
      <c r="L245" s="101">
        <f t="shared" si="7"/>
        <v>10</v>
      </c>
      <c r="N245" s="54"/>
    </row>
    <row r="246" spans="1:14" ht="13.5" hidden="1" thickBot="1">
      <c r="A246" s="146"/>
      <c r="B246" s="103"/>
      <c r="C246" s="104"/>
      <c r="D246" s="147">
        <v>3299</v>
      </c>
      <c r="E246" s="148">
        <v>5321</v>
      </c>
      <c r="F246" s="149" t="s">
        <v>117</v>
      </c>
      <c r="G246" s="150">
        <v>0</v>
      </c>
      <c r="H246" s="150">
        <v>0</v>
      </c>
      <c r="I246" s="151">
        <v>10</v>
      </c>
      <c r="J246" s="152">
        <f t="shared" si="8"/>
        <v>10</v>
      </c>
      <c r="K246" s="137">
        <v>0</v>
      </c>
      <c r="L246" s="138">
        <f t="shared" si="7"/>
        <v>10</v>
      </c>
      <c r="N246" s="54"/>
    </row>
    <row r="247" spans="1:14" ht="24.75" hidden="1" thickBot="1">
      <c r="A247" s="139" t="s">
        <v>82</v>
      </c>
      <c r="B247" s="93">
        <v>4020011</v>
      </c>
      <c r="C247" s="94" t="s">
        <v>125</v>
      </c>
      <c r="D247" s="125" t="s">
        <v>83</v>
      </c>
      <c r="E247" s="124" t="s">
        <v>83</v>
      </c>
      <c r="F247" s="140" t="s">
        <v>275</v>
      </c>
      <c r="G247" s="141">
        <f>+G248</f>
        <v>0</v>
      </c>
      <c r="H247" s="141">
        <f>+H248</f>
        <v>0</v>
      </c>
      <c r="I247" s="142">
        <f>+I248</f>
        <v>30</v>
      </c>
      <c r="J247" s="143">
        <f t="shared" si="8"/>
        <v>30</v>
      </c>
      <c r="K247" s="156">
        <v>0</v>
      </c>
      <c r="L247" s="145">
        <f t="shared" si="7"/>
        <v>30</v>
      </c>
      <c r="N247" s="54"/>
    </row>
    <row r="248" spans="1:14" ht="13.5" hidden="1" thickBot="1">
      <c r="A248" s="146"/>
      <c r="B248" s="103"/>
      <c r="C248" s="104"/>
      <c r="D248" s="147">
        <v>3299</v>
      </c>
      <c r="E248" s="148">
        <v>5321</v>
      </c>
      <c r="F248" s="149" t="s">
        <v>117</v>
      </c>
      <c r="G248" s="150">
        <v>0</v>
      </c>
      <c r="H248" s="150">
        <v>0</v>
      </c>
      <c r="I248" s="151">
        <v>30</v>
      </c>
      <c r="J248" s="152">
        <f t="shared" si="8"/>
        <v>30</v>
      </c>
      <c r="K248" s="153">
        <v>0</v>
      </c>
      <c r="L248" s="154">
        <f t="shared" si="7"/>
        <v>30</v>
      </c>
      <c r="N248" s="54"/>
    </row>
    <row r="249" spans="1:14" ht="24.75" hidden="1" thickBot="1">
      <c r="A249" s="139" t="s">
        <v>82</v>
      </c>
      <c r="B249" s="93">
        <v>4020012</v>
      </c>
      <c r="C249" s="94" t="s">
        <v>160</v>
      </c>
      <c r="D249" s="125" t="s">
        <v>83</v>
      </c>
      <c r="E249" s="124" t="s">
        <v>83</v>
      </c>
      <c r="F249" s="140" t="s">
        <v>276</v>
      </c>
      <c r="G249" s="141">
        <f>+G250</f>
        <v>0</v>
      </c>
      <c r="H249" s="141">
        <f>+H250</f>
        <v>0</v>
      </c>
      <c r="I249" s="142">
        <f>+I250</f>
        <v>30</v>
      </c>
      <c r="J249" s="143">
        <f t="shared" si="8"/>
        <v>30</v>
      </c>
      <c r="K249" s="100">
        <v>0</v>
      </c>
      <c r="L249" s="101">
        <f t="shared" si="7"/>
        <v>30</v>
      </c>
      <c r="N249" s="54"/>
    </row>
    <row r="250" spans="1:14" ht="13.5" hidden="1" thickBot="1">
      <c r="A250" s="146"/>
      <c r="B250" s="103"/>
      <c r="C250" s="104"/>
      <c r="D250" s="147">
        <v>3299</v>
      </c>
      <c r="E250" s="148">
        <v>5321</v>
      </c>
      <c r="F250" s="149" t="s">
        <v>117</v>
      </c>
      <c r="G250" s="150">
        <v>0</v>
      </c>
      <c r="H250" s="150">
        <v>0</v>
      </c>
      <c r="I250" s="151">
        <v>30</v>
      </c>
      <c r="J250" s="152">
        <f t="shared" si="8"/>
        <v>30</v>
      </c>
      <c r="K250" s="137">
        <v>0</v>
      </c>
      <c r="L250" s="138">
        <f t="shared" si="7"/>
        <v>30</v>
      </c>
      <c r="N250" s="54"/>
    </row>
    <row r="251" spans="1:14" ht="36.75" hidden="1" thickBot="1">
      <c r="A251" s="139" t="s">
        <v>82</v>
      </c>
      <c r="B251" s="93">
        <v>4020013</v>
      </c>
      <c r="C251" s="94" t="s">
        <v>277</v>
      </c>
      <c r="D251" s="125" t="s">
        <v>83</v>
      </c>
      <c r="E251" s="124" t="s">
        <v>83</v>
      </c>
      <c r="F251" s="140" t="s">
        <v>278</v>
      </c>
      <c r="G251" s="141">
        <f>+G252</f>
        <v>0</v>
      </c>
      <c r="H251" s="141">
        <f>+H252</f>
        <v>0</v>
      </c>
      <c r="I251" s="142">
        <f>+I252</f>
        <v>30</v>
      </c>
      <c r="J251" s="143">
        <f t="shared" si="8"/>
        <v>30</v>
      </c>
      <c r="K251" s="144">
        <v>0</v>
      </c>
      <c r="L251" s="145">
        <f t="shared" si="7"/>
        <v>30</v>
      </c>
      <c r="N251" s="54"/>
    </row>
    <row r="252" spans="1:14" ht="24.75" hidden="1" thickBot="1">
      <c r="A252" s="146"/>
      <c r="B252" s="103"/>
      <c r="C252" s="104"/>
      <c r="D252" s="147">
        <v>3299</v>
      </c>
      <c r="E252" s="148">
        <v>5331</v>
      </c>
      <c r="F252" s="149" t="s">
        <v>154</v>
      </c>
      <c r="G252" s="150">
        <v>0</v>
      </c>
      <c r="H252" s="150">
        <v>0</v>
      </c>
      <c r="I252" s="151">
        <v>30</v>
      </c>
      <c r="J252" s="152">
        <f t="shared" si="8"/>
        <v>30</v>
      </c>
      <c r="K252" s="153">
        <v>0</v>
      </c>
      <c r="L252" s="154">
        <f t="shared" si="7"/>
        <v>30</v>
      </c>
      <c r="N252" s="54"/>
    </row>
    <row r="253" spans="1:14" ht="28.5" customHeight="1" hidden="1">
      <c r="A253" s="139" t="s">
        <v>82</v>
      </c>
      <c r="B253" s="93">
        <v>4020014</v>
      </c>
      <c r="C253" s="94" t="s">
        <v>279</v>
      </c>
      <c r="D253" s="125" t="s">
        <v>83</v>
      </c>
      <c r="E253" s="124" t="s">
        <v>83</v>
      </c>
      <c r="F253" s="140" t="s">
        <v>280</v>
      </c>
      <c r="G253" s="141">
        <f>+G254</f>
        <v>0</v>
      </c>
      <c r="H253" s="141">
        <f>+H254</f>
        <v>0</v>
      </c>
      <c r="I253" s="142">
        <f>+I254</f>
        <v>10</v>
      </c>
      <c r="J253" s="143">
        <f t="shared" si="8"/>
        <v>10</v>
      </c>
      <c r="K253" s="100">
        <v>0</v>
      </c>
      <c r="L253" s="101">
        <f t="shared" si="7"/>
        <v>10</v>
      </c>
      <c r="N253" s="54"/>
    </row>
    <row r="254" spans="1:14" ht="13.5" hidden="1" thickBot="1">
      <c r="A254" s="146"/>
      <c r="B254" s="103"/>
      <c r="C254" s="104"/>
      <c r="D254" s="147">
        <v>3299</v>
      </c>
      <c r="E254" s="148">
        <v>5321</v>
      </c>
      <c r="F254" s="149" t="s">
        <v>117</v>
      </c>
      <c r="G254" s="150">
        <v>0</v>
      </c>
      <c r="H254" s="150">
        <v>0</v>
      </c>
      <c r="I254" s="151">
        <v>10</v>
      </c>
      <c r="J254" s="152">
        <f t="shared" si="8"/>
        <v>10</v>
      </c>
      <c r="K254" s="153">
        <v>0</v>
      </c>
      <c r="L254" s="154">
        <f t="shared" si="7"/>
        <v>10</v>
      </c>
      <c r="N254" s="54"/>
    </row>
    <row r="255" spans="1:14" ht="32.25" customHeight="1" thickBot="1">
      <c r="A255" s="113" t="s">
        <v>82</v>
      </c>
      <c r="B255" s="210" t="s">
        <v>281</v>
      </c>
      <c r="C255" s="211"/>
      <c r="D255" s="114" t="s">
        <v>83</v>
      </c>
      <c r="E255" s="115" t="s">
        <v>83</v>
      </c>
      <c r="F255" s="116" t="s">
        <v>282</v>
      </c>
      <c r="G255" s="117">
        <v>0</v>
      </c>
      <c r="H255" s="117">
        <v>0</v>
      </c>
      <c r="I255" s="118">
        <f>+I256</f>
        <v>250</v>
      </c>
      <c r="J255" s="119">
        <f>H255+I255</f>
        <v>250</v>
      </c>
      <c r="K255" s="120">
        <f>+K256+K258+K260+K262+K264+K266+K268+K270+K272+K274+K276</f>
        <v>0</v>
      </c>
      <c r="L255" s="121">
        <f t="shared" si="7"/>
        <v>250</v>
      </c>
      <c r="M255" s="56" t="s">
        <v>87</v>
      </c>
      <c r="N255" s="54"/>
    </row>
    <row r="256" spans="1:14" ht="12.75">
      <c r="A256" s="123" t="s">
        <v>82</v>
      </c>
      <c r="B256" s="124">
        <v>4030000</v>
      </c>
      <c r="C256" s="94" t="s">
        <v>88</v>
      </c>
      <c r="D256" s="125" t="s">
        <v>83</v>
      </c>
      <c r="E256" s="124" t="s">
        <v>83</v>
      </c>
      <c r="F256" s="126" t="s">
        <v>283</v>
      </c>
      <c r="G256" s="127">
        <v>0</v>
      </c>
      <c r="H256" s="128">
        <v>0</v>
      </c>
      <c r="I256" s="129">
        <f>+I257</f>
        <v>250</v>
      </c>
      <c r="J256" s="130">
        <f>H256+I256</f>
        <v>250</v>
      </c>
      <c r="K256" s="144">
        <f>+K257</f>
        <v>-249</v>
      </c>
      <c r="L256" s="161">
        <f t="shared" si="7"/>
        <v>1</v>
      </c>
      <c r="M256" s="56" t="s">
        <v>87</v>
      </c>
      <c r="N256" s="54"/>
    </row>
    <row r="257" spans="1:14" ht="13.5" thickBot="1">
      <c r="A257" s="162"/>
      <c r="B257" s="163"/>
      <c r="C257" s="164"/>
      <c r="D257" s="165">
        <v>3299</v>
      </c>
      <c r="E257" s="166">
        <v>5901</v>
      </c>
      <c r="F257" s="167" t="s">
        <v>90</v>
      </c>
      <c r="G257" s="168">
        <v>0</v>
      </c>
      <c r="H257" s="168">
        <v>0</v>
      </c>
      <c r="I257" s="169">
        <v>250</v>
      </c>
      <c r="J257" s="170">
        <f>H257+I257</f>
        <v>250</v>
      </c>
      <c r="K257" s="153">
        <v>-249</v>
      </c>
      <c r="L257" s="171">
        <f t="shared" si="7"/>
        <v>1</v>
      </c>
      <c r="N257" s="54"/>
    </row>
    <row r="258" spans="1:14" ht="24">
      <c r="A258" s="172" t="s">
        <v>82</v>
      </c>
      <c r="B258" s="173">
        <v>4030001</v>
      </c>
      <c r="C258" s="94" t="s">
        <v>284</v>
      </c>
      <c r="D258" s="174" t="s">
        <v>83</v>
      </c>
      <c r="E258" s="173" t="s">
        <v>83</v>
      </c>
      <c r="F258" s="175" t="s">
        <v>285</v>
      </c>
      <c r="G258" s="176">
        <v>0</v>
      </c>
      <c r="H258" s="176">
        <v>0</v>
      </c>
      <c r="I258" s="177">
        <f>+I259</f>
        <v>0</v>
      </c>
      <c r="J258" s="178">
        <f>H258+I258</f>
        <v>0</v>
      </c>
      <c r="K258" s="144">
        <f>+K259</f>
        <v>14</v>
      </c>
      <c r="L258" s="161">
        <f t="shared" si="7"/>
        <v>14</v>
      </c>
      <c r="M258" s="56" t="s">
        <v>87</v>
      </c>
      <c r="N258" s="54"/>
    </row>
    <row r="259" spans="1:14" ht="13.5" thickBot="1">
      <c r="A259" s="131"/>
      <c r="B259" s="132"/>
      <c r="C259" s="133"/>
      <c r="D259" s="105">
        <v>3299</v>
      </c>
      <c r="E259" s="148">
        <v>5321</v>
      </c>
      <c r="F259" s="149" t="s">
        <v>117</v>
      </c>
      <c r="G259" s="179">
        <v>0</v>
      </c>
      <c r="H259" s="179">
        <v>0</v>
      </c>
      <c r="I259" s="180">
        <v>0</v>
      </c>
      <c r="J259" s="181">
        <f>H259+I259</f>
        <v>0</v>
      </c>
      <c r="K259" s="153">
        <v>14</v>
      </c>
      <c r="L259" s="171">
        <f t="shared" si="7"/>
        <v>14</v>
      </c>
      <c r="N259" s="54"/>
    </row>
    <row r="260" spans="1:14" ht="24">
      <c r="A260" s="172" t="s">
        <v>82</v>
      </c>
      <c r="B260" s="173">
        <v>4030002</v>
      </c>
      <c r="C260" s="94" t="s">
        <v>286</v>
      </c>
      <c r="D260" s="174" t="s">
        <v>83</v>
      </c>
      <c r="E260" s="173" t="s">
        <v>83</v>
      </c>
      <c r="F260" s="175" t="s">
        <v>287</v>
      </c>
      <c r="G260" s="176">
        <v>0</v>
      </c>
      <c r="H260" s="176">
        <v>0</v>
      </c>
      <c r="I260" s="177">
        <f>+I261</f>
        <v>0</v>
      </c>
      <c r="J260" s="178">
        <f aca="true" t="shared" si="9" ref="J260:J277">H260+I260</f>
        <v>0</v>
      </c>
      <c r="K260" s="144">
        <f>+K261</f>
        <v>39</v>
      </c>
      <c r="L260" s="161">
        <f t="shared" si="7"/>
        <v>39</v>
      </c>
      <c r="M260" s="56" t="s">
        <v>87</v>
      </c>
      <c r="N260" s="54"/>
    </row>
    <row r="261" spans="1:14" ht="13.5" thickBot="1">
      <c r="A261" s="131"/>
      <c r="B261" s="132"/>
      <c r="C261" s="133"/>
      <c r="D261" s="105">
        <v>3299</v>
      </c>
      <c r="E261" s="148">
        <v>5321</v>
      </c>
      <c r="F261" s="149" t="s">
        <v>117</v>
      </c>
      <c r="G261" s="179">
        <v>0</v>
      </c>
      <c r="H261" s="179">
        <v>0</v>
      </c>
      <c r="I261" s="180">
        <v>0</v>
      </c>
      <c r="J261" s="181">
        <f t="shared" si="9"/>
        <v>0</v>
      </c>
      <c r="K261" s="153">
        <v>39</v>
      </c>
      <c r="L261" s="171">
        <f t="shared" si="7"/>
        <v>39</v>
      </c>
      <c r="N261" s="54"/>
    </row>
    <row r="262" spans="1:14" ht="24">
      <c r="A262" s="172" t="s">
        <v>82</v>
      </c>
      <c r="B262" s="173">
        <v>4030003</v>
      </c>
      <c r="C262" s="94" t="s">
        <v>288</v>
      </c>
      <c r="D262" s="174" t="s">
        <v>83</v>
      </c>
      <c r="E262" s="173" t="s">
        <v>83</v>
      </c>
      <c r="F262" s="175" t="s">
        <v>289</v>
      </c>
      <c r="G262" s="176">
        <v>0</v>
      </c>
      <c r="H262" s="176">
        <v>0</v>
      </c>
      <c r="I262" s="177">
        <f>+I263</f>
        <v>0</v>
      </c>
      <c r="J262" s="178">
        <f t="shared" si="9"/>
        <v>0</v>
      </c>
      <c r="K262" s="144">
        <f>+K263</f>
        <v>39</v>
      </c>
      <c r="L262" s="161">
        <f t="shared" si="7"/>
        <v>39</v>
      </c>
      <c r="M262" s="56" t="s">
        <v>87</v>
      </c>
      <c r="N262" s="54"/>
    </row>
    <row r="263" spans="1:14" ht="24.75" thickBot="1">
      <c r="A263" s="131"/>
      <c r="B263" s="132"/>
      <c r="C263" s="133"/>
      <c r="D263" s="105">
        <v>3299</v>
      </c>
      <c r="E263" s="148">
        <v>5331</v>
      </c>
      <c r="F263" s="149" t="s">
        <v>154</v>
      </c>
      <c r="G263" s="179">
        <v>0</v>
      </c>
      <c r="H263" s="179">
        <v>0</v>
      </c>
      <c r="I263" s="180">
        <v>0</v>
      </c>
      <c r="J263" s="181">
        <f t="shared" si="9"/>
        <v>0</v>
      </c>
      <c r="K263" s="153">
        <v>39</v>
      </c>
      <c r="L263" s="171">
        <f t="shared" si="7"/>
        <v>39</v>
      </c>
      <c r="N263" s="54"/>
    </row>
    <row r="264" spans="1:14" ht="24">
      <c r="A264" s="172" t="s">
        <v>82</v>
      </c>
      <c r="B264" s="173">
        <v>4030004</v>
      </c>
      <c r="C264" s="94" t="s">
        <v>290</v>
      </c>
      <c r="D264" s="174" t="s">
        <v>83</v>
      </c>
      <c r="E264" s="173" t="s">
        <v>83</v>
      </c>
      <c r="F264" s="175" t="s">
        <v>291</v>
      </c>
      <c r="G264" s="176">
        <v>0</v>
      </c>
      <c r="H264" s="176">
        <v>0</v>
      </c>
      <c r="I264" s="177">
        <f>+I265</f>
        <v>0</v>
      </c>
      <c r="J264" s="178">
        <f t="shared" si="9"/>
        <v>0</v>
      </c>
      <c r="K264" s="144">
        <f>+K265</f>
        <v>25</v>
      </c>
      <c r="L264" s="161">
        <f t="shared" si="7"/>
        <v>25</v>
      </c>
      <c r="M264" s="56" t="s">
        <v>87</v>
      </c>
      <c r="N264" s="54"/>
    </row>
    <row r="265" spans="1:14" ht="13.5" thickBot="1">
      <c r="A265" s="131"/>
      <c r="B265" s="132"/>
      <c r="C265" s="133"/>
      <c r="D265" s="105">
        <v>3299</v>
      </c>
      <c r="E265" s="148">
        <v>5321</v>
      </c>
      <c r="F265" s="149" t="s">
        <v>117</v>
      </c>
      <c r="G265" s="179">
        <v>0</v>
      </c>
      <c r="H265" s="179">
        <v>0</v>
      </c>
      <c r="I265" s="180">
        <v>0</v>
      </c>
      <c r="J265" s="181">
        <f t="shared" si="9"/>
        <v>0</v>
      </c>
      <c r="K265" s="153">
        <v>25</v>
      </c>
      <c r="L265" s="171">
        <f t="shared" si="7"/>
        <v>25</v>
      </c>
      <c r="N265" s="54"/>
    </row>
    <row r="266" spans="1:14" ht="12.75">
      <c r="A266" s="172" t="s">
        <v>82</v>
      </c>
      <c r="B266" s="173">
        <v>4030005</v>
      </c>
      <c r="C266" s="94" t="s">
        <v>199</v>
      </c>
      <c r="D266" s="174" t="s">
        <v>83</v>
      </c>
      <c r="E266" s="173" t="s">
        <v>83</v>
      </c>
      <c r="F266" s="175" t="s">
        <v>292</v>
      </c>
      <c r="G266" s="176">
        <v>0</v>
      </c>
      <c r="H266" s="176">
        <v>0</v>
      </c>
      <c r="I266" s="177">
        <f>+I267</f>
        <v>0</v>
      </c>
      <c r="J266" s="178">
        <f t="shared" si="9"/>
        <v>0</v>
      </c>
      <c r="K266" s="144">
        <f>+K267</f>
        <v>22</v>
      </c>
      <c r="L266" s="161">
        <f t="shared" si="7"/>
        <v>22</v>
      </c>
      <c r="M266" s="56" t="s">
        <v>87</v>
      </c>
      <c r="N266" s="54"/>
    </row>
    <row r="267" spans="1:14" ht="13.5" thickBot="1">
      <c r="A267" s="131"/>
      <c r="B267" s="132"/>
      <c r="C267" s="133"/>
      <c r="D267" s="105">
        <v>3299</v>
      </c>
      <c r="E267" s="148">
        <v>5321</v>
      </c>
      <c r="F267" s="149" t="s">
        <v>117</v>
      </c>
      <c r="G267" s="179">
        <v>0</v>
      </c>
      <c r="H267" s="179">
        <v>0</v>
      </c>
      <c r="I267" s="180">
        <v>0</v>
      </c>
      <c r="J267" s="181">
        <f t="shared" si="9"/>
        <v>0</v>
      </c>
      <c r="K267" s="153">
        <v>22</v>
      </c>
      <c r="L267" s="171">
        <f t="shared" si="7"/>
        <v>22</v>
      </c>
      <c r="N267" s="54"/>
    </row>
    <row r="268" spans="1:14" ht="24">
      <c r="A268" s="172" t="s">
        <v>82</v>
      </c>
      <c r="B268" s="173">
        <v>4030006</v>
      </c>
      <c r="C268" s="94" t="s">
        <v>160</v>
      </c>
      <c r="D268" s="174" t="s">
        <v>83</v>
      </c>
      <c r="E268" s="173" t="s">
        <v>83</v>
      </c>
      <c r="F268" s="175" t="s">
        <v>293</v>
      </c>
      <c r="G268" s="176">
        <v>0</v>
      </c>
      <c r="H268" s="176">
        <v>0</v>
      </c>
      <c r="I268" s="177">
        <f>+I269</f>
        <v>0</v>
      </c>
      <c r="J268" s="178">
        <f t="shared" si="9"/>
        <v>0</v>
      </c>
      <c r="K268" s="144">
        <f>+K269</f>
        <v>39</v>
      </c>
      <c r="L268" s="161">
        <f aca="true" t="shared" si="10" ref="L268:L277">+J268+K268</f>
        <v>39</v>
      </c>
      <c r="M268" s="56" t="s">
        <v>87</v>
      </c>
      <c r="N268" s="54"/>
    </row>
    <row r="269" spans="1:14" ht="13.5" thickBot="1">
      <c r="A269" s="131"/>
      <c r="B269" s="132"/>
      <c r="C269" s="133"/>
      <c r="D269" s="105">
        <v>3299</v>
      </c>
      <c r="E269" s="148">
        <v>5321</v>
      </c>
      <c r="F269" s="149" t="s">
        <v>117</v>
      </c>
      <c r="G269" s="179">
        <v>0</v>
      </c>
      <c r="H269" s="179">
        <v>0</v>
      </c>
      <c r="I269" s="180">
        <v>0</v>
      </c>
      <c r="J269" s="181">
        <f t="shared" si="9"/>
        <v>0</v>
      </c>
      <c r="K269" s="153">
        <v>39</v>
      </c>
      <c r="L269" s="171">
        <f t="shared" si="10"/>
        <v>39</v>
      </c>
      <c r="N269" s="54"/>
    </row>
    <row r="270" spans="1:14" ht="24">
      <c r="A270" s="172" t="s">
        <v>82</v>
      </c>
      <c r="B270" s="173">
        <v>4030007</v>
      </c>
      <c r="C270" s="94" t="s">
        <v>245</v>
      </c>
      <c r="D270" s="174" t="s">
        <v>83</v>
      </c>
      <c r="E270" s="173" t="s">
        <v>83</v>
      </c>
      <c r="F270" s="175" t="s">
        <v>294</v>
      </c>
      <c r="G270" s="176">
        <v>0</v>
      </c>
      <c r="H270" s="176">
        <v>0</v>
      </c>
      <c r="I270" s="177">
        <f>+I271</f>
        <v>0</v>
      </c>
      <c r="J270" s="178">
        <f t="shared" si="9"/>
        <v>0</v>
      </c>
      <c r="K270" s="144">
        <f>+K271</f>
        <v>18</v>
      </c>
      <c r="L270" s="161">
        <f t="shared" si="10"/>
        <v>18</v>
      </c>
      <c r="M270" s="56" t="s">
        <v>87</v>
      </c>
      <c r="N270" s="54"/>
    </row>
    <row r="271" spans="1:14" ht="24.75" thickBot="1">
      <c r="A271" s="131"/>
      <c r="B271" s="132"/>
      <c r="C271" s="133"/>
      <c r="D271" s="105">
        <v>3299</v>
      </c>
      <c r="E271" s="148">
        <v>5331</v>
      </c>
      <c r="F271" s="149" t="s">
        <v>154</v>
      </c>
      <c r="G271" s="179">
        <v>0</v>
      </c>
      <c r="H271" s="179">
        <v>0</v>
      </c>
      <c r="I271" s="180">
        <v>0</v>
      </c>
      <c r="J271" s="181">
        <f t="shared" si="9"/>
        <v>0</v>
      </c>
      <c r="K271" s="153">
        <v>18</v>
      </c>
      <c r="L271" s="171">
        <f t="shared" si="10"/>
        <v>18</v>
      </c>
      <c r="N271" s="54"/>
    </row>
    <row r="272" spans="1:14" ht="39.75" customHeight="1">
      <c r="A272" s="172" t="s">
        <v>82</v>
      </c>
      <c r="B272" s="173">
        <v>4030008</v>
      </c>
      <c r="C272" s="94" t="s">
        <v>295</v>
      </c>
      <c r="D272" s="174" t="s">
        <v>83</v>
      </c>
      <c r="E272" s="173" t="s">
        <v>83</v>
      </c>
      <c r="F272" s="175" t="s">
        <v>296</v>
      </c>
      <c r="G272" s="176">
        <v>0</v>
      </c>
      <c r="H272" s="176">
        <v>0</v>
      </c>
      <c r="I272" s="177">
        <f>+I273</f>
        <v>0</v>
      </c>
      <c r="J272" s="178">
        <f t="shared" si="9"/>
        <v>0</v>
      </c>
      <c r="K272" s="144">
        <f>+K273</f>
        <v>22</v>
      </c>
      <c r="L272" s="161">
        <f t="shared" si="10"/>
        <v>22</v>
      </c>
      <c r="M272" s="56" t="s">
        <v>87</v>
      </c>
      <c r="N272" s="54"/>
    </row>
    <row r="273" spans="1:14" ht="24.75" thickBot="1">
      <c r="A273" s="131"/>
      <c r="B273" s="132"/>
      <c r="C273" s="133"/>
      <c r="D273" s="105">
        <v>3299</v>
      </c>
      <c r="E273" s="148">
        <v>5331</v>
      </c>
      <c r="F273" s="149" t="s">
        <v>154</v>
      </c>
      <c r="G273" s="179">
        <v>0</v>
      </c>
      <c r="H273" s="179">
        <v>0</v>
      </c>
      <c r="I273" s="180">
        <v>0</v>
      </c>
      <c r="J273" s="181">
        <f t="shared" si="9"/>
        <v>0</v>
      </c>
      <c r="K273" s="153">
        <v>22</v>
      </c>
      <c r="L273" s="171">
        <f t="shared" si="10"/>
        <v>22</v>
      </c>
      <c r="N273" s="54"/>
    </row>
    <row r="274" spans="1:14" ht="25.5" customHeight="1">
      <c r="A274" s="172" t="s">
        <v>82</v>
      </c>
      <c r="B274" s="173">
        <v>4030009</v>
      </c>
      <c r="C274" s="94" t="s">
        <v>297</v>
      </c>
      <c r="D274" s="174" t="s">
        <v>83</v>
      </c>
      <c r="E274" s="173" t="s">
        <v>83</v>
      </c>
      <c r="F274" s="175" t="s">
        <v>298</v>
      </c>
      <c r="G274" s="176">
        <v>0</v>
      </c>
      <c r="H274" s="176">
        <v>0</v>
      </c>
      <c r="I274" s="177">
        <f>+I275</f>
        <v>0</v>
      </c>
      <c r="J274" s="178">
        <f t="shared" si="9"/>
        <v>0</v>
      </c>
      <c r="K274" s="144">
        <f>+K275</f>
        <v>10</v>
      </c>
      <c r="L274" s="161">
        <f t="shared" si="10"/>
        <v>10</v>
      </c>
      <c r="M274" s="56" t="s">
        <v>87</v>
      </c>
      <c r="N274" s="54"/>
    </row>
    <row r="275" spans="1:14" ht="13.5" thickBot="1">
      <c r="A275" s="131"/>
      <c r="B275" s="132"/>
      <c r="C275" s="133"/>
      <c r="D275" s="105">
        <v>3299</v>
      </c>
      <c r="E275" s="148">
        <v>5321</v>
      </c>
      <c r="F275" s="149" t="s">
        <v>117</v>
      </c>
      <c r="G275" s="179">
        <v>0</v>
      </c>
      <c r="H275" s="179">
        <v>0</v>
      </c>
      <c r="I275" s="180">
        <v>0</v>
      </c>
      <c r="J275" s="181">
        <f t="shared" si="9"/>
        <v>0</v>
      </c>
      <c r="K275" s="153">
        <v>10</v>
      </c>
      <c r="L275" s="171">
        <f t="shared" si="10"/>
        <v>10</v>
      </c>
      <c r="N275" s="54"/>
    </row>
    <row r="276" spans="1:14" ht="24">
      <c r="A276" s="172" t="s">
        <v>82</v>
      </c>
      <c r="B276" s="173">
        <v>4030010</v>
      </c>
      <c r="C276" s="182" t="s">
        <v>299</v>
      </c>
      <c r="D276" s="174" t="s">
        <v>83</v>
      </c>
      <c r="E276" s="173" t="s">
        <v>83</v>
      </c>
      <c r="F276" s="175" t="s">
        <v>300</v>
      </c>
      <c r="G276" s="176">
        <v>0</v>
      </c>
      <c r="H276" s="176">
        <v>0</v>
      </c>
      <c r="I276" s="177">
        <f>+I277</f>
        <v>0</v>
      </c>
      <c r="J276" s="178">
        <f t="shared" si="9"/>
        <v>0</v>
      </c>
      <c r="K276" s="144">
        <f>+K277</f>
        <v>21</v>
      </c>
      <c r="L276" s="161">
        <f t="shared" si="10"/>
        <v>21</v>
      </c>
      <c r="M276" s="56" t="s">
        <v>87</v>
      </c>
      <c r="N276" s="54"/>
    </row>
    <row r="277" spans="1:14" ht="19.5" customHeight="1" thickBot="1">
      <c r="A277" s="131"/>
      <c r="B277" s="132"/>
      <c r="C277" s="133"/>
      <c r="D277" s="105">
        <v>3299</v>
      </c>
      <c r="E277" s="148">
        <v>5213</v>
      </c>
      <c r="F277" s="149" t="s">
        <v>301</v>
      </c>
      <c r="G277" s="179">
        <v>0</v>
      </c>
      <c r="H277" s="179">
        <v>0</v>
      </c>
      <c r="I277" s="180">
        <v>0</v>
      </c>
      <c r="J277" s="181">
        <f t="shared" si="9"/>
        <v>0</v>
      </c>
      <c r="K277" s="153">
        <v>21</v>
      </c>
      <c r="L277" s="171">
        <f t="shared" si="10"/>
        <v>21</v>
      </c>
      <c r="N277" s="54"/>
    </row>
    <row r="278" spans="1:14" ht="32.25" customHeight="1" thickBot="1">
      <c r="A278" s="113" t="s">
        <v>82</v>
      </c>
      <c r="B278" s="210" t="s">
        <v>302</v>
      </c>
      <c r="C278" s="211"/>
      <c r="D278" s="114" t="s">
        <v>83</v>
      </c>
      <c r="E278" s="115" t="s">
        <v>83</v>
      </c>
      <c r="F278" s="116" t="s">
        <v>303</v>
      </c>
      <c r="G278" s="117">
        <v>0</v>
      </c>
      <c r="H278" s="117">
        <v>0</v>
      </c>
      <c r="I278" s="118">
        <f>SUM(I279:I296)/2</f>
        <v>250</v>
      </c>
      <c r="J278" s="119">
        <f>H278+I278</f>
        <v>250</v>
      </c>
      <c r="K278" s="120">
        <v>0</v>
      </c>
      <c r="L278" s="121">
        <f>+J278+K278</f>
        <v>250</v>
      </c>
      <c r="N278" s="54"/>
    </row>
    <row r="279" spans="1:14" ht="13.5" hidden="1" thickBot="1">
      <c r="A279" s="123" t="s">
        <v>82</v>
      </c>
      <c r="B279" s="124">
        <v>4040000</v>
      </c>
      <c r="C279" s="94" t="s">
        <v>88</v>
      </c>
      <c r="D279" s="125" t="s">
        <v>83</v>
      </c>
      <c r="E279" s="124" t="s">
        <v>83</v>
      </c>
      <c r="F279" s="126" t="s">
        <v>304</v>
      </c>
      <c r="G279" s="127">
        <v>0</v>
      </c>
      <c r="H279" s="128">
        <v>0</v>
      </c>
      <c r="I279" s="129">
        <f>+I280</f>
        <v>9.929</v>
      </c>
      <c r="J279" s="130">
        <f>H279+I279</f>
        <v>9.929</v>
      </c>
      <c r="K279" s="100">
        <v>0</v>
      </c>
      <c r="L279" s="183">
        <f aca="true" t="shared" si="11" ref="L279:L342">+J279+K279</f>
        <v>9.929</v>
      </c>
      <c r="N279" s="54"/>
    </row>
    <row r="280" spans="1:14" ht="13.5" hidden="1" thickBot="1">
      <c r="A280" s="131"/>
      <c r="B280" s="132"/>
      <c r="C280" s="133"/>
      <c r="D280" s="105">
        <v>3299</v>
      </c>
      <c r="E280" s="106">
        <v>5901</v>
      </c>
      <c r="F280" s="107" t="s">
        <v>90</v>
      </c>
      <c r="G280" s="134">
        <v>0</v>
      </c>
      <c r="H280" s="134">
        <v>0</v>
      </c>
      <c r="I280" s="135">
        <v>9.929</v>
      </c>
      <c r="J280" s="136">
        <f>H280+I280</f>
        <v>9.929</v>
      </c>
      <c r="K280" s="137">
        <v>0</v>
      </c>
      <c r="L280" s="184">
        <f t="shared" si="11"/>
        <v>9.929</v>
      </c>
      <c r="N280" s="54"/>
    </row>
    <row r="281" spans="1:14" ht="54.75" customHeight="1" hidden="1">
      <c r="A281" s="139" t="s">
        <v>82</v>
      </c>
      <c r="B281" s="93">
        <v>4040001</v>
      </c>
      <c r="C281" s="94" t="s">
        <v>305</v>
      </c>
      <c r="D281" s="125" t="s">
        <v>83</v>
      </c>
      <c r="E281" s="124" t="s">
        <v>83</v>
      </c>
      <c r="F281" s="140" t="s">
        <v>306</v>
      </c>
      <c r="G281" s="141">
        <f>+G282</f>
        <v>0</v>
      </c>
      <c r="H281" s="141">
        <f>+H282</f>
        <v>0</v>
      </c>
      <c r="I281" s="142">
        <f>+I282</f>
        <v>13</v>
      </c>
      <c r="J281" s="143">
        <f>+H281+I281</f>
        <v>13</v>
      </c>
      <c r="K281" s="144">
        <v>0</v>
      </c>
      <c r="L281" s="161">
        <f t="shared" si="11"/>
        <v>13</v>
      </c>
      <c r="N281" s="54"/>
    </row>
    <row r="282" spans="1:14" ht="13.5" hidden="1" thickBot="1">
      <c r="A282" s="146"/>
      <c r="B282" s="103"/>
      <c r="C282" s="104"/>
      <c r="D282" s="147">
        <v>3299</v>
      </c>
      <c r="E282" s="148">
        <v>5321</v>
      </c>
      <c r="F282" s="149" t="s">
        <v>117</v>
      </c>
      <c r="G282" s="150">
        <v>0</v>
      </c>
      <c r="H282" s="150">
        <v>0</v>
      </c>
      <c r="I282" s="151">
        <v>13</v>
      </c>
      <c r="J282" s="152">
        <f>+H282+I282</f>
        <v>13</v>
      </c>
      <c r="K282" s="153">
        <v>0</v>
      </c>
      <c r="L282" s="171">
        <f t="shared" si="11"/>
        <v>13</v>
      </c>
      <c r="N282" s="54"/>
    </row>
    <row r="283" spans="1:14" ht="48.75" hidden="1" thickBot="1">
      <c r="A283" s="139" t="s">
        <v>82</v>
      </c>
      <c r="B283" s="93">
        <v>4040002</v>
      </c>
      <c r="C283" s="94" t="s">
        <v>307</v>
      </c>
      <c r="D283" s="125" t="s">
        <v>83</v>
      </c>
      <c r="E283" s="124" t="s">
        <v>83</v>
      </c>
      <c r="F283" s="140" t="s">
        <v>308</v>
      </c>
      <c r="G283" s="141">
        <f>+G284</f>
        <v>0</v>
      </c>
      <c r="H283" s="141">
        <f>+H284</f>
        <v>0</v>
      </c>
      <c r="I283" s="142">
        <f>+I284</f>
        <v>20</v>
      </c>
      <c r="J283" s="143">
        <f aca="true" t="shared" si="12" ref="J283:J296">+H283+I283</f>
        <v>20</v>
      </c>
      <c r="K283" s="100">
        <v>0</v>
      </c>
      <c r="L283" s="183">
        <f t="shared" si="11"/>
        <v>20</v>
      </c>
      <c r="N283" s="54"/>
    </row>
    <row r="284" spans="1:14" ht="13.5" hidden="1" thickBot="1">
      <c r="A284" s="146"/>
      <c r="B284" s="103"/>
      <c r="C284" s="104"/>
      <c r="D284" s="147">
        <v>3299</v>
      </c>
      <c r="E284" s="148">
        <v>5321</v>
      </c>
      <c r="F284" s="149" t="s">
        <v>117</v>
      </c>
      <c r="G284" s="150">
        <v>0</v>
      </c>
      <c r="H284" s="150">
        <v>0</v>
      </c>
      <c r="I284" s="151">
        <v>20</v>
      </c>
      <c r="J284" s="152">
        <f t="shared" si="12"/>
        <v>20</v>
      </c>
      <c r="K284" s="137">
        <v>0</v>
      </c>
      <c r="L284" s="184">
        <f t="shared" si="11"/>
        <v>20</v>
      </c>
      <c r="N284" s="54"/>
    </row>
    <row r="285" spans="1:14" ht="48.75" hidden="1" thickBot="1">
      <c r="A285" s="139" t="s">
        <v>82</v>
      </c>
      <c r="B285" s="93">
        <v>4040003</v>
      </c>
      <c r="C285" s="94" t="s">
        <v>157</v>
      </c>
      <c r="D285" s="125" t="s">
        <v>83</v>
      </c>
      <c r="E285" s="124" t="s">
        <v>83</v>
      </c>
      <c r="F285" s="140" t="s">
        <v>309</v>
      </c>
      <c r="G285" s="141">
        <f>+G286</f>
        <v>0</v>
      </c>
      <c r="H285" s="141">
        <f>+H286</f>
        <v>0</v>
      </c>
      <c r="I285" s="142">
        <f>+I286</f>
        <v>30</v>
      </c>
      <c r="J285" s="143">
        <f t="shared" si="12"/>
        <v>30</v>
      </c>
      <c r="K285" s="144">
        <v>0</v>
      </c>
      <c r="L285" s="161">
        <f t="shared" si="11"/>
        <v>30</v>
      </c>
      <c r="N285" s="54"/>
    </row>
    <row r="286" spans="1:14" ht="24.75" hidden="1" thickBot="1">
      <c r="A286" s="146"/>
      <c r="B286" s="103"/>
      <c r="C286" s="104"/>
      <c r="D286" s="147">
        <v>3299</v>
      </c>
      <c r="E286" s="148">
        <v>5331</v>
      </c>
      <c r="F286" s="149" t="s">
        <v>154</v>
      </c>
      <c r="G286" s="150">
        <v>0</v>
      </c>
      <c r="H286" s="150">
        <v>0</v>
      </c>
      <c r="I286" s="151">
        <v>30</v>
      </c>
      <c r="J286" s="152">
        <f t="shared" si="12"/>
        <v>30</v>
      </c>
      <c r="K286" s="153">
        <v>0</v>
      </c>
      <c r="L286" s="171">
        <f t="shared" si="11"/>
        <v>30</v>
      </c>
      <c r="N286" s="54"/>
    </row>
    <row r="287" spans="1:14" ht="36.75" hidden="1" thickBot="1">
      <c r="A287" s="139" t="s">
        <v>82</v>
      </c>
      <c r="B287" s="93">
        <v>4040004</v>
      </c>
      <c r="C287" s="94" t="s">
        <v>125</v>
      </c>
      <c r="D287" s="125" t="s">
        <v>83</v>
      </c>
      <c r="E287" s="124" t="s">
        <v>83</v>
      </c>
      <c r="F287" s="140" t="s">
        <v>310</v>
      </c>
      <c r="G287" s="141">
        <f>+G288</f>
        <v>0</v>
      </c>
      <c r="H287" s="141">
        <f>+H288</f>
        <v>0</v>
      </c>
      <c r="I287" s="142">
        <f>+I288</f>
        <v>50</v>
      </c>
      <c r="J287" s="143">
        <f t="shared" si="12"/>
        <v>50</v>
      </c>
      <c r="K287" s="100">
        <v>0</v>
      </c>
      <c r="L287" s="183">
        <f t="shared" si="11"/>
        <v>50</v>
      </c>
      <c r="N287" s="54"/>
    </row>
    <row r="288" spans="1:14" ht="13.5" hidden="1" thickBot="1">
      <c r="A288" s="146"/>
      <c r="B288" s="103"/>
      <c r="C288" s="104"/>
      <c r="D288" s="147">
        <v>3299</v>
      </c>
      <c r="E288" s="148">
        <v>5321</v>
      </c>
      <c r="F288" s="149" t="s">
        <v>117</v>
      </c>
      <c r="G288" s="150">
        <v>0</v>
      </c>
      <c r="H288" s="150">
        <v>0</v>
      </c>
      <c r="I288" s="151">
        <v>50</v>
      </c>
      <c r="J288" s="152">
        <f t="shared" si="12"/>
        <v>50</v>
      </c>
      <c r="K288" s="137">
        <v>0</v>
      </c>
      <c r="L288" s="184">
        <f t="shared" si="11"/>
        <v>50</v>
      </c>
      <c r="N288" s="54"/>
    </row>
    <row r="289" spans="1:14" ht="30" customHeight="1" hidden="1">
      <c r="A289" s="139" t="s">
        <v>82</v>
      </c>
      <c r="B289" s="93">
        <v>4040005</v>
      </c>
      <c r="C289" s="94" t="s">
        <v>197</v>
      </c>
      <c r="D289" s="125" t="s">
        <v>83</v>
      </c>
      <c r="E289" s="124" t="s">
        <v>83</v>
      </c>
      <c r="F289" s="140" t="s">
        <v>311</v>
      </c>
      <c r="G289" s="141">
        <f>+G290</f>
        <v>0</v>
      </c>
      <c r="H289" s="141">
        <f>+H290</f>
        <v>0</v>
      </c>
      <c r="I289" s="142">
        <f>+I290</f>
        <v>28</v>
      </c>
      <c r="J289" s="143">
        <f t="shared" si="12"/>
        <v>28</v>
      </c>
      <c r="K289" s="144">
        <v>0</v>
      </c>
      <c r="L289" s="161">
        <f t="shared" si="11"/>
        <v>28</v>
      </c>
      <c r="N289" s="54"/>
    </row>
    <row r="290" spans="1:14" ht="13.5" hidden="1" thickBot="1">
      <c r="A290" s="146"/>
      <c r="B290" s="103"/>
      <c r="C290" s="104"/>
      <c r="D290" s="147">
        <v>3299</v>
      </c>
      <c r="E290" s="148">
        <v>5321</v>
      </c>
      <c r="F290" s="149" t="s">
        <v>117</v>
      </c>
      <c r="G290" s="150">
        <v>0</v>
      </c>
      <c r="H290" s="150">
        <v>0</v>
      </c>
      <c r="I290" s="151">
        <v>28</v>
      </c>
      <c r="J290" s="152">
        <f t="shared" si="12"/>
        <v>28</v>
      </c>
      <c r="K290" s="153">
        <v>0</v>
      </c>
      <c r="L290" s="171">
        <f t="shared" si="11"/>
        <v>28</v>
      </c>
      <c r="N290" s="54"/>
    </row>
    <row r="291" spans="1:14" ht="36.75" hidden="1" thickBot="1">
      <c r="A291" s="139" t="s">
        <v>82</v>
      </c>
      <c r="B291" s="93">
        <v>4040006</v>
      </c>
      <c r="C291" s="94" t="s">
        <v>312</v>
      </c>
      <c r="D291" s="125" t="s">
        <v>83</v>
      </c>
      <c r="E291" s="124" t="s">
        <v>83</v>
      </c>
      <c r="F291" s="140" t="s">
        <v>313</v>
      </c>
      <c r="G291" s="141">
        <f>+G292</f>
        <v>0</v>
      </c>
      <c r="H291" s="141">
        <f>+H292</f>
        <v>0</v>
      </c>
      <c r="I291" s="142">
        <f>+I292</f>
        <v>38.071</v>
      </c>
      <c r="J291" s="143">
        <f t="shared" si="12"/>
        <v>38.071</v>
      </c>
      <c r="K291" s="100">
        <v>0</v>
      </c>
      <c r="L291" s="183">
        <f t="shared" si="11"/>
        <v>38.071</v>
      </c>
      <c r="N291" s="54"/>
    </row>
    <row r="292" spans="1:14" ht="24.75" hidden="1" thickBot="1">
      <c r="A292" s="146"/>
      <c r="B292" s="103"/>
      <c r="C292" s="104"/>
      <c r="D292" s="147">
        <v>3299</v>
      </c>
      <c r="E292" s="148">
        <v>5331</v>
      </c>
      <c r="F292" s="149" t="s">
        <v>154</v>
      </c>
      <c r="G292" s="150">
        <v>0</v>
      </c>
      <c r="H292" s="150">
        <v>0</v>
      </c>
      <c r="I292" s="151">
        <v>38.071</v>
      </c>
      <c r="J292" s="152">
        <f t="shared" si="12"/>
        <v>38.071</v>
      </c>
      <c r="K292" s="137">
        <v>0</v>
      </c>
      <c r="L292" s="184">
        <f t="shared" si="11"/>
        <v>38.071</v>
      </c>
      <c r="N292" s="54"/>
    </row>
    <row r="293" spans="1:14" ht="36.75" hidden="1" thickBot="1">
      <c r="A293" s="139" t="s">
        <v>82</v>
      </c>
      <c r="B293" s="93">
        <v>4040007</v>
      </c>
      <c r="C293" s="94" t="s">
        <v>314</v>
      </c>
      <c r="D293" s="125" t="s">
        <v>83</v>
      </c>
      <c r="E293" s="124" t="s">
        <v>83</v>
      </c>
      <c r="F293" s="140" t="s">
        <v>315</v>
      </c>
      <c r="G293" s="141">
        <f>+G294</f>
        <v>0</v>
      </c>
      <c r="H293" s="141">
        <f>+H294</f>
        <v>0</v>
      </c>
      <c r="I293" s="142">
        <f>+I294</f>
        <v>50</v>
      </c>
      <c r="J293" s="143">
        <f t="shared" si="12"/>
        <v>50</v>
      </c>
      <c r="K293" s="144">
        <v>0</v>
      </c>
      <c r="L293" s="161">
        <f t="shared" si="11"/>
        <v>50</v>
      </c>
      <c r="N293" s="54"/>
    </row>
    <row r="294" spans="1:14" ht="24.75" hidden="1" thickBot="1">
      <c r="A294" s="146"/>
      <c r="B294" s="103"/>
      <c r="C294" s="104"/>
      <c r="D294" s="147">
        <v>3299</v>
      </c>
      <c r="E294" s="148">
        <v>5213</v>
      </c>
      <c r="F294" s="149" t="s">
        <v>171</v>
      </c>
      <c r="G294" s="150">
        <v>0</v>
      </c>
      <c r="H294" s="150">
        <v>0</v>
      </c>
      <c r="I294" s="151">
        <v>50</v>
      </c>
      <c r="J294" s="152">
        <f t="shared" si="12"/>
        <v>50</v>
      </c>
      <c r="K294" s="155">
        <v>0</v>
      </c>
      <c r="L294" s="171">
        <f t="shared" si="11"/>
        <v>50</v>
      </c>
      <c r="N294" s="54"/>
    </row>
    <row r="295" spans="1:14" ht="31.5" customHeight="1" hidden="1">
      <c r="A295" s="139" t="s">
        <v>82</v>
      </c>
      <c r="B295" s="93">
        <v>4040008</v>
      </c>
      <c r="C295" s="94" t="s">
        <v>188</v>
      </c>
      <c r="D295" s="125" t="s">
        <v>83</v>
      </c>
      <c r="E295" s="124" t="s">
        <v>83</v>
      </c>
      <c r="F295" s="140" t="s">
        <v>316</v>
      </c>
      <c r="G295" s="141">
        <f>+G296</f>
        <v>0</v>
      </c>
      <c r="H295" s="141">
        <f>+H296</f>
        <v>0</v>
      </c>
      <c r="I295" s="142">
        <f>+I296</f>
        <v>11</v>
      </c>
      <c r="J295" s="143">
        <f t="shared" si="12"/>
        <v>11</v>
      </c>
      <c r="K295" s="100">
        <v>0</v>
      </c>
      <c r="L295" s="183">
        <f t="shared" si="11"/>
        <v>11</v>
      </c>
      <c r="N295" s="54"/>
    </row>
    <row r="296" spans="1:14" ht="24.75" hidden="1" thickBot="1">
      <c r="A296" s="146"/>
      <c r="B296" s="103"/>
      <c r="C296" s="104"/>
      <c r="D296" s="147">
        <v>3299</v>
      </c>
      <c r="E296" s="148">
        <v>5331</v>
      </c>
      <c r="F296" s="149" t="s">
        <v>154</v>
      </c>
      <c r="G296" s="150">
        <v>0</v>
      </c>
      <c r="H296" s="150">
        <v>0</v>
      </c>
      <c r="I296" s="151">
        <v>11</v>
      </c>
      <c r="J296" s="152">
        <f t="shared" si="12"/>
        <v>11</v>
      </c>
      <c r="K296" s="137">
        <v>0</v>
      </c>
      <c r="L296" s="184">
        <f t="shared" si="11"/>
        <v>11</v>
      </c>
      <c r="N296" s="54"/>
    </row>
    <row r="297" spans="1:14" ht="13.5" thickBot="1">
      <c r="A297" s="113" t="s">
        <v>82</v>
      </c>
      <c r="B297" s="210" t="s">
        <v>317</v>
      </c>
      <c r="C297" s="211"/>
      <c r="D297" s="114" t="s">
        <v>83</v>
      </c>
      <c r="E297" s="115" t="s">
        <v>83</v>
      </c>
      <c r="F297" s="116" t="s">
        <v>318</v>
      </c>
      <c r="G297" s="117">
        <v>0</v>
      </c>
      <c r="H297" s="117">
        <v>0</v>
      </c>
      <c r="I297" s="118">
        <f>SUM(I298:I347)/2</f>
        <v>2000.0000000000005</v>
      </c>
      <c r="J297" s="119">
        <f>H297+I297</f>
        <v>2000.0000000000005</v>
      </c>
      <c r="K297" s="120">
        <v>0</v>
      </c>
      <c r="L297" s="121">
        <f t="shared" si="11"/>
        <v>2000.0000000000005</v>
      </c>
      <c r="M297" s="185"/>
      <c r="N297" s="54"/>
    </row>
    <row r="298" spans="1:14" ht="13.5" hidden="1" thickBot="1">
      <c r="A298" s="123" t="s">
        <v>82</v>
      </c>
      <c r="B298" s="124">
        <v>4050000</v>
      </c>
      <c r="C298" s="94" t="s">
        <v>88</v>
      </c>
      <c r="D298" s="125" t="s">
        <v>83</v>
      </c>
      <c r="E298" s="124" t="s">
        <v>83</v>
      </c>
      <c r="F298" s="126" t="s">
        <v>319</v>
      </c>
      <c r="G298" s="127">
        <v>0</v>
      </c>
      <c r="H298" s="128">
        <v>0</v>
      </c>
      <c r="I298" s="129">
        <f>+I299</f>
        <v>1.694</v>
      </c>
      <c r="J298" s="130">
        <f>H298+I298</f>
        <v>1.694</v>
      </c>
      <c r="K298" s="100">
        <v>0</v>
      </c>
      <c r="L298" s="183">
        <f t="shared" si="11"/>
        <v>1.694</v>
      </c>
      <c r="N298" s="54"/>
    </row>
    <row r="299" spans="1:14" ht="13.5" hidden="1" thickBot="1">
      <c r="A299" s="131"/>
      <c r="B299" s="132"/>
      <c r="C299" s="133"/>
      <c r="D299" s="105">
        <v>3299</v>
      </c>
      <c r="E299" s="106">
        <v>5901</v>
      </c>
      <c r="F299" s="107" t="s">
        <v>90</v>
      </c>
      <c r="G299" s="134">
        <v>0</v>
      </c>
      <c r="H299" s="134">
        <v>0</v>
      </c>
      <c r="I299" s="135">
        <v>1.694</v>
      </c>
      <c r="J299" s="136">
        <f>H299+I299</f>
        <v>1.694</v>
      </c>
      <c r="K299" s="137">
        <v>0</v>
      </c>
      <c r="L299" s="184">
        <f t="shared" si="11"/>
        <v>1.694</v>
      </c>
      <c r="N299" s="54"/>
    </row>
    <row r="300" spans="1:14" ht="36.75" hidden="1" thickBot="1">
      <c r="A300" s="139" t="s">
        <v>82</v>
      </c>
      <c r="B300" s="93">
        <v>4050001</v>
      </c>
      <c r="C300" s="94" t="s">
        <v>320</v>
      </c>
      <c r="D300" s="125" t="s">
        <v>83</v>
      </c>
      <c r="E300" s="124" t="s">
        <v>83</v>
      </c>
      <c r="F300" s="140" t="s">
        <v>321</v>
      </c>
      <c r="G300" s="141">
        <f>+G301</f>
        <v>0</v>
      </c>
      <c r="H300" s="141">
        <f>+H301</f>
        <v>0</v>
      </c>
      <c r="I300" s="142">
        <f>+I301</f>
        <v>47.001</v>
      </c>
      <c r="J300" s="143">
        <f>+H300+I300</f>
        <v>47.001</v>
      </c>
      <c r="K300" s="144">
        <v>0</v>
      </c>
      <c r="L300" s="161">
        <f t="shared" si="11"/>
        <v>47.001</v>
      </c>
      <c r="N300" s="54"/>
    </row>
    <row r="301" spans="1:14" ht="24.75" hidden="1" thickBot="1">
      <c r="A301" s="146"/>
      <c r="B301" s="103"/>
      <c r="C301" s="104"/>
      <c r="D301" s="147">
        <v>3299</v>
      </c>
      <c r="E301" s="148">
        <v>5331</v>
      </c>
      <c r="F301" s="149" t="s">
        <v>154</v>
      </c>
      <c r="G301" s="150">
        <v>0</v>
      </c>
      <c r="H301" s="150">
        <v>0</v>
      </c>
      <c r="I301" s="151">
        <v>47.001</v>
      </c>
      <c r="J301" s="152">
        <f>+H301+I301</f>
        <v>47.001</v>
      </c>
      <c r="K301" s="155">
        <v>0</v>
      </c>
      <c r="L301" s="171">
        <f t="shared" si="11"/>
        <v>47.001</v>
      </c>
      <c r="N301" s="54"/>
    </row>
    <row r="302" spans="1:14" ht="36.75" hidden="1" thickBot="1">
      <c r="A302" s="139" t="s">
        <v>82</v>
      </c>
      <c r="B302" s="93">
        <v>4050002</v>
      </c>
      <c r="C302" s="94" t="s">
        <v>201</v>
      </c>
      <c r="D302" s="125" t="s">
        <v>83</v>
      </c>
      <c r="E302" s="124" t="s">
        <v>83</v>
      </c>
      <c r="F302" s="140" t="s">
        <v>322</v>
      </c>
      <c r="G302" s="141">
        <f>+G303</f>
        <v>0</v>
      </c>
      <c r="H302" s="141">
        <f>+H303</f>
        <v>0</v>
      </c>
      <c r="I302" s="142">
        <f>+I303</f>
        <v>89.25</v>
      </c>
      <c r="J302" s="143">
        <f aca="true" t="shared" si="13" ref="J302:J347">+H302+I302</f>
        <v>89.25</v>
      </c>
      <c r="K302" s="100">
        <v>0</v>
      </c>
      <c r="L302" s="183">
        <f t="shared" si="11"/>
        <v>89.25</v>
      </c>
      <c r="N302" s="54"/>
    </row>
    <row r="303" spans="1:14" ht="13.5" hidden="1" thickBot="1">
      <c r="A303" s="146"/>
      <c r="B303" s="103"/>
      <c r="C303" s="104"/>
      <c r="D303" s="147">
        <v>3299</v>
      </c>
      <c r="E303" s="148">
        <v>5321</v>
      </c>
      <c r="F303" s="149" t="s">
        <v>117</v>
      </c>
      <c r="G303" s="150">
        <v>0</v>
      </c>
      <c r="H303" s="150">
        <v>0</v>
      </c>
      <c r="I303" s="151">
        <v>89.25</v>
      </c>
      <c r="J303" s="152">
        <f t="shared" si="13"/>
        <v>89.25</v>
      </c>
      <c r="K303" s="137">
        <v>0</v>
      </c>
      <c r="L303" s="184">
        <f t="shared" si="11"/>
        <v>89.25</v>
      </c>
      <c r="N303" s="54"/>
    </row>
    <row r="304" spans="1:14" ht="24.75" hidden="1" thickBot="1">
      <c r="A304" s="139" t="s">
        <v>82</v>
      </c>
      <c r="B304" s="93">
        <v>4050003</v>
      </c>
      <c r="C304" s="94" t="s">
        <v>323</v>
      </c>
      <c r="D304" s="125" t="s">
        <v>83</v>
      </c>
      <c r="E304" s="124" t="s">
        <v>83</v>
      </c>
      <c r="F304" s="140" t="s">
        <v>324</v>
      </c>
      <c r="G304" s="141">
        <f>+G305</f>
        <v>0</v>
      </c>
      <c r="H304" s="141">
        <f>+H305</f>
        <v>0</v>
      </c>
      <c r="I304" s="142">
        <f>+I305</f>
        <v>101.448</v>
      </c>
      <c r="J304" s="143">
        <f t="shared" si="13"/>
        <v>101.448</v>
      </c>
      <c r="K304" s="144">
        <v>0</v>
      </c>
      <c r="L304" s="161">
        <f t="shared" si="11"/>
        <v>101.448</v>
      </c>
      <c r="N304" s="54"/>
    </row>
    <row r="305" spans="1:14" ht="13.5" hidden="1" thickBot="1">
      <c r="A305" s="146"/>
      <c r="B305" s="103"/>
      <c r="C305" s="104"/>
      <c r="D305" s="147">
        <v>3299</v>
      </c>
      <c r="E305" s="148">
        <v>5321</v>
      </c>
      <c r="F305" s="149" t="s">
        <v>117</v>
      </c>
      <c r="G305" s="150">
        <v>0</v>
      </c>
      <c r="H305" s="150">
        <v>0</v>
      </c>
      <c r="I305" s="151">
        <v>101.448</v>
      </c>
      <c r="J305" s="152">
        <f t="shared" si="13"/>
        <v>101.448</v>
      </c>
      <c r="K305" s="153">
        <v>0</v>
      </c>
      <c r="L305" s="171">
        <f t="shared" si="11"/>
        <v>101.448</v>
      </c>
      <c r="N305" s="54"/>
    </row>
    <row r="306" spans="1:14" ht="36.75" hidden="1" thickBot="1">
      <c r="A306" s="139" t="s">
        <v>82</v>
      </c>
      <c r="B306" s="93">
        <v>4050004</v>
      </c>
      <c r="C306" s="94" t="s">
        <v>325</v>
      </c>
      <c r="D306" s="125" t="s">
        <v>83</v>
      </c>
      <c r="E306" s="124" t="s">
        <v>83</v>
      </c>
      <c r="F306" s="140" t="s">
        <v>326</v>
      </c>
      <c r="G306" s="141">
        <f>+G307</f>
        <v>0</v>
      </c>
      <c r="H306" s="141">
        <f>+H307</f>
        <v>0</v>
      </c>
      <c r="I306" s="142">
        <f>+I307</f>
        <v>119</v>
      </c>
      <c r="J306" s="143">
        <f t="shared" si="13"/>
        <v>119</v>
      </c>
      <c r="K306" s="100">
        <v>0</v>
      </c>
      <c r="L306" s="183">
        <f t="shared" si="11"/>
        <v>119</v>
      </c>
      <c r="N306" s="54"/>
    </row>
    <row r="307" spans="1:14" ht="24.75" hidden="1" thickBot="1">
      <c r="A307" s="146"/>
      <c r="B307" s="103"/>
      <c r="C307" s="104"/>
      <c r="D307" s="147">
        <v>3299</v>
      </c>
      <c r="E307" s="148">
        <v>5331</v>
      </c>
      <c r="F307" s="149" t="s">
        <v>154</v>
      </c>
      <c r="G307" s="150">
        <v>0</v>
      </c>
      <c r="H307" s="150">
        <v>0</v>
      </c>
      <c r="I307" s="151">
        <v>119</v>
      </c>
      <c r="J307" s="152">
        <f t="shared" si="13"/>
        <v>119</v>
      </c>
      <c r="K307" s="137">
        <v>0</v>
      </c>
      <c r="L307" s="184">
        <f t="shared" si="11"/>
        <v>119</v>
      </c>
      <c r="N307" s="54"/>
    </row>
    <row r="308" spans="1:14" ht="27.75" customHeight="1" hidden="1">
      <c r="A308" s="139" t="s">
        <v>82</v>
      </c>
      <c r="B308" s="93">
        <v>4050005</v>
      </c>
      <c r="C308" s="94" t="s">
        <v>327</v>
      </c>
      <c r="D308" s="125" t="s">
        <v>83</v>
      </c>
      <c r="E308" s="124" t="s">
        <v>83</v>
      </c>
      <c r="F308" s="140" t="s">
        <v>328</v>
      </c>
      <c r="G308" s="141">
        <f>+G309</f>
        <v>0</v>
      </c>
      <c r="H308" s="141">
        <f>+H309</f>
        <v>0</v>
      </c>
      <c r="I308" s="142">
        <f>+I309</f>
        <v>119</v>
      </c>
      <c r="J308" s="143">
        <f t="shared" si="13"/>
        <v>119</v>
      </c>
      <c r="K308" s="144">
        <v>0</v>
      </c>
      <c r="L308" s="161">
        <f t="shared" si="11"/>
        <v>119</v>
      </c>
      <c r="N308" s="54"/>
    </row>
    <row r="309" spans="1:14" ht="24.75" hidden="1" thickBot="1">
      <c r="A309" s="146"/>
      <c r="B309" s="103"/>
      <c r="C309" s="104"/>
      <c r="D309" s="147">
        <v>3299</v>
      </c>
      <c r="E309" s="148">
        <v>5331</v>
      </c>
      <c r="F309" s="149" t="s">
        <v>154</v>
      </c>
      <c r="G309" s="150">
        <v>0</v>
      </c>
      <c r="H309" s="150">
        <v>0</v>
      </c>
      <c r="I309" s="151">
        <v>119</v>
      </c>
      <c r="J309" s="152">
        <f t="shared" si="13"/>
        <v>119</v>
      </c>
      <c r="K309" s="153">
        <v>0</v>
      </c>
      <c r="L309" s="171">
        <f t="shared" si="11"/>
        <v>119</v>
      </c>
      <c r="N309" s="54"/>
    </row>
    <row r="310" spans="1:14" ht="48.75" hidden="1" thickBot="1">
      <c r="A310" s="139" t="s">
        <v>82</v>
      </c>
      <c r="B310" s="93">
        <v>4050006</v>
      </c>
      <c r="C310" s="94" t="s">
        <v>269</v>
      </c>
      <c r="D310" s="125" t="s">
        <v>83</v>
      </c>
      <c r="E310" s="124" t="s">
        <v>83</v>
      </c>
      <c r="F310" s="140" t="s">
        <v>329</v>
      </c>
      <c r="G310" s="141">
        <f>+G311</f>
        <v>0</v>
      </c>
      <c r="H310" s="141">
        <f>+H311</f>
        <v>0</v>
      </c>
      <c r="I310" s="142">
        <f>+I311</f>
        <v>68.035</v>
      </c>
      <c r="J310" s="143">
        <f t="shared" si="13"/>
        <v>68.035</v>
      </c>
      <c r="K310" s="100">
        <v>0</v>
      </c>
      <c r="L310" s="183">
        <f t="shared" si="11"/>
        <v>68.035</v>
      </c>
      <c r="N310" s="54"/>
    </row>
    <row r="311" spans="1:14" ht="13.5" hidden="1" thickBot="1">
      <c r="A311" s="146"/>
      <c r="B311" s="103"/>
      <c r="C311" s="104"/>
      <c r="D311" s="147">
        <v>3299</v>
      </c>
      <c r="E311" s="148">
        <v>5321</v>
      </c>
      <c r="F311" s="149" t="s">
        <v>117</v>
      </c>
      <c r="G311" s="150">
        <v>0</v>
      </c>
      <c r="H311" s="150">
        <v>0</v>
      </c>
      <c r="I311" s="151">
        <v>68.035</v>
      </c>
      <c r="J311" s="152">
        <f t="shared" si="13"/>
        <v>68.035</v>
      </c>
      <c r="K311" s="137">
        <v>0</v>
      </c>
      <c r="L311" s="184">
        <f t="shared" si="11"/>
        <v>68.035</v>
      </c>
      <c r="N311" s="54"/>
    </row>
    <row r="312" spans="1:14" ht="36.75" hidden="1" thickBot="1">
      <c r="A312" s="139" t="s">
        <v>82</v>
      </c>
      <c r="B312" s="93">
        <v>4050007</v>
      </c>
      <c r="C312" s="94" t="s">
        <v>288</v>
      </c>
      <c r="D312" s="125" t="s">
        <v>83</v>
      </c>
      <c r="E312" s="124" t="s">
        <v>83</v>
      </c>
      <c r="F312" s="140" t="s">
        <v>330</v>
      </c>
      <c r="G312" s="141">
        <f>+G313</f>
        <v>0</v>
      </c>
      <c r="H312" s="141">
        <f>+H313</f>
        <v>0</v>
      </c>
      <c r="I312" s="142">
        <f>+I313</f>
        <v>119</v>
      </c>
      <c r="J312" s="143">
        <f t="shared" si="13"/>
        <v>119</v>
      </c>
      <c r="K312" s="144">
        <v>0</v>
      </c>
      <c r="L312" s="161">
        <f t="shared" si="11"/>
        <v>119</v>
      </c>
      <c r="N312" s="54"/>
    </row>
    <row r="313" spans="1:14" ht="24.75" hidden="1" thickBot="1">
      <c r="A313" s="146"/>
      <c r="B313" s="103"/>
      <c r="C313" s="104"/>
      <c r="D313" s="147">
        <v>3299</v>
      </c>
      <c r="E313" s="148">
        <v>5331</v>
      </c>
      <c r="F313" s="149" t="s">
        <v>154</v>
      </c>
      <c r="G313" s="150">
        <v>0</v>
      </c>
      <c r="H313" s="150">
        <v>0</v>
      </c>
      <c r="I313" s="151">
        <v>119</v>
      </c>
      <c r="J313" s="152">
        <f t="shared" si="13"/>
        <v>119</v>
      </c>
      <c r="K313" s="153">
        <v>0</v>
      </c>
      <c r="L313" s="171">
        <f t="shared" si="11"/>
        <v>119</v>
      </c>
      <c r="N313" s="54"/>
    </row>
    <row r="314" spans="1:14" ht="39.75" customHeight="1" hidden="1">
      <c r="A314" s="139" t="s">
        <v>82</v>
      </c>
      <c r="B314" s="93">
        <v>4050008</v>
      </c>
      <c r="C314" s="94" t="s">
        <v>331</v>
      </c>
      <c r="D314" s="125" t="s">
        <v>83</v>
      </c>
      <c r="E314" s="124" t="s">
        <v>83</v>
      </c>
      <c r="F314" s="140" t="s">
        <v>332</v>
      </c>
      <c r="G314" s="141">
        <f>+G315</f>
        <v>0</v>
      </c>
      <c r="H314" s="141">
        <f>+H315</f>
        <v>0</v>
      </c>
      <c r="I314" s="142">
        <f>+I315</f>
        <v>119</v>
      </c>
      <c r="J314" s="143">
        <f t="shared" si="13"/>
        <v>119</v>
      </c>
      <c r="K314" s="100">
        <v>0</v>
      </c>
      <c r="L314" s="183">
        <f t="shared" si="11"/>
        <v>119</v>
      </c>
      <c r="N314" s="54"/>
    </row>
    <row r="315" spans="1:14" ht="13.5" hidden="1" thickBot="1">
      <c r="A315" s="146"/>
      <c r="B315" s="103"/>
      <c r="C315" s="104"/>
      <c r="D315" s="147">
        <v>3299</v>
      </c>
      <c r="E315" s="148">
        <v>5321</v>
      </c>
      <c r="F315" s="149" t="s">
        <v>117</v>
      </c>
      <c r="G315" s="150">
        <v>0</v>
      </c>
      <c r="H315" s="150">
        <v>0</v>
      </c>
      <c r="I315" s="151">
        <v>119</v>
      </c>
      <c r="J315" s="152">
        <f t="shared" si="13"/>
        <v>119</v>
      </c>
      <c r="K315" s="137">
        <v>0</v>
      </c>
      <c r="L315" s="184">
        <f t="shared" si="11"/>
        <v>119</v>
      </c>
      <c r="N315" s="54"/>
    </row>
    <row r="316" spans="1:14" ht="36.75" hidden="1" thickBot="1">
      <c r="A316" s="139" t="s">
        <v>82</v>
      </c>
      <c r="B316" s="93">
        <v>4050009</v>
      </c>
      <c r="C316" s="94" t="s">
        <v>333</v>
      </c>
      <c r="D316" s="125" t="s">
        <v>83</v>
      </c>
      <c r="E316" s="124" t="s">
        <v>83</v>
      </c>
      <c r="F316" s="140" t="s">
        <v>334</v>
      </c>
      <c r="G316" s="141">
        <f>+G317</f>
        <v>0</v>
      </c>
      <c r="H316" s="141">
        <f>+H317</f>
        <v>0</v>
      </c>
      <c r="I316" s="142">
        <f>+I317</f>
        <v>119</v>
      </c>
      <c r="J316" s="143">
        <f t="shared" si="13"/>
        <v>119</v>
      </c>
      <c r="K316" s="144">
        <v>0</v>
      </c>
      <c r="L316" s="161">
        <f t="shared" si="11"/>
        <v>119</v>
      </c>
      <c r="N316" s="54"/>
    </row>
    <row r="317" spans="1:14" ht="13.5" hidden="1" thickBot="1">
      <c r="A317" s="146"/>
      <c r="B317" s="103"/>
      <c r="C317" s="104"/>
      <c r="D317" s="147">
        <v>3299</v>
      </c>
      <c r="E317" s="148">
        <v>5321</v>
      </c>
      <c r="F317" s="149" t="s">
        <v>117</v>
      </c>
      <c r="G317" s="150">
        <v>0</v>
      </c>
      <c r="H317" s="150">
        <v>0</v>
      </c>
      <c r="I317" s="151">
        <v>119</v>
      </c>
      <c r="J317" s="152">
        <f t="shared" si="13"/>
        <v>119</v>
      </c>
      <c r="K317" s="153">
        <v>0</v>
      </c>
      <c r="L317" s="171">
        <f t="shared" si="11"/>
        <v>119</v>
      </c>
      <c r="N317" s="54"/>
    </row>
    <row r="318" spans="1:14" ht="24.75" hidden="1" thickBot="1">
      <c r="A318" s="139" t="s">
        <v>82</v>
      </c>
      <c r="B318" s="93">
        <v>4050010</v>
      </c>
      <c r="C318" s="94" t="s">
        <v>143</v>
      </c>
      <c r="D318" s="125" t="s">
        <v>83</v>
      </c>
      <c r="E318" s="124" t="s">
        <v>83</v>
      </c>
      <c r="F318" s="140" t="s">
        <v>335</v>
      </c>
      <c r="G318" s="141">
        <f>+G319</f>
        <v>0</v>
      </c>
      <c r="H318" s="141">
        <f>+H319</f>
        <v>0</v>
      </c>
      <c r="I318" s="142">
        <f>+I319</f>
        <v>28.453</v>
      </c>
      <c r="J318" s="143">
        <f t="shared" si="13"/>
        <v>28.453</v>
      </c>
      <c r="K318" s="100">
        <v>0</v>
      </c>
      <c r="L318" s="183">
        <f t="shared" si="11"/>
        <v>28.453</v>
      </c>
      <c r="N318" s="54"/>
    </row>
    <row r="319" spans="1:14" ht="13.5" hidden="1" thickBot="1">
      <c r="A319" s="146"/>
      <c r="B319" s="103"/>
      <c r="C319" s="104"/>
      <c r="D319" s="147">
        <v>3299</v>
      </c>
      <c r="E319" s="148">
        <v>5321</v>
      </c>
      <c r="F319" s="149" t="s">
        <v>117</v>
      </c>
      <c r="G319" s="150">
        <v>0</v>
      </c>
      <c r="H319" s="150">
        <v>0</v>
      </c>
      <c r="I319" s="151">
        <v>28.453</v>
      </c>
      <c r="J319" s="152">
        <f t="shared" si="13"/>
        <v>28.453</v>
      </c>
      <c r="K319" s="137">
        <v>0</v>
      </c>
      <c r="L319" s="184">
        <f t="shared" si="11"/>
        <v>28.453</v>
      </c>
      <c r="N319" s="54"/>
    </row>
    <row r="320" spans="1:14" ht="36.75" hidden="1" thickBot="1">
      <c r="A320" s="139" t="s">
        <v>82</v>
      </c>
      <c r="B320" s="93">
        <v>4050011</v>
      </c>
      <c r="C320" s="94" t="s">
        <v>336</v>
      </c>
      <c r="D320" s="125" t="s">
        <v>83</v>
      </c>
      <c r="E320" s="124" t="s">
        <v>83</v>
      </c>
      <c r="F320" s="140" t="s">
        <v>337</v>
      </c>
      <c r="G320" s="141">
        <f>+G321</f>
        <v>0</v>
      </c>
      <c r="H320" s="141">
        <f>+H321</f>
        <v>0</v>
      </c>
      <c r="I320" s="142">
        <f>+I321</f>
        <v>49.804</v>
      </c>
      <c r="J320" s="143">
        <f t="shared" si="13"/>
        <v>49.804</v>
      </c>
      <c r="K320" s="144">
        <v>0</v>
      </c>
      <c r="L320" s="161">
        <f t="shared" si="11"/>
        <v>49.804</v>
      </c>
      <c r="N320" s="54"/>
    </row>
    <row r="321" spans="1:14" ht="13.5" hidden="1" thickBot="1">
      <c r="A321" s="146"/>
      <c r="B321" s="103"/>
      <c r="C321" s="104"/>
      <c r="D321" s="147">
        <v>3299</v>
      </c>
      <c r="E321" s="148">
        <v>5321</v>
      </c>
      <c r="F321" s="149" t="s">
        <v>117</v>
      </c>
      <c r="G321" s="150">
        <v>0</v>
      </c>
      <c r="H321" s="150">
        <v>0</v>
      </c>
      <c r="I321" s="151">
        <v>49.804</v>
      </c>
      <c r="J321" s="152">
        <f t="shared" si="13"/>
        <v>49.804</v>
      </c>
      <c r="K321" s="153">
        <v>0</v>
      </c>
      <c r="L321" s="171">
        <f t="shared" si="11"/>
        <v>49.804</v>
      </c>
      <c r="N321" s="54"/>
    </row>
    <row r="322" spans="1:14" ht="60.75" hidden="1" thickBot="1">
      <c r="A322" s="139" t="s">
        <v>82</v>
      </c>
      <c r="B322" s="93">
        <v>4050012</v>
      </c>
      <c r="C322" s="94" t="s">
        <v>338</v>
      </c>
      <c r="D322" s="125" t="s">
        <v>83</v>
      </c>
      <c r="E322" s="124" t="s">
        <v>83</v>
      </c>
      <c r="F322" s="140" t="s">
        <v>339</v>
      </c>
      <c r="G322" s="141">
        <f>+G323</f>
        <v>0</v>
      </c>
      <c r="H322" s="141">
        <f>+H323</f>
        <v>0</v>
      </c>
      <c r="I322" s="142">
        <f>+I323</f>
        <v>70.686</v>
      </c>
      <c r="J322" s="143">
        <f t="shared" si="13"/>
        <v>70.686</v>
      </c>
      <c r="K322" s="100">
        <v>0</v>
      </c>
      <c r="L322" s="183">
        <f t="shared" si="11"/>
        <v>70.686</v>
      </c>
      <c r="N322" s="54"/>
    </row>
    <row r="323" spans="1:14" ht="24.75" hidden="1" thickBot="1">
      <c r="A323" s="146"/>
      <c r="B323" s="103"/>
      <c r="C323" s="104"/>
      <c r="D323" s="147">
        <v>3299</v>
      </c>
      <c r="E323" s="148">
        <v>5331</v>
      </c>
      <c r="F323" s="149" t="s">
        <v>154</v>
      </c>
      <c r="G323" s="150">
        <v>0</v>
      </c>
      <c r="H323" s="150">
        <v>0</v>
      </c>
      <c r="I323" s="151">
        <v>70.686</v>
      </c>
      <c r="J323" s="152">
        <f t="shared" si="13"/>
        <v>70.686</v>
      </c>
      <c r="K323" s="137">
        <v>0</v>
      </c>
      <c r="L323" s="184">
        <f t="shared" si="11"/>
        <v>70.686</v>
      </c>
      <c r="N323" s="54"/>
    </row>
    <row r="324" spans="1:14" ht="24.75" hidden="1" thickBot="1">
      <c r="A324" s="139" t="s">
        <v>82</v>
      </c>
      <c r="B324" s="93">
        <v>4050013</v>
      </c>
      <c r="C324" s="94" t="s">
        <v>340</v>
      </c>
      <c r="D324" s="125" t="s">
        <v>83</v>
      </c>
      <c r="E324" s="124" t="s">
        <v>83</v>
      </c>
      <c r="F324" s="140" t="s">
        <v>341</v>
      </c>
      <c r="G324" s="141">
        <f>+G325</f>
        <v>0</v>
      </c>
      <c r="H324" s="141">
        <f>+H325</f>
        <v>0</v>
      </c>
      <c r="I324" s="142">
        <f>+I325</f>
        <v>82.442</v>
      </c>
      <c r="J324" s="143">
        <f t="shared" si="13"/>
        <v>82.442</v>
      </c>
      <c r="K324" s="144">
        <v>0</v>
      </c>
      <c r="L324" s="161">
        <f t="shared" si="11"/>
        <v>82.442</v>
      </c>
      <c r="N324" s="54"/>
    </row>
    <row r="325" spans="1:14" ht="24.75" hidden="1" thickBot="1">
      <c r="A325" s="146"/>
      <c r="B325" s="103"/>
      <c r="C325" s="104"/>
      <c r="D325" s="147">
        <v>3299</v>
      </c>
      <c r="E325" s="148">
        <v>5331</v>
      </c>
      <c r="F325" s="149" t="s">
        <v>154</v>
      </c>
      <c r="G325" s="150">
        <v>0</v>
      </c>
      <c r="H325" s="150">
        <v>0</v>
      </c>
      <c r="I325" s="151">
        <v>82.442</v>
      </c>
      <c r="J325" s="152">
        <f t="shared" si="13"/>
        <v>82.442</v>
      </c>
      <c r="K325" s="153">
        <v>0</v>
      </c>
      <c r="L325" s="171">
        <f t="shared" si="11"/>
        <v>82.442</v>
      </c>
      <c r="N325" s="54"/>
    </row>
    <row r="326" spans="1:14" ht="48.75" hidden="1" thickBot="1">
      <c r="A326" s="139" t="s">
        <v>82</v>
      </c>
      <c r="B326" s="93">
        <v>4050014</v>
      </c>
      <c r="C326" s="94" t="s">
        <v>342</v>
      </c>
      <c r="D326" s="125" t="s">
        <v>83</v>
      </c>
      <c r="E326" s="124" t="s">
        <v>83</v>
      </c>
      <c r="F326" s="140" t="s">
        <v>343</v>
      </c>
      <c r="G326" s="141">
        <f>+G327</f>
        <v>0</v>
      </c>
      <c r="H326" s="141">
        <f>+H327</f>
        <v>0</v>
      </c>
      <c r="I326" s="142">
        <f>+I327</f>
        <v>41.448</v>
      </c>
      <c r="J326" s="143">
        <f t="shared" si="13"/>
        <v>41.448</v>
      </c>
      <c r="K326" s="100">
        <v>0</v>
      </c>
      <c r="L326" s="183">
        <f t="shared" si="11"/>
        <v>41.448</v>
      </c>
      <c r="N326" s="54"/>
    </row>
    <row r="327" spans="1:14" ht="13.5" hidden="1" thickBot="1">
      <c r="A327" s="146"/>
      <c r="B327" s="103"/>
      <c r="C327" s="104"/>
      <c r="D327" s="147">
        <v>3299</v>
      </c>
      <c r="E327" s="148">
        <v>5321</v>
      </c>
      <c r="F327" s="149" t="s">
        <v>117</v>
      </c>
      <c r="G327" s="150">
        <v>0</v>
      </c>
      <c r="H327" s="150">
        <v>0</v>
      </c>
      <c r="I327" s="151">
        <v>41.448</v>
      </c>
      <c r="J327" s="152">
        <f t="shared" si="13"/>
        <v>41.448</v>
      </c>
      <c r="K327" s="137">
        <v>0</v>
      </c>
      <c r="L327" s="184">
        <f t="shared" si="11"/>
        <v>41.448</v>
      </c>
      <c r="N327" s="54"/>
    </row>
    <row r="328" spans="1:14" ht="36.75" hidden="1" thickBot="1">
      <c r="A328" s="139" t="s">
        <v>82</v>
      </c>
      <c r="B328" s="93">
        <v>4050015</v>
      </c>
      <c r="C328" s="94" t="s">
        <v>273</v>
      </c>
      <c r="D328" s="125" t="s">
        <v>83</v>
      </c>
      <c r="E328" s="124" t="s">
        <v>83</v>
      </c>
      <c r="F328" s="140" t="s">
        <v>344</v>
      </c>
      <c r="G328" s="141">
        <f>+G329</f>
        <v>0</v>
      </c>
      <c r="H328" s="141">
        <f>+H329</f>
        <v>0</v>
      </c>
      <c r="I328" s="142">
        <f>+I329</f>
        <v>106.465</v>
      </c>
      <c r="J328" s="143">
        <f t="shared" si="13"/>
        <v>106.465</v>
      </c>
      <c r="K328" s="144">
        <v>0</v>
      </c>
      <c r="L328" s="161">
        <f t="shared" si="11"/>
        <v>106.465</v>
      </c>
      <c r="N328" s="54"/>
    </row>
    <row r="329" spans="1:14" ht="13.5" hidden="1" thickBot="1">
      <c r="A329" s="146"/>
      <c r="B329" s="103"/>
      <c r="C329" s="104"/>
      <c r="D329" s="147">
        <v>3299</v>
      </c>
      <c r="E329" s="148">
        <v>5321</v>
      </c>
      <c r="F329" s="149" t="s">
        <v>117</v>
      </c>
      <c r="G329" s="150">
        <v>0</v>
      </c>
      <c r="H329" s="150">
        <v>0</v>
      </c>
      <c r="I329" s="151">
        <v>106.465</v>
      </c>
      <c r="J329" s="152">
        <f t="shared" si="13"/>
        <v>106.465</v>
      </c>
      <c r="K329" s="153">
        <v>0</v>
      </c>
      <c r="L329" s="171">
        <f t="shared" si="11"/>
        <v>106.465</v>
      </c>
      <c r="N329" s="54"/>
    </row>
    <row r="330" spans="1:14" ht="24.75" hidden="1" thickBot="1">
      <c r="A330" s="139" t="s">
        <v>82</v>
      </c>
      <c r="B330" s="93">
        <v>4050016</v>
      </c>
      <c r="C330" s="94" t="s">
        <v>345</v>
      </c>
      <c r="D330" s="125" t="s">
        <v>83</v>
      </c>
      <c r="E330" s="124" t="s">
        <v>83</v>
      </c>
      <c r="F330" s="140" t="s">
        <v>346</v>
      </c>
      <c r="G330" s="141">
        <f>+G331</f>
        <v>0</v>
      </c>
      <c r="H330" s="141">
        <f>+H331</f>
        <v>0</v>
      </c>
      <c r="I330" s="142">
        <f>+I331</f>
        <v>52.598</v>
      </c>
      <c r="J330" s="143">
        <f t="shared" si="13"/>
        <v>52.598</v>
      </c>
      <c r="K330" s="100">
        <v>0</v>
      </c>
      <c r="L330" s="183">
        <f t="shared" si="11"/>
        <v>52.598</v>
      </c>
      <c r="N330" s="54"/>
    </row>
    <row r="331" spans="1:14" ht="13.5" hidden="1" thickBot="1">
      <c r="A331" s="146"/>
      <c r="B331" s="103"/>
      <c r="C331" s="104"/>
      <c r="D331" s="147">
        <v>3299</v>
      </c>
      <c r="E331" s="148">
        <v>5321</v>
      </c>
      <c r="F331" s="149" t="s">
        <v>117</v>
      </c>
      <c r="G331" s="150">
        <v>0</v>
      </c>
      <c r="H331" s="150">
        <v>0</v>
      </c>
      <c r="I331" s="151">
        <v>52.598</v>
      </c>
      <c r="J331" s="152">
        <f t="shared" si="13"/>
        <v>52.598</v>
      </c>
      <c r="K331" s="137">
        <v>0</v>
      </c>
      <c r="L331" s="184">
        <f t="shared" si="11"/>
        <v>52.598</v>
      </c>
      <c r="N331" s="54"/>
    </row>
    <row r="332" spans="1:14" ht="30.75" customHeight="1" hidden="1">
      <c r="A332" s="139" t="s">
        <v>82</v>
      </c>
      <c r="B332" s="93">
        <v>4050017</v>
      </c>
      <c r="C332" s="94" t="s">
        <v>347</v>
      </c>
      <c r="D332" s="125" t="s">
        <v>83</v>
      </c>
      <c r="E332" s="124" t="s">
        <v>83</v>
      </c>
      <c r="F332" s="140" t="s">
        <v>348</v>
      </c>
      <c r="G332" s="141">
        <f>+G333</f>
        <v>0</v>
      </c>
      <c r="H332" s="141">
        <f>+H333</f>
        <v>0</v>
      </c>
      <c r="I332" s="142">
        <f>+I333</f>
        <v>49.088</v>
      </c>
      <c r="J332" s="143">
        <f t="shared" si="13"/>
        <v>49.088</v>
      </c>
      <c r="K332" s="144">
        <v>0</v>
      </c>
      <c r="L332" s="161">
        <f t="shared" si="11"/>
        <v>49.088</v>
      </c>
      <c r="N332" s="54"/>
    </row>
    <row r="333" spans="1:14" ht="13.5" hidden="1" thickBot="1">
      <c r="A333" s="146"/>
      <c r="B333" s="103"/>
      <c r="C333" s="104"/>
      <c r="D333" s="147">
        <v>3299</v>
      </c>
      <c r="E333" s="148">
        <v>5321</v>
      </c>
      <c r="F333" s="149" t="s">
        <v>117</v>
      </c>
      <c r="G333" s="150">
        <v>0</v>
      </c>
      <c r="H333" s="150">
        <v>0</v>
      </c>
      <c r="I333" s="151">
        <v>49.088</v>
      </c>
      <c r="J333" s="152">
        <f t="shared" si="13"/>
        <v>49.088</v>
      </c>
      <c r="K333" s="153">
        <v>0</v>
      </c>
      <c r="L333" s="171">
        <f t="shared" si="11"/>
        <v>49.088</v>
      </c>
      <c r="N333" s="54"/>
    </row>
    <row r="334" spans="1:14" ht="24.75" hidden="1" thickBot="1">
      <c r="A334" s="139" t="s">
        <v>82</v>
      </c>
      <c r="B334" s="93">
        <v>4050018</v>
      </c>
      <c r="C334" s="94" t="s">
        <v>349</v>
      </c>
      <c r="D334" s="125" t="s">
        <v>83</v>
      </c>
      <c r="E334" s="124" t="s">
        <v>83</v>
      </c>
      <c r="F334" s="140" t="s">
        <v>350</v>
      </c>
      <c r="G334" s="141">
        <f>+G335</f>
        <v>0</v>
      </c>
      <c r="H334" s="141">
        <f>+H335</f>
        <v>0</v>
      </c>
      <c r="I334" s="142">
        <f>+I335</f>
        <v>116.13</v>
      </c>
      <c r="J334" s="143">
        <f t="shared" si="13"/>
        <v>116.13</v>
      </c>
      <c r="K334" s="100">
        <v>0</v>
      </c>
      <c r="L334" s="183">
        <f t="shared" si="11"/>
        <v>116.13</v>
      </c>
      <c r="N334" s="54"/>
    </row>
    <row r="335" spans="1:14" ht="13.5" hidden="1" thickBot="1">
      <c r="A335" s="146"/>
      <c r="B335" s="103"/>
      <c r="C335" s="104"/>
      <c r="D335" s="147">
        <v>3299</v>
      </c>
      <c r="E335" s="148">
        <v>5321</v>
      </c>
      <c r="F335" s="149" t="s">
        <v>117</v>
      </c>
      <c r="G335" s="150">
        <v>0</v>
      </c>
      <c r="H335" s="150">
        <v>0</v>
      </c>
      <c r="I335" s="151">
        <v>116.13</v>
      </c>
      <c r="J335" s="152">
        <f t="shared" si="13"/>
        <v>116.13</v>
      </c>
      <c r="K335" s="137">
        <v>0</v>
      </c>
      <c r="L335" s="184">
        <f t="shared" si="11"/>
        <v>116.13</v>
      </c>
      <c r="N335" s="54"/>
    </row>
    <row r="336" spans="1:14" ht="42.75" customHeight="1" hidden="1">
      <c r="A336" s="139" t="s">
        <v>82</v>
      </c>
      <c r="B336" s="93">
        <v>4050019</v>
      </c>
      <c r="C336" s="94" t="s">
        <v>351</v>
      </c>
      <c r="D336" s="125" t="s">
        <v>83</v>
      </c>
      <c r="E336" s="124" t="s">
        <v>83</v>
      </c>
      <c r="F336" s="140" t="s">
        <v>352</v>
      </c>
      <c r="G336" s="141">
        <f>+G337</f>
        <v>0</v>
      </c>
      <c r="H336" s="141">
        <f>+H337</f>
        <v>0</v>
      </c>
      <c r="I336" s="142">
        <f>+I337</f>
        <v>59.073</v>
      </c>
      <c r="J336" s="143">
        <f t="shared" si="13"/>
        <v>59.073</v>
      </c>
      <c r="K336" s="144">
        <v>0</v>
      </c>
      <c r="L336" s="161">
        <f t="shared" si="11"/>
        <v>59.073</v>
      </c>
      <c r="N336" s="54"/>
    </row>
    <row r="337" spans="1:14" ht="13.5" hidden="1" thickBot="1">
      <c r="A337" s="146"/>
      <c r="B337" s="103"/>
      <c r="C337" s="104"/>
      <c r="D337" s="147">
        <v>3299</v>
      </c>
      <c r="E337" s="148">
        <v>5321</v>
      </c>
      <c r="F337" s="149" t="s">
        <v>117</v>
      </c>
      <c r="G337" s="150">
        <v>0</v>
      </c>
      <c r="H337" s="150">
        <v>0</v>
      </c>
      <c r="I337" s="151">
        <v>59.073</v>
      </c>
      <c r="J337" s="152">
        <f t="shared" si="13"/>
        <v>59.073</v>
      </c>
      <c r="K337" s="153">
        <v>0</v>
      </c>
      <c r="L337" s="171">
        <f t="shared" si="11"/>
        <v>59.073</v>
      </c>
      <c r="N337" s="54"/>
    </row>
    <row r="338" spans="1:14" ht="24.75" hidden="1" thickBot="1">
      <c r="A338" s="139" t="s">
        <v>82</v>
      </c>
      <c r="B338" s="93">
        <v>4050020</v>
      </c>
      <c r="C338" s="94" t="s">
        <v>218</v>
      </c>
      <c r="D338" s="125" t="s">
        <v>83</v>
      </c>
      <c r="E338" s="124" t="s">
        <v>83</v>
      </c>
      <c r="F338" s="140" t="s">
        <v>353</v>
      </c>
      <c r="G338" s="141">
        <f>+G339</f>
        <v>0</v>
      </c>
      <c r="H338" s="141">
        <f>+H339</f>
        <v>0</v>
      </c>
      <c r="I338" s="142">
        <f>+I339</f>
        <v>40.78</v>
      </c>
      <c r="J338" s="143">
        <f t="shared" si="13"/>
        <v>40.78</v>
      </c>
      <c r="K338" s="100">
        <v>0</v>
      </c>
      <c r="L338" s="183">
        <f t="shared" si="11"/>
        <v>40.78</v>
      </c>
      <c r="N338" s="54"/>
    </row>
    <row r="339" spans="1:14" ht="13.5" hidden="1" thickBot="1">
      <c r="A339" s="146"/>
      <c r="B339" s="103"/>
      <c r="C339" s="104"/>
      <c r="D339" s="147">
        <v>3299</v>
      </c>
      <c r="E339" s="148">
        <v>5321</v>
      </c>
      <c r="F339" s="149" t="s">
        <v>117</v>
      </c>
      <c r="G339" s="150">
        <v>0</v>
      </c>
      <c r="H339" s="150">
        <v>0</v>
      </c>
      <c r="I339" s="151">
        <v>40.78</v>
      </c>
      <c r="J339" s="152">
        <f t="shared" si="13"/>
        <v>40.78</v>
      </c>
      <c r="K339" s="137">
        <v>0</v>
      </c>
      <c r="L339" s="184">
        <f t="shared" si="11"/>
        <v>40.78</v>
      </c>
      <c r="N339" s="54"/>
    </row>
    <row r="340" spans="1:14" ht="28.5" customHeight="1" hidden="1">
      <c r="A340" s="139" t="s">
        <v>82</v>
      </c>
      <c r="B340" s="93">
        <v>4050021</v>
      </c>
      <c r="C340" s="94" t="s">
        <v>354</v>
      </c>
      <c r="D340" s="125" t="s">
        <v>83</v>
      </c>
      <c r="E340" s="124" t="s">
        <v>83</v>
      </c>
      <c r="F340" s="140" t="s">
        <v>355</v>
      </c>
      <c r="G340" s="141">
        <f>+G341</f>
        <v>0</v>
      </c>
      <c r="H340" s="141">
        <f>+H341</f>
        <v>0</v>
      </c>
      <c r="I340" s="142">
        <f>+I341</f>
        <v>119</v>
      </c>
      <c r="J340" s="143">
        <f t="shared" si="13"/>
        <v>119</v>
      </c>
      <c r="K340" s="144">
        <v>0</v>
      </c>
      <c r="L340" s="161">
        <f t="shared" si="11"/>
        <v>119</v>
      </c>
      <c r="N340" s="54"/>
    </row>
    <row r="341" spans="1:14" ht="24.75" hidden="1" thickBot="1">
      <c r="A341" s="146"/>
      <c r="B341" s="103"/>
      <c r="C341" s="104"/>
      <c r="D341" s="147">
        <v>3299</v>
      </c>
      <c r="E341" s="148">
        <v>5331</v>
      </c>
      <c r="F341" s="149" t="s">
        <v>154</v>
      </c>
      <c r="G341" s="150">
        <v>0</v>
      </c>
      <c r="H341" s="150">
        <v>0</v>
      </c>
      <c r="I341" s="151">
        <v>119</v>
      </c>
      <c r="J341" s="152">
        <f t="shared" si="13"/>
        <v>119</v>
      </c>
      <c r="K341" s="153">
        <v>0</v>
      </c>
      <c r="L341" s="171">
        <f t="shared" si="11"/>
        <v>119</v>
      </c>
      <c r="N341" s="54"/>
    </row>
    <row r="342" spans="1:14" ht="24.75" hidden="1" thickBot="1">
      <c r="A342" s="139" t="s">
        <v>82</v>
      </c>
      <c r="B342" s="93">
        <v>4050022</v>
      </c>
      <c r="C342" s="94" t="s">
        <v>243</v>
      </c>
      <c r="D342" s="125" t="s">
        <v>83</v>
      </c>
      <c r="E342" s="124" t="s">
        <v>83</v>
      </c>
      <c r="F342" s="140" t="s">
        <v>356</v>
      </c>
      <c r="G342" s="141">
        <f>+G343</f>
        <v>0</v>
      </c>
      <c r="H342" s="141">
        <f>+H343</f>
        <v>0</v>
      </c>
      <c r="I342" s="142">
        <f>+I343</f>
        <v>43.605</v>
      </c>
      <c r="J342" s="143">
        <f t="shared" si="13"/>
        <v>43.605</v>
      </c>
      <c r="K342" s="100">
        <v>0</v>
      </c>
      <c r="L342" s="183">
        <f t="shared" si="11"/>
        <v>43.605</v>
      </c>
      <c r="N342" s="54"/>
    </row>
    <row r="343" spans="1:14" ht="13.5" hidden="1" thickBot="1">
      <c r="A343" s="146"/>
      <c r="B343" s="103"/>
      <c r="C343" s="104"/>
      <c r="D343" s="147">
        <v>3299</v>
      </c>
      <c r="E343" s="148">
        <v>5321</v>
      </c>
      <c r="F343" s="149" t="s">
        <v>117</v>
      </c>
      <c r="G343" s="150">
        <v>0</v>
      </c>
      <c r="H343" s="150">
        <v>0</v>
      </c>
      <c r="I343" s="151">
        <v>43.605</v>
      </c>
      <c r="J343" s="152">
        <f t="shared" si="13"/>
        <v>43.605</v>
      </c>
      <c r="K343" s="137">
        <v>0</v>
      </c>
      <c r="L343" s="184">
        <f aca="true" t="shared" si="14" ref="L343:L362">+J343+K343</f>
        <v>43.605</v>
      </c>
      <c r="N343" s="54"/>
    </row>
    <row r="344" spans="1:14" ht="24.75" hidden="1" thickBot="1">
      <c r="A344" s="139" t="s">
        <v>82</v>
      </c>
      <c r="B344" s="93">
        <v>4050023</v>
      </c>
      <c r="C344" s="94" t="s">
        <v>160</v>
      </c>
      <c r="D344" s="125" t="s">
        <v>83</v>
      </c>
      <c r="E344" s="124" t="s">
        <v>83</v>
      </c>
      <c r="F344" s="140" t="s">
        <v>357</v>
      </c>
      <c r="G344" s="141">
        <f>+G345</f>
        <v>0</v>
      </c>
      <c r="H344" s="141">
        <f>+H345</f>
        <v>0</v>
      </c>
      <c r="I344" s="142">
        <f>+I345</f>
        <v>119</v>
      </c>
      <c r="J344" s="143">
        <f t="shared" si="13"/>
        <v>119</v>
      </c>
      <c r="K344" s="144">
        <v>0</v>
      </c>
      <c r="L344" s="161">
        <f t="shared" si="14"/>
        <v>119</v>
      </c>
      <c r="N344" s="54"/>
    </row>
    <row r="345" spans="1:14" ht="13.5" hidden="1" thickBot="1">
      <c r="A345" s="146"/>
      <c r="B345" s="103"/>
      <c r="C345" s="104"/>
      <c r="D345" s="147">
        <v>3299</v>
      </c>
      <c r="E345" s="148">
        <v>5321</v>
      </c>
      <c r="F345" s="149" t="s">
        <v>117</v>
      </c>
      <c r="G345" s="150">
        <v>0</v>
      </c>
      <c r="H345" s="150">
        <v>0</v>
      </c>
      <c r="I345" s="151">
        <v>119</v>
      </c>
      <c r="J345" s="152">
        <f t="shared" si="13"/>
        <v>119</v>
      </c>
      <c r="K345" s="153">
        <v>0</v>
      </c>
      <c r="L345" s="171">
        <f t="shared" si="14"/>
        <v>119</v>
      </c>
      <c r="N345" s="54"/>
    </row>
    <row r="346" spans="1:14" ht="36.75" hidden="1" thickBot="1">
      <c r="A346" s="139" t="s">
        <v>82</v>
      </c>
      <c r="B346" s="93">
        <v>4050024</v>
      </c>
      <c r="C346" s="94" t="s">
        <v>233</v>
      </c>
      <c r="D346" s="125" t="s">
        <v>83</v>
      </c>
      <c r="E346" s="124" t="s">
        <v>83</v>
      </c>
      <c r="F346" s="140" t="s">
        <v>358</v>
      </c>
      <c r="G346" s="141">
        <f>+G347</f>
        <v>0</v>
      </c>
      <c r="H346" s="141">
        <f>+H347</f>
        <v>0</v>
      </c>
      <c r="I346" s="142">
        <f>+I347</f>
        <v>119</v>
      </c>
      <c r="J346" s="143">
        <f t="shared" si="13"/>
        <v>119</v>
      </c>
      <c r="K346" s="100">
        <v>0</v>
      </c>
      <c r="L346" s="183">
        <f t="shared" si="14"/>
        <v>119</v>
      </c>
      <c r="N346" s="54"/>
    </row>
    <row r="347" spans="1:14" ht="13.5" hidden="1" thickBot="1">
      <c r="A347" s="146"/>
      <c r="B347" s="103"/>
      <c r="C347" s="104"/>
      <c r="D347" s="147">
        <v>3299</v>
      </c>
      <c r="E347" s="148">
        <v>5321</v>
      </c>
      <c r="F347" s="149" t="s">
        <v>117</v>
      </c>
      <c r="G347" s="150">
        <v>0</v>
      </c>
      <c r="H347" s="150">
        <v>0</v>
      </c>
      <c r="I347" s="151">
        <v>119</v>
      </c>
      <c r="J347" s="152">
        <f t="shared" si="13"/>
        <v>119</v>
      </c>
      <c r="K347" s="137">
        <v>0</v>
      </c>
      <c r="L347" s="184">
        <f t="shared" si="14"/>
        <v>119</v>
      </c>
      <c r="N347" s="54"/>
    </row>
    <row r="348" spans="1:14" ht="13.5" thickBot="1">
      <c r="A348" s="194" t="s">
        <v>82</v>
      </c>
      <c r="B348" s="210" t="s">
        <v>359</v>
      </c>
      <c r="C348" s="211"/>
      <c r="D348" s="195" t="s">
        <v>83</v>
      </c>
      <c r="E348" s="196" t="s">
        <v>83</v>
      </c>
      <c r="F348" s="197" t="s">
        <v>360</v>
      </c>
      <c r="G348" s="198">
        <v>0</v>
      </c>
      <c r="H348" s="198">
        <v>0</v>
      </c>
      <c r="I348" s="199">
        <f>SUM(I349:I362)/2</f>
        <v>250.00000000000006</v>
      </c>
      <c r="J348" s="200">
        <f>H348+I348</f>
        <v>250.00000000000006</v>
      </c>
      <c r="K348" s="120">
        <v>0</v>
      </c>
      <c r="L348" s="121">
        <f t="shared" si="14"/>
        <v>250.00000000000006</v>
      </c>
      <c r="N348" s="54"/>
    </row>
    <row r="349" spans="1:14" ht="12.75" hidden="1">
      <c r="A349" s="123" t="s">
        <v>82</v>
      </c>
      <c r="B349" s="124">
        <v>4060000</v>
      </c>
      <c r="C349" s="94" t="s">
        <v>88</v>
      </c>
      <c r="D349" s="125" t="s">
        <v>83</v>
      </c>
      <c r="E349" s="124" t="s">
        <v>83</v>
      </c>
      <c r="F349" s="126" t="s">
        <v>361</v>
      </c>
      <c r="G349" s="127">
        <v>0</v>
      </c>
      <c r="H349" s="128">
        <v>0</v>
      </c>
      <c r="I349" s="129">
        <f>+I350</f>
        <v>124.945</v>
      </c>
      <c r="J349" s="130">
        <f>H349+I349</f>
        <v>124.945</v>
      </c>
      <c r="K349" s="100">
        <v>0</v>
      </c>
      <c r="L349" s="183">
        <f t="shared" si="14"/>
        <v>124.945</v>
      </c>
      <c r="N349" s="54"/>
    </row>
    <row r="350" spans="1:14" ht="13.5" hidden="1" thickBot="1">
      <c r="A350" s="131"/>
      <c r="B350" s="132"/>
      <c r="C350" s="133"/>
      <c r="D350" s="105">
        <v>3299</v>
      </c>
      <c r="E350" s="106">
        <v>5901</v>
      </c>
      <c r="F350" s="107" t="s">
        <v>90</v>
      </c>
      <c r="G350" s="134">
        <v>0</v>
      </c>
      <c r="H350" s="134">
        <v>0</v>
      </c>
      <c r="I350" s="135">
        <v>124.945</v>
      </c>
      <c r="J350" s="136">
        <f>H350+I350</f>
        <v>124.945</v>
      </c>
      <c r="K350" s="137">
        <v>0</v>
      </c>
      <c r="L350" s="184">
        <f t="shared" si="14"/>
        <v>124.945</v>
      </c>
      <c r="N350" s="54"/>
    </row>
    <row r="351" spans="1:14" ht="54.75" customHeight="1" hidden="1">
      <c r="A351" s="139" t="s">
        <v>82</v>
      </c>
      <c r="B351" s="93">
        <v>4060001</v>
      </c>
      <c r="C351" s="94" t="s">
        <v>245</v>
      </c>
      <c r="D351" s="125" t="s">
        <v>83</v>
      </c>
      <c r="E351" s="124" t="s">
        <v>83</v>
      </c>
      <c r="F351" s="140" t="s">
        <v>362</v>
      </c>
      <c r="G351" s="141">
        <f>+G352</f>
        <v>0</v>
      </c>
      <c r="H351" s="141">
        <f>+H352</f>
        <v>0</v>
      </c>
      <c r="I351" s="142">
        <f>+I352</f>
        <v>18.564</v>
      </c>
      <c r="J351" s="143">
        <f>+H351+I351</f>
        <v>18.564</v>
      </c>
      <c r="K351" s="144">
        <v>0</v>
      </c>
      <c r="L351" s="161">
        <f t="shared" si="14"/>
        <v>18.564</v>
      </c>
      <c r="N351" s="54"/>
    </row>
    <row r="352" spans="1:14" ht="24.75" hidden="1" thickBot="1">
      <c r="A352" s="146"/>
      <c r="B352" s="103"/>
      <c r="C352" s="104"/>
      <c r="D352" s="147">
        <v>3299</v>
      </c>
      <c r="E352" s="148">
        <v>5331</v>
      </c>
      <c r="F352" s="149" t="s">
        <v>154</v>
      </c>
      <c r="G352" s="150">
        <v>0</v>
      </c>
      <c r="H352" s="150">
        <v>0</v>
      </c>
      <c r="I352" s="151">
        <v>18.564</v>
      </c>
      <c r="J352" s="152">
        <f>+H352+I352</f>
        <v>18.564</v>
      </c>
      <c r="K352" s="153">
        <v>0</v>
      </c>
      <c r="L352" s="171">
        <f t="shared" si="14"/>
        <v>18.564</v>
      </c>
      <c r="N352" s="54"/>
    </row>
    <row r="353" spans="1:14" ht="36" hidden="1">
      <c r="A353" s="139" t="s">
        <v>82</v>
      </c>
      <c r="B353" s="93">
        <v>4060002</v>
      </c>
      <c r="C353" s="94" t="s">
        <v>233</v>
      </c>
      <c r="D353" s="125" t="s">
        <v>83</v>
      </c>
      <c r="E353" s="124" t="s">
        <v>83</v>
      </c>
      <c r="F353" s="140" t="s">
        <v>363</v>
      </c>
      <c r="G353" s="141">
        <f>+G354</f>
        <v>0</v>
      </c>
      <c r="H353" s="141">
        <f>+H354</f>
        <v>0</v>
      </c>
      <c r="I353" s="142">
        <f>+I354</f>
        <v>10</v>
      </c>
      <c r="J353" s="143">
        <f aca="true" t="shared" si="15" ref="J353:J362">+H353+I353</f>
        <v>10</v>
      </c>
      <c r="K353" s="100">
        <v>0</v>
      </c>
      <c r="L353" s="183">
        <f t="shared" si="14"/>
        <v>10</v>
      </c>
      <c r="N353" s="54"/>
    </row>
    <row r="354" spans="1:14" ht="13.5" hidden="1" thickBot="1">
      <c r="A354" s="146"/>
      <c r="B354" s="103"/>
      <c r="C354" s="104"/>
      <c r="D354" s="147">
        <v>3299</v>
      </c>
      <c r="E354" s="148">
        <v>5321</v>
      </c>
      <c r="F354" s="149" t="s">
        <v>117</v>
      </c>
      <c r="G354" s="150">
        <v>0</v>
      </c>
      <c r="H354" s="150">
        <v>0</v>
      </c>
      <c r="I354" s="151">
        <v>10</v>
      </c>
      <c r="J354" s="152">
        <f t="shared" si="15"/>
        <v>10</v>
      </c>
      <c r="K354" s="137">
        <v>0</v>
      </c>
      <c r="L354" s="184">
        <f t="shared" si="14"/>
        <v>10</v>
      </c>
      <c r="N354" s="54"/>
    </row>
    <row r="355" spans="1:14" ht="24" hidden="1">
      <c r="A355" s="139" t="s">
        <v>82</v>
      </c>
      <c r="B355" s="93">
        <v>4060003</v>
      </c>
      <c r="C355" s="94" t="s">
        <v>271</v>
      </c>
      <c r="D355" s="125" t="s">
        <v>83</v>
      </c>
      <c r="E355" s="124" t="s">
        <v>83</v>
      </c>
      <c r="F355" s="140" t="s">
        <v>364</v>
      </c>
      <c r="G355" s="141">
        <f>+G356</f>
        <v>0</v>
      </c>
      <c r="H355" s="141">
        <f>+H356</f>
        <v>0</v>
      </c>
      <c r="I355" s="142">
        <f>+I356</f>
        <v>26.6</v>
      </c>
      <c r="J355" s="143">
        <f t="shared" si="15"/>
        <v>26.6</v>
      </c>
      <c r="K355" s="144">
        <v>0</v>
      </c>
      <c r="L355" s="161">
        <f t="shared" si="14"/>
        <v>26.6</v>
      </c>
      <c r="N355" s="54"/>
    </row>
    <row r="356" spans="1:14" ht="13.5" hidden="1" thickBot="1">
      <c r="A356" s="146"/>
      <c r="B356" s="103"/>
      <c r="C356" s="104"/>
      <c r="D356" s="147">
        <v>3299</v>
      </c>
      <c r="E356" s="148">
        <v>5321</v>
      </c>
      <c r="F356" s="149" t="s">
        <v>117</v>
      </c>
      <c r="G356" s="150">
        <v>0</v>
      </c>
      <c r="H356" s="150">
        <v>0</v>
      </c>
      <c r="I356" s="151">
        <v>26.6</v>
      </c>
      <c r="J356" s="152">
        <f t="shared" si="15"/>
        <v>26.6</v>
      </c>
      <c r="K356" s="153">
        <v>0</v>
      </c>
      <c r="L356" s="171">
        <f t="shared" si="14"/>
        <v>26.6</v>
      </c>
      <c r="N356" s="54"/>
    </row>
    <row r="357" spans="1:14" ht="29.25" customHeight="1" hidden="1">
      <c r="A357" s="139" t="s">
        <v>82</v>
      </c>
      <c r="B357" s="93">
        <v>4060004</v>
      </c>
      <c r="C357" s="94" t="s">
        <v>299</v>
      </c>
      <c r="D357" s="125" t="s">
        <v>83</v>
      </c>
      <c r="E357" s="124" t="s">
        <v>83</v>
      </c>
      <c r="F357" s="140" t="s">
        <v>365</v>
      </c>
      <c r="G357" s="141">
        <f>+G358</f>
        <v>0</v>
      </c>
      <c r="H357" s="141">
        <f>+H358</f>
        <v>0</v>
      </c>
      <c r="I357" s="142">
        <f>+I358</f>
        <v>24.891</v>
      </c>
      <c r="J357" s="143">
        <f t="shared" si="15"/>
        <v>24.891</v>
      </c>
      <c r="K357" s="100">
        <v>0</v>
      </c>
      <c r="L357" s="183">
        <f t="shared" si="14"/>
        <v>24.891</v>
      </c>
      <c r="N357" s="54"/>
    </row>
    <row r="358" spans="1:14" ht="24.75" hidden="1" thickBot="1">
      <c r="A358" s="146"/>
      <c r="B358" s="103"/>
      <c r="C358" s="104"/>
      <c r="D358" s="147">
        <v>3299</v>
      </c>
      <c r="E358" s="148">
        <v>5213</v>
      </c>
      <c r="F358" s="149" t="s">
        <v>171</v>
      </c>
      <c r="G358" s="150">
        <v>0</v>
      </c>
      <c r="H358" s="150">
        <v>0</v>
      </c>
      <c r="I358" s="151">
        <v>24.891</v>
      </c>
      <c r="J358" s="152">
        <f t="shared" si="15"/>
        <v>24.891</v>
      </c>
      <c r="K358" s="137">
        <v>0</v>
      </c>
      <c r="L358" s="184">
        <f t="shared" si="14"/>
        <v>24.891</v>
      </c>
      <c r="N358" s="54"/>
    </row>
    <row r="359" spans="1:14" ht="36" hidden="1">
      <c r="A359" s="139" t="s">
        <v>82</v>
      </c>
      <c r="B359" s="93">
        <v>4060005</v>
      </c>
      <c r="C359" s="94" t="s">
        <v>199</v>
      </c>
      <c r="D359" s="125" t="s">
        <v>83</v>
      </c>
      <c r="E359" s="124" t="s">
        <v>83</v>
      </c>
      <c r="F359" s="140" t="s">
        <v>366</v>
      </c>
      <c r="G359" s="141">
        <f>+G360</f>
        <v>0</v>
      </c>
      <c r="H359" s="141">
        <f>+H360</f>
        <v>0</v>
      </c>
      <c r="I359" s="142">
        <f>+I360</f>
        <v>10</v>
      </c>
      <c r="J359" s="143">
        <f t="shared" si="15"/>
        <v>10</v>
      </c>
      <c r="K359" s="144">
        <v>0</v>
      </c>
      <c r="L359" s="161">
        <f t="shared" si="14"/>
        <v>10</v>
      </c>
      <c r="N359" s="54"/>
    </row>
    <row r="360" spans="1:14" ht="13.5" hidden="1" thickBot="1">
      <c r="A360" s="146"/>
      <c r="B360" s="103"/>
      <c r="C360" s="104"/>
      <c r="D360" s="147">
        <v>3299</v>
      </c>
      <c r="E360" s="148">
        <v>5321</v>
      </c>
      <c r="F360" s="149" t="s">
        <v>117</v>
      </c>
      <c r="G360" s="150">
        <v>0</v>
      </c>
      <c r="H360" s="150">
        <v>0</v>
      </c>
      <c r="I360" s="151">
        <v>10</v>
      </c>
      <c r="J360" s="152">
        <f t="shared" si="15"/>
        <v>10</v>
      </c>
      <c r="K360" s="153">
        <v>0</v>
      </c>
      <c r="L360" s="171">
        <f t="shared" si="14"/>
        <v>10</v>
      </c>
      <c r="N360" s="54"/>
    </row>
    <row r="361" spans="1:14" ht="24" hidden="1">
      <c r="A361" s="139" t="s">
        <v>82</v>
      </c>
      <c r="B361" s="93">
        <v>4060006</v>
      </c>
      <c r="C361" s="94" t="s">
        <v>88</v>
      </c>
      <c r="D361" s="125" t="s">
        <v>83</v>
      </c>
      <c r="E361" s="124" t="s">
        <v>83</v>
      </c>
      <c r="F361" s="140" t="s">
        <v>367</v>
      </c>
      <c r="G361" s="141">
        <f>+G362</f>
        <v>0</v>
      </c>
      <c r="H361" s="141">
        <f>+H362</f>
        <v>0</v>
      </c>
      <c r="I361" s="142">
        <f>+I362</f>
        <v>35</v>
      </c>
      <c r="J361" s="143">
        <f t="shared" si="15"/>
        <v>35</v>
      </c>
      <c r="K361" s="100">
        <v>0</v>
      </c>
      <c r="L361" s="183">
        <f t="shared" si="14"/>
        <v>35</v>
      </c>
      <c r="N361" s="54"/>
    </row>
    <row r="362" spans="1:14" ht="13.5" hidden="1" thickBot="1">
      <c r="A362" s="146"/>
      <c r="B362" s="103"/>
      <c r="C362" s="104"/>
      <c r="D362" s="147">
        <v>3299</v>
      </c>
      <c r="E362" s="148">
        <v>5222</v>
      </c>
      <c r="F362" s="149" t="s">
        <v>95</v>
      </c>
      <c r="G362" s="150">
        <v>0</v>
      </c>
      <c r="H362" s="150">
        <v>0</v>
      </c>
      <c r="I362" s="151">
        <v>35</v>
      </c>
      <c r="J362" s="152">
        <f t="shared" si="15"/>
        <v>35</v>
      </c>
      <c r="K362" s="153">
        <v>0</v>
      </c>
      <c r="L362" s="171">
        <f t="shared" si="14"/>
        <v>35</v>
      </c>
      <c r="N362" s="54"/>
    </row>
    <row r="363" spans="9:14" ht="12.75">
      <c r="I363" s="188"/>
      <c r="J363" s="189"/>
      <c r="K363" s="190"/>
      <c r="L363" s="191"/>
      <c r="N363" s="54"/>
    </row>
    <row r="364" spans="6:14" ht="12.75">
      <c r="F364" s="192">
        <v>41520</v>
      </c>
      <c r="I364" s="188"/>
      <c r="J364" s="189"/>
      <c r="K364" s="190"/>
      <c r="L364" s="191"/>
      <c r="N364" s="54"/>
    </row>
    <row r="365" spans="9:14" ht="12.75">
      <c r="I365" s="188"/>
      <c r="J365" s="189"/>
      <c r="K365" s="190"/>
      <c r="L365" s="191"/>
      <c r="N365" s="54"/>
    </row>
    <row r="366" spans="9:14" ht="12.75">
      <c r="I366" s="188"/>
      <c r="J366" s="189"/>
      <c r="K366" s="190"/>
      <c r="L366" s="191"/>
      <c r="N366" s="54"/>
    </row>
    <row r="367" spans="9:14" ht="12.75">
      <c r="I367" s="188"/>
      <c r="J367" s="189"/>
      <c r="K367" s="190"/>
      <c r="L367" s="191"/>
      <c r="N367" s="54"/>
    </row>
    <row r="368" spans="9:14" ht="12.75">
      <c r="I368" s="188"/>
      <c r="J368" s="189"/>
      <c r="K368" s="190"/>
      <c r="L368" s="191"/>
      <c r="N368" s="54"/>
    </row>
    <row r="369" spans="9:14" ht="12.75">
      <c r="I369" s="188"/>
      <c r="J369" s="189"/>
      <c r="K369" s="190"/>
      <c r="L369" s="191"/>
      <c r="N369" s="54"/>
    </row>
    <row r="370" spans="9:14" ht="12.75">
      <c r="I370" s="188"/>
      <c r="J370" s="189"/>
      <c r="K370" s="190"/>
      <c r="L370" s="191"/>
      <c r="N370" s="54"/>
    </row>
    <row r="371" spans="9:14" ht="12.75">
      <c r="I371" s="188"/>
      <c r="J371" s="189"/>
      <c r="K371" s="190"/>
      <c r="L371" s="191"/>
      <c r="N371" s="54"/>
    </row>
    <row r="372" spans="9:14" ht="12.75">
      <c r="I372" s="188"/>
      <c r="J372" s="189"/>
      <c r="K372" s="190"/>
      <c r="L372" s="191"/>
      <c r="N372" s="54"/>
    </row>
    <row r="373" spans="9:14" ht="12.75">
      <c r="I373" s="188"/>
      <c r="J373" s="189"/>
      <c r="K373" s="190"/>
      <c r="L373" s="191"/>
      <c r="N373" s="54"/>
    </row>
    <row r="374" spans="9:14" ht="12.75">
      <c r="I374" s="188"/>
      <c r="J374" s="189"/>
      <c r="K374" s="190"/>
      <c r="L374" s="191"/>
      <c r="N374" s="54"/>
    </row>
    <row r="375" spans="9:14" ht="12.75">
      <c r="I375" s="188"/>
      <c r="J375" s="189"/>
      <c r="K375" s="190"/>
      <c r="L375" s="191"/>
      <c r="N375" s="54"/>
    </row>
    <row r="376" spans="9:14" ht="12.75">
      <c r="I376" s="188"/>
      <c r="J376" s="189"/>
      <c r="K376" s="190"/>
      <c r="L376" s="191"/>
      <c r="N376" s="54"/>
    </row>
    <row r="377" spans="9:14" ht="12.75">
      <c r="I377" s="188"/>
      <c r="J377" s="189"/>
      <c r="K377" s="190"/>
      <c r="L377" s="191"/>
      <c r="N377" s="54"/>
    </row>
    <row r="378" spans="9:14" ht="12.75">
      <c r="I378" s="188"/>
      <c r="J378" s="189"/>
      <c r="K378" s="190"/>
      <c r="L378" s="191"/>
      <c r="N378" s="54"/>
    </row>
    <row r="379" spans="9:14" ht="12.75">
      <c r="I379" s="188"/>
      <c r="J379" s="189"/>
      <c r="K379" s="190"/>
      <c r="L379" s="191"/>
      <c r="N379" s="54"/>
    </row>
    <row r="380" spans="9:14" ht="12.75">
      <c r="I380" s="188"/>
      <c r="J380" s="189"/>
      <c r="K380" s="190"/>
      <c r="L380" s="191"/>
      <c r="N380" s="54"/>
    </row>
    <row r="381" spans="9:14" ht="12.75">
      <c r="I381" s="188"/>
      <c r="J381" s="189"/>
      <c r="K381" s="190"/>
      <c r="L381" s="191"/>
      <c r="N381" s="54"/>
    </row>
    <row r="382" spans="9:14" ht="12.75">
      <c r="I382" s="188"/>
      <c r="J382" s="189"/>
      <c r="K382" s="190"/>
      <c r="L382" s="191"/>
      <c r="N382" s="54"/>
    </row>
    <row r="383" spans="9:14" ht="12.75">
      <c r="I383" s="188"/>
      <c r="J383" s="189"/>
      <c r="K383" s="190"/>
      <c r="L383" s="191"/>
      <c r="N383" s="54"/>
    </row>
    <row r="384" spans="9:14" ht="12.75">
      <c r="I384" s="188"/>
      <c r="J384" s="189"/>
      <c r="K384" s="190"/>
      <c r="L384" s="191"/>
      <c r="N384" s="54"/>
    </row>
    <row r="385" spans="9:14" ht="12.75">
      <c r="I385" s="188"/>
      <c r="J385" s="189"/>
      <c r="K385" s="190"/>
      <c r="L385" s="191"/>
      <c r="N385" s="54"/>
    </row>
    <row r="386" spans="9:14" ht="12.75">
      <c r="I386" s="188"/>
      <c r="J386" s="189"/>
      <c r="K386" s="190"/>
      <c r="L386" s="191"/>
      <c r="N386" s="54"/>
    </row>
    <row r="387" spans="9:14" ht="12.75">
      <c r="I387" s="188"/>
      <c r="J387" s="189"/>
      <c r="K387" s="190"/>
      <c r="L387" s="191"/>
      <c r="N387" s="54"/>
    </row>
    <row r="388" spans="9:14" ht="12.75">
      <c r="I388" s="188"/>
      <c r="J388" s="189"/>
      <c r="K388" s="190"/>
      <c r="L388" s="191"/>
      <c r="N388" s="54"/>
    </row>
    <row r="389" spans="9:14" ht="12.75">
      <c r="I389" s="188"/>
      <c r="J389" s="189"/>
      <c r="K389" s="190"/>
      <c r="L389" s="191"/>
      <c r="N389" s="54"/>
    </row>
    <row r="390" spans="9:14" ht="12.75">
      <c r="I390" s="188"/>
      <c r="J390" s="189"/>
      <c r="K390" s="190"/>
      <c r="L390" s="191"/>
      <c r="N390" s="54"/>
    </row>
    <row r="391" spans="9:14" ht="12.75">
      <c r="I391" s="188"/>
      <c r="J391" s="189"/>
      <c r="K391" s="190"/>
      <c r="L391" s="191"/>
      <c r="N391" s="54"/>
    </row>
    <row r="392" spans="9:14" ht="12.75">
      <c r="I392" s="188"/>
      <c r="J392" s="189"/>
      <c r="K392" s="190"/>
      <c r="L392" s="191"/>
      <c r="N392" s="54"/>
    </row>
    <row r="393" spans="9:14" ht="12.75">
      <c r="I393" s="188"/>
      <c r="J393" s="189"/>
      <c r="K393" s="190"/>
      <c r="L393" s="191"/>
      <c r="N393" s="54"/>
    </row>
    <row r="394" spans="9:14" ht="12.75">
      <c r="I394" s="188"/>
      <c r="J394" s="189"/>
      <c r="K394" s="190"/>
      <c r="L394" s="191"/>
      <c r="N394" s="54"/>
    </row>
    <row r="395" spans="9:14" ht="12.75">
      <c r="I395" s="188"/>
      <c r="J395" s="189"/>
      <c r="K395" s="190"/>
      <c r="L395" s="191"/>
      <c r="N395" s="54"/>
    </row>
    <row r="396" spans="9:14" ht="12.75">
      <c r="I396" s="188"/>
      <c r="J396" s="189"/>
      <c r="K396" s="190"/>
      <c r="L396" s="191"/>
      <c r="N396" s="54"/>
    </row>
    <row r="397" spans="9:14" ht="12.75">
      <c r="I397" s="188"/>
      <c r="J397" s="189"/>
      <c r="K397" s="190"/>
      <c r="L397" s="191"/>
      <c r="N397" s="54"/>
    </row>
    <row r="398" spans="9:14" ht="12.75">
      <c r="I398" s="188"/>
      <c r="J398" s="189"/>
      <c r="K398" s="190"/>
      <c r="L398" s="191"/>
      <c r="N398" s="54"/>
    </row>
    <row r="399" spans="9:14" ht="12.75">
      <c r="I399" s="188"/>
      <c r="J399" s="189"/>
      <c r="K399" s="190"/>
      <c r="L399" s="191"/>
      <c r="N399" s="54"/>
    </row>
    <row r="400" spans="9:14" ht="12.75">
      <c r="I400" s="188"/>
      <c r="J400" s="189"/>
      <c r="K400" s="190"/>
      <c r="L400" s="191"/>
      <c r="N400" s="54"/>
    </row>
    <row r="401" spans="9:14" ht="12.75">
      <c r="I401" s="188"/>
      <c r="J401" s="189"/>
      <c r="K401" s="190"/>
      <c r="L401" s="191"/>
      <c r="N401" s="54"/>
    </row>
    <row r="402" spans="9:14" ht="12.75">
      <c r="I402" s="188"/>
      <c r="J402" s="189"/>
      <c r="K402" s="190"/>
      <c r="L402" s="191"/>
      <c r="N402" s="54"/>
    </row>
    <row r="403" spans="9:14" ht="12.75">
      <c r="I403" s="188"/>
      <c r="J403" s="189"/>
      <c r="K403" s="190"/>
      <c r="L403" s="191"/>
      <c r="N403" s="54"/>
    </row>
    <row r="404" spans="9:14" ht="12.75">
      <c r="I404" s="188"/>
      <c r="J404" s="189"/>
      <c r="K404" s="190"/>
      <c r="L404" s="191"/>
      <c r="N404" s="54"/>
    </row>
    <row r="405" spans="9:14" ht="12.75">
      <c r="I405" s="188"/>
      <c r="J405" s="189"/>
      <c r="K405" s="190"/>
      <c r="L405" s="191"/>
      <c r="N405" s="54"/>
    </row>
    <row r="406" spans="9:14" ht="12.75">
      <c r="I406" s="188"/>
      <c r="J406" s="189"/>
      <c r="K406" s="190"/>
      <c r="L406" s="191"/>
      <c r="N406" s="54"/>
    </row>
    <row r="407" spans="9:14" ht="12.75">
      <c r="I407" s="188"/>
      <c r="J407" s="189"/>
      <c r="K407" s="190"/>
      <c r="L407" s="191"/>
      <c r="N407" s="54"/>
    </row>
    <row r="408" spans="9:14" ht="12.75">
      <c r="I408" s="188"/>
      <c r="J408" s="189"/>
      <c r="K408" s="190"/>
      <c r="L408" s="191"/>
      <c r="N408" s="54"/>
    </row>
    <row r="409" spans="9:14" ht="12.75">
      <c r="I409" s="188"/>
      <c r="J409" s="189"/>
      <c r="K409" s="190"/>
      <c r="L409" s="191"/>
      <c r="N409" s="54"/>
    </row>
    <row r="410" spans="9:14" ht="12.75">
      <c r="I410" s="188"/>
      <c r="J410" s="189"/>
      <c r="K410" s="190"/>
      <c r="L410" s="191"/>
      <c r="N410" s="54"/>
    </row>
    <row r="411" spans="9:14" ht="12.75">
      <c r="I411" s="188"/>
      <c r="J411" s="189"/>
      <c r="K411" s="190"/>
      <c r="L411" s="191"/>
      <c r="N411" s="54"/>
    </row>
    <row r="412" spans="9:14" ht="12.75">
      <c r="I412" s="188"/>
      <c r="J412" s="189"/>
      <c r="K412" s="190"/>
      <c r="L412" s="191"/>
      <c r="N412" s="54"/>
    </row>
    <row r="413" spans="9:14" ht="12.75">
      <c r="I413" s="188"/>
      <c r="J413" s="189"/>
      <c r="K413" s="190"/>
      <c r="L413" s="191"/>
      <c r="N413" s="54"/>
    </row>
    <row r="414" spans="9:14" ht="12.75">
      <c r="I414" s="188"/>
      <c r="J414" s="189"/>
      <c r="K414" s="190"/>
      <c r="L414" s="191"/>
      <c r="N414" s="54"/>
    </row>
    <row r="415" spans="9:14" ht="12.75">
      <c r="I415" s="188"/>
      <c r="J415" s="189"/>
      <c r="K415" s="190"/>
      <c r="L415" s="191"/>
      <c r="N415" s="54"/>
    </row>
    <row r="416" spans="9:14" ht="12.75">
      <c r="I416" s="188"/>
      <c r="J416" s="189"/>
      <c r="K416" s="190"/>
      <c r="L416" s="191"/>
      <c r="N416" s="54"/>
    </row>
    <row r="417" spans="9:14" ht="12.75">
      <c r="I417" s="188"/>
      <c r="J417" s="189"/>
      <c r="K417" s="190"/>
      <c r="L417" s="191"/>
      <c r="N417" s="54"/>
    </row>
    <row r="418" spans="9:14" ht="12.75">
      <c r="I418" s="188"/>
      <c r="J418" s="189"/>
      <c r="K418" s="190"/>
      <c r="L418" s="191"/>
      <c r="N418" s="54"/>
    </row>
    <row r="419" spans="9:14" ht="12.75">
      <c r="I419" s="188"/>
      <c r="J419" s="189"/>
      <c r="K419" s="190"/>
      <c r="L419" s="191"/>
      <c r="N419" s="54"/>
    </row>
    <row r="420" spans="9:14" ht="12.75">
      <c r="I420" s="188"/>
      <c r="J420" s="189"/>
      <c r="K420" s="190"/>
      <c r="L420" s="191"/>
      <c r="N420" s="54"/>
    </row>
    <row r="421" spans="9:14" ht="12.75">
      <c r="I421" s="188"/>
      <c r="J421" s="189"/>
      <c r="K421" s="190"/>
      <c r="L421" s="191"/>
      <c r="N421" s="54"/>
    </row>
    <row r="422" spans="9:14" ht="12.75">
      <c r="I422" s="188"/>
      <c r="J422" s="189"/>
      <c r="K422" s="190"/>
      <c r="L422" s="191"/>
      <c r="N422" s="54"/>
    </row>
    <row r="423" spans="9:14" ht="12.75">
      <c r="I423" s="188"/>
      <c r="J423" s="189"/>
      <c r="K423" s="190"/>
      <c r="L423" s="191"/>
      <c r="N423" s="54"/>
    </row>
    <row r="424" spans="9:14" ht="12.75">
      <c r="I424" s="188"/>
      <c r="J424" s="189"/>
      <c r="K424" s="190"/>
      <c r="L424" s="191"/>
      <c r="N424" s="54"/>
    </row>
    <row r="425" spans="9:14" ht="12.75">
      <c r="I425" s="188"/>
      <c r="J425" s="189"/>
      <c r="K425" s="190"/>
      <c r="L425" s="191"/>
      <c r="N425" s="54"/>
    </row>
    <row r="426" spans="9:14" ht="12.75">
      <c r="I426" s="188"/>
      <c r="J426" s="189"/>
      <c r="K426" s="190"/>
      <c r="L426" s="191"/>
      <c r="N426" s="54"/>
    </row>
    <row r="427" spans="9:14" ht="12.75">
      <c r="I427" s="188"/>
      <c r="J427" s="189"/>
      <c r="K427" s="190"/>
      <c r="L427" s="191"/>
      <c r="N427" s="54"/>
    </row>
    <row r="428" spans="9:14" ht="12.75">
      <c r="I428" s="188"/>
      <c r="J428" s="189"/>
      <c r="K428" s="190"/>
      <c r="L428" s="191"/>
      <c r="N428" s="54"/>
    </row>
    <row r="429" spans="9:14" ht="12.75">
      <c r="I429" s="188"/>
      <c r="J429" s="189"/>
      <c r="K429" s="190"/>
      <c r="L429" s="191"/>
      <c r="N429" s="54"/>
    </row>
    <row r="430" spans="9:14" ht="12.75">
      <c r="I430" s="188"/>
      <c r="J430" s="189"/>
      <c r="K430" s="190"/>
      <c r="L430" s="191"/>
      <c r="N430" s="54"/>
    </row>
    <row r="431" spans="9:14" ht="12.75">
      <c r="I431" s="188"/>
      <c r="J431" s="189"/>
      <c r="K431" s="190"/>
      <c r="L431" s="191"/>
      <c r="N431" s="54"/>
    </row>
    <row r="432" spans="9:14" ht="12.75">
      <c r="I432" s="188"/>
      <c r="J432" s="189"/>
      <c r="K432" s="190"/>
      <c r="L432" s="191"/>
      <c r="N432" s="54"/>
    </row>
    <row r="433" spans="9:14" ht="12.75">
      <c r="I433" s="188"/>
      <c r="J433" s="189"/>
      <c r="K433" s="190"/>
      <c r="L433" s="191"/>
      <c r="N433" s="54"/>
    </row>
    <row r="434" spans="9:14" ht="12.75">
      <c r="I434" s="188"/>
      <c r="J434" s="189"/>
      <c r="K434" s="190"/>
      <c r="L434" s="191"/>
      <c r="N434" s="54"/>
    </row>
    <row r="435" spans="9:14" ht="12.75">
      <c r="I435" s="188"/>
      <c r="J435" s="189"/>
      <c r="K435" s="190"/>
      <c r="L435" s="191"/>
      <c r="N435" s="54"/>
    </row>
    <row r="436" spans="9:14" ht="12.75">
      <c r="I436" s="188"/>
      <c r="J436" s="189"/>
      <c r="K436" s="190"/>
      <c r="L436" s="191"/>
      <c r="N436" s="54"/>
    </row>
    <row r="437" spans="9:14" ht="12.75">
      <c r="I437" s="188"/>
      <c r="J437" s="189"/>
      <c r="K437" s="190"/>
      <c r="L437" s="191"/>
      <c r="N437" s="54"/>
    </row>
    <row r="438" spans="9:14" ht="12.75">
      <c r="I438" s="188"/>
      <c r="J438" s="189"/>
      <c r="K438" s="190"/>
      <c r="L438" s="191"/>
      <c r="N438" s="54"/>
    </row>
    <row r="439" spans="9:14" ht="12.75">
      <c r="I439" s="188"/>
      <c r="J439" s="189"/>
      <c r="K439" s="190"/>
      <c r="L439" s="191"/>
      <c r="N439" s="54"/>
    </row>
    <row r="440" spans="9:14" ht="12.75">
      <c r="I440" s="188"/>
      <c r="J440" s="189"/>
      <c r="K440" s="190"/>
      <c r="L440" s="191"/>
      <c r="N440" s="54"/>
    </row>
    <row r="441" spans="9:14" ht="12.75">
      <c r="I441" s="188"/>
      <c r="J441" s="189"/>
      <c r="K441" s="190"/>
      <c r="L441" s="191"/>
      <c r="N441" s="54"/>
    </row>
    <row r="442" spans="9:14" ht="12.75">
      <c r="I442" s="188"/>
      <c r="J442" s="189"/>
      <c r="K442" s="190"/>
      <c r="L442" s="191"/>
      <c r="N442" s="54"/>
    </row>
    <row r="443" spans="9:14" ht="12.75">
      <c r="I443" s="188"/>
      <c r="J443" s="189"/>
      <c r="K443" s="190"/>
      <c r="L443" s="191"/>
      <c r="N443" s="54"/>
    </row>
    <row r="444" spans="9:14" ht="12.75">
      <c r="I444" s="188"/>
      <c r="J444" s="189"/>
      <c r="K444" s="190"/>
      <c r="L444" s="191"/>
      <c r="N444" s="54"/>
    </row>
    <row r="445" spans="9:14" ht="12.75">
      <c r="I445" s="188"/>
      <c r="J445" s="189"/>
      <c r="K445" s="190"/>
      <c r="L445" s="191"/>
      <c r="N445" s="54"/>
    </row>
    <row r="446" spans="9:14" ht="12.75">
      <c r="I446" s="188"/>
      <c r="J446" s="189"/>
      <c r="K446" s="190"/>
      <c r="L446" s="191"/>
      <c r="N446" s="54"/>
    </row>
    <row r="447" spans="9:14" ht="12.75">
      <c r="I447" s="188"/>
      <c r="J447" s="189"/>
      <c r="K447" s="190"/>
      <c r="L447" s="191"/>
      <c r="N447" s="54"/>
    </row>
    <row r="448" spans="9:14" ht="12.75">
      <c r="I448" s="188"/>
      <c r="J448" s="189"/>
      <c r="K448" s="190"/>
      <c r="L448" s="191"/>
      <c r="N448" s="54"/>
    </row>
    <row r="449" spans="9:14" ht="12.75">
      <c r="I449" s="188"/>
      <c r="J449" s="189"/>
      <c r="K449" s="190"/>
      <c r="L449" s="191"/>
      <c r="N449" s="54"/>
    </row>
    <row r="450" spans="9:14" ht="12.75">
      <c r="I450" s="188"/>
      <c r="J450" s="189"/>
      <c r="K450" s="190"/>
      <c r="L450" s="191"/>
      <c r="N450" s="54"/>
    </row>
    <row r="451" spans="9:14" ht="12.75">
      <c r="I451" s="188"/>
      <c r="J451" s="189"/>
      <c r="K451" s="190"/>
      <c r="L451" s="191"/>
      <c r="N451" s="54"/>
    </row>
    <row r="452" spans="9:14" ht="12.75">
      <c r="I452" s="188"/>
      <c r="J452" s="189"/>
      <c r="K452" s="190"/>
      <c r="L452" s="191"/>
      <c r="N452" s="54"/>
    </row>
    <row r="453" spans="9:14" ht="12.75">
      <c r="I453" s="188"/>
      <c r="J453" s="189"/>
      <c r="K453" s="190"/>
      <c r="L453" s="191"/>
      <c r="N453" s="54"/>
    </row>
    <row r="454" spans="9:14" ht="12.75">
      <c r="I454" s="188"/>
      <c r="J454" s="189"/>
      <c r="K454" s="190"/>
      <c r="L454" s="191"/>
      <c r="N454" s="54"/>
    </row>
    <row r="455" spans="9:14" ht="12.75">
      <c r="I455" s="188"/>
      <c r="J455" s="189"/>
      <c r="K455" s="190"/>
      <c r="L455" s="191"/>
      <c r="N455" s="54"/>
    </row>
    <row r="456" spans="9:14" ht="12.75">
      <c r="I456" s="188"/>
      <c r="J456" s="189"/>
      <c r="K456" s="190"/>
      <c r="L456" s="191"/>
      <c r="N456" s="54"/>
    </row>
    <row r="457" spans="9:14" ht="12.75">
      <c r="I457" s="188"/>
      <c r="J457" s="189"/>
      <c r="K457" s="190"/>
      <c r="L457" s="191"/>
      <c r="N457" s="54"/>
    </row>
    <row r="458" spans="9:12" ht="12.75">
      <c r="I458" s="188"/>
      <c r="J458" s="189"/>
      <c r="K458" s="190"/>
      <c r="L458" s="191"/>
    </row>
    <row r="459" spans="9:12" ht="12.75">
      <c r="I459" s="188"/>
      <c r="J459" s="189"/>
      <c r="K459" s="190"/>
      <c r="L459" s="191"/>
    </row>
    <row r="460" spans="9:12" ht="12.75">
      <c r="I460" s="188"/>
      <c r="J460" s="189"/>
      <c r="K460" s="190"/>
      <c r="L460" s="191"/>
    </row>
    <row r="461" spans="9:12" ht="12.75">
      <c r="I461" s="188"/>
      <c r="J461" s="189"/>
      <c r="K461" s="190"/>
      <c r="L461" s="191"/>
    </row>
    <row r="462" spans="9:12" ht="12.75">
      <c r="I462" s="188"/>
      <c r="J462" s="189"/>
      <c r="K462" s="190"/>
      <c r="L462" s="191"/>
    </row>
    <row r="463" spans="9:12" ht="12.75">
      <c r="I463" s="188"/>
      <c r="J463" s="189"/>
      <c r="K463" s="190"/>
      <c r="L463" s="191"/>
    </row>
    <row r="464" spans="9:12" ht="12.75">
      <c r="I464" s="188"/>
      <c r="J464" s="189"/>
      <c r="K464" s="190"/>
      <c r="L464" s="191"/>
    </row>
    <row r="465" spans="9:12" ht="12.75">
      <c r="I465" s="188"/>
      <c r="J465" s="189"/>
      <c r="K465" s="190"/>
      <c r="L465" s="191"/>
    </row>
    <row r="466" spans="9:12" ht="12.75">
      <c r="I466" s="188"/>
      <c r="J466" s="189"/>
      <c r="K466" s="190"/>
      <c r="L466" s="191"/>
    </row>
    <row r="467" spans="9:12" ht="12.75">
      <c r="I467" s="188"/>
      <c r="J467" s="189"/>
      <c r="K467" s="190"/>
      <c r="L467" s="191"/>
    </row>
    <row r="468" spans="9:12" ht="12.75">
      <c r="I468" s="188"/>
      <c r="J468" s="189"/>
      <c r="K468" s="190"/>
      <c r="L468" s="191"/>
    </row>
    <row r="469" spans="9:12" ht="12.75">
      <c r="I469" s="188"/>
      <c r="J469" s="189"/>
      <c r="K469" s="190"/>
      <c r="L469" s="191"/>
    </row>
    <row r="470" spans="9:12" ht="12.75">
      <c r="I470" s="188"/>
      <c r="J470" s="189"/>
      <c r="K470" s="190"/>
      <c r="L470" s="191"/>
    </row>
    <row r="471" spans="9:12" ht="12.75">
      <c r="I471" s="188"/>
      <c r="J471" s="189"/>
      <c r="K471" s="190"/>
      <c r="L471" s="191"/>
    </row>
    <row r="472" spans="9:12" ht="12.75">
      <c r="I472" s="188"/>
      <c r="J472" s="189"/>
      <c r="K472" s="190"/>
      <c r="L472" s="191"/>
    </row>
    <row r="473" spans="9:12" ht="12.75">
      <c r="I473" s="188"/>
      <c r="J473" s="189"/>
      <c r="K473" s="190"/>
      <c r="L473" s="191"/>
    </row>
    <row r="474" spans="9:12" ht="12.75">
      <c r="I474" s="188"/>
      <c r="J474" s="189"/>
      <c r="K474" s="190"/>
      <c r="L474" s="191"/>
    </row>
    <row r="475" spans="9:12" ht="12.75">
      <c r="I475" s="188"/>
      <c r="J475" s="189"/>
      <c r="K475" s="190"/>
      <c r="L475" s="191"/>
    </row>
    <row r="476" spans="9:12" ht="12.75">
      <c r="I476" s="188"/>
      <c r="J476" s="189"/>
      <c r="K476" s="190"/>
      <c r="L476" s="191"/>
    </row>
    <row r="477" spans="9:12" ht="12.75">
      <c r="I477" s="188"/>
      <c r="J477" s="189"/>
      <c r="K477" s="190"/>
      <c r="L477" s="191"/>
    </row>
    <row r="478" spans="9:12" ht="12.75">
      <c r="I478" s="188"/>
      <c r="J478" s="189"/>
      <c r="K478" s="190"/>
      <c r="L478" s="191"/>
    </row>
    <row r="479" spans="9:12" ht="12.75">
      <c r="I479" s="188"/>
      <c r="J479" s="189"/>
      <c r="K479" s="190"/>
      <c r="L479" s="191"/>
    </row>
    <row r="480" spans="9:12" ht="12.75">
      <c r="I480" s="188"/>
      <c r="J480" s="189"/>
      <c r="K480" s="190"/>
      <c r="L480" s="191"/>
    </row>
    <row r="481" spans="9:12" ht="12.75">
      <c r="I481" s="188"/>
      <c r="J481" s="189"/>
      <c r="K481" s="190"/>
      <c r="L481" s="191"/>
    </row>
    <row r="482" spans="9:12" ht="12.75">
      <c r="I482" s="188"/>
      <c r="J482" s="189"/>
      <c r="K482" s="190"/>
      <c r="L482" s="191"/>
    </row>
    <row r="483" spans="9:12" ht="12.75">
      <c r="I483" s="188"/>
      <c r="J483" s="189"/>
      <c r="K483" s="190"/>
      <c r="L483" s="191"/>
    </row>
    <row r="484" spans="9:12" ht="12.75">
      <c r="I484" s="188"/>
      <c r="J484" s="189"/>
      <c r="K484" s="190"/>
      <c r="L484" s="191"/>
    </row>
    <row r="485" spans="9:12" ht="12.75">
      <c r="I485" s="188"/>
      <c r="J485" s="189"/>
      <c r="K485" s="190"/>
      <c r="L485" s="191"/>
    </row>
    <row r="486" spans="9:12" ht="12.75">
      <c r="I486" s="188"/>
      <c r="J486" s="189"/>
      <c r="K486" s="190"/>
      <c r="L486" s="191"/>
    </row>
    <row r="487" spans="9:12" ht="12.75">
      <c r="I487" s="188"/>
      <c r="J487" s="189"/>
      <c r="K487" s="190"/>
      <c r="L487" s="191"/>
    </row>
    <row r="488" spans="9:12" ht="12.75">
      <c r="I488" s="188"/>
      <c r="J488" s="189"/>
      <c r="K488" s="190"/>
      <c r="L488" s="191"/>
    </row>
    <row r="489" spans="9:12" ht="12.75">
      <c r="I489" s="188"/>
      <c r="J489" s="189"/>
      <c r="K489" s="190"/>
      <c r="L489" s="191"/>
    </row>
    <row r="490" spans="9:12" ht="12.75">
      <c r="I490" s="188"/>
      <c r="J490" s="189"/>
      <c r="K490" s="190"/>
      <c r="L490" s="191"/>
    </row>
    <row r="491" spans="9:12" ht="12.75">
      <c r="I491" s="188"/>
      <c r="J491" s="189"/>
      <c r="K491" s="190"/>
      <c r="L491" s="191"/>
    </row>
    <row r="492" spans="9:12" ht="12.75">
      <c r="I492" s="188"/>
      <c r="J492" s="189"/>
      <c r="K492" s="190"/>
      <c r="L492" s="191"/>
    </row>
    <row r="493" spans="9:12" ht="12.75">
      <c r="I493" s="188"/>
      <c r="J493" s="189"/>
      <c r="K493" s="190"/>
      <c r="L493" s="191"/>
    </row>
    <row r="494" spans="9:12" ht="12.75">
      <c r="I494" s="188"/>
      <c r="J494" s="189"/>
      <c r="K494" s="190"/>
      <c r="L494" s="191"/>
    </row>
    <row r="495" spans="9:12" ht="12.75">
      <c r="I495" s="188"/>
      <c r="J495" s="189"/>
      <c r="K495" s="190"/>
      <c r="L495" s="191"/>
    </row>
    <row r="496" spans="9:12" ht="12.75">
      <c r="I496" s="51"/>
      <c r="K496" s="190"/>
      <c r="L496" s="191"/>
    </row>
    <row r="497" spans="9:12" ht="12.75">
      <c r="I497" s="51"/>
      <c r="K497" s="190"/>
      <c r="L497" s="191"/>
    </row>
    <row r="498" spans="9:12" ht="12.75">
      <c r="I498" s="51"/>
      <c r="K498" s="190"/>
      <c r="L498" s="191"/>
    </row>
    <row r="499" spans="9:12" ht="12.75">
      <c r="I499" s="51"/>
      <c r="K499" s="190"/>
      <c r="L499" s="191"/>
    </row>
    <row r="500" spans="9:12" ht="12.75">
      <c r="I500" s="51"/>
      <c r="K500" s="190"/>
      <c r="L500" s="191"/>
    </row>
    <row r="501" spans="9:12" ht="12.75">
      <c r="I501" s="51"/>
      <c r="K501" s="190"/>
      <c r="L501" s="191"/>
    </row>
    <row r="502" spans="9:12" ht="12.75">
      <c r="I502" s="51"/>
      <c r="K502" s="190"/>
      <c r="L502" s="191"/>
    </row>
    <row r="503" spans="9:12" ht="12.75">
      <c r="I503" s="51"/>
      <c r="K503" s="190"/>
      <c r="L503" s="191"/>
    </row>
    <row r="504" spans="9:12" ht="12.75">
      <c r="I504" s="51"/>
      <c r="K504" s="190"/>
      <c r="L504" s="191"/>
    </row>
    <row r="505" spans="9:12" ht="12.75">
      <c r="I505" s="51"/>
      <c r="K505" s="190"/>
      <c r="L505" s="191"/>
    </row>
    <row r="506" spans="9:12" ht="12.75">
      <c r="I506" s="51"/>
      <c r="K506" s="190"/>
      <c r="L506" s="191"/>
    </row>
    <row r="507" spans="9:12" ht="12.75">
      <c r="I507" s="51"/>
      <c r="K507" s="190"/>
      <c r="L507" s="191"/>
    </row>
    <row r="508" spans="9:12" ht="12.75">
      <c r="I508" s="51"/>
      <c r="K508" s="190"/>
      <c r="L508" s="191"/>
    </row>
    <row r="509" spans="9:12" ht="12.75">
      <c r="I509" s="51"/>
      <c r="K509" s="190"/>
      <c r="L509" s="191"/>
    </row>
    <row r="510" spans="9:12" ht="12.75">
      <c r="I510" s="51"/>
      <c r="K510" s="190"/>
      <c r="L510" s="191"/>
    </row>
    <row r="511" spans="9:12" ht="12.75">
      <c r="I511" s="51"/>
      <c r="K511" s="190"/>
      <c r="L511" s="191"/>
    </row>
    <row r="512" spans="9:12" ht="12.75">
      <c r="I512" s="51"/>
      <c r="K512" s="190"/>
      <c r="L512" s="191"/>
    </row>
    <row r="513" spans="9:12" ht="12.75">
      <c r="I513" s="51"/>
      <c r="K513" s="190"/>
      <c r="L513" s="191"/>
    </row>
    <row r="514" spans="9:12" ht="12.75">
      <c r="I514" s="51"/>
      <c r="K514" s="190"/>
      <c r="L514" s="191"/>
    </row>
    <row r="515" spans="9:12" ht="12.75">
      <c r="I515" s="51"/>
      <c r="K515" s="190"/>
      <c r="L515" s="191"/>
    </row>
    <row r="516" spans="9:12" ht="12.75">
      <c r="I516" s="51"/>
      <c r="K516" s="190"/>
      <c r="L516" s="191"/>
    </row>
    <row r="517" spans="9:12" ht="12.75">
      <c r="I517" s="51"/>
      <c r="K517" s="190"/>
      <c r="L517" s="191"/>
    </row>
    <row r="518" spans="9:12" ht="12.75">
      <c r="I518" s="51"/>
      <c r="K518" s="190"/>
      <c r="L518" s="191"/>
    </row>
    <row r="519" spans="9:12" ht="12.75">
      <c r="I519" s="51"/>
      <c r="K519" s="190"/>
      <c r="L519" s="191"/>
    </row>
    <row r="520" spans="9:12" ht="12.75">
      <c r="I520" s="51"/>
      <c r="K520" s="190"/>
      <c r="L520" s="191"/>
    </row>
    <row r="521" spans="9:12" ht="12.75">
      <c r="I521" s="51"/>
      <c r="K521" s="190"/>
      <c r="L521" s="191"/>
    </row>
    <row r="522" spans="9:12" ht="12.75">
      <c r="I522" s="51"/>
      <c r="K522" s="190"/>
      <c r="L522" s="191"/>
    </row>
    <row r="523" spans="9:12" ht="12.75">
      <c r="I523" s="51"/>
      <c r="K523" s="190"/>
      <c r="L523" s="191"/>
    </row>
    <row r="524" spans="9:12" ht="12.75">
      <c r="I524" s="51"/>
      <c r="K524" s="190"/>
      <c r="L524" s="191"/>
    </row>
    <row r="525" spans="9:12" ht="12.75">
      <c r="I525" s="51"/>
      <c r="K525" s="190"/>
      <c r="L525" s="191"/>
    </row>
    <row r="526" spans="9:12" ht="12.75">
      <c r="I526" s="51"/>
      <c r="K526" s="190"/>
      <c r="L526" s="191"/>
    </row>
    <row r="527" spans="9:12" ht="12.75">
      <c r="I527" s="51"/>
      <c r="K527" s="190"/>
      <c r="L527" s="191"/>
    </row>
    <row r="528" spans="9:12" ht="12.75">
      <c r="I528" s="51"/>
      <c r="K528" s="190"/>
      <c r="L528" s="191"/>
    </row>
    <row r="529" spans="9:12" ht="12.75">
      <c r="I529" s="51"/>
      <c r="K529" s="190"/>
      <c r="L529" s="191"/>
    </row>
    <row r="530" spans="9:12" ht="12.75">
      <c r="I530" s="51"/>
      <c r="K530" s="190"/>
      <c r="L530" s="191"/>
    </row>
    <row r="531" spans="9:12" ht="12.75">
      <c r="I531" s="51"/>
      <c r="K531" s="190"/>
      <c r="L531" s="191"/>
    </row>
    <row r="532" spans="9:12" ht="12.75">
      <c r="I532" s="51"/>
      <c r="K532" s="190"/>
      <c r="L532" s="191"/>
    </row>
    <row r="533" spans="9:12" ht="12.75">
      <c r="I533" s="51"/>
      <c r="K533" s="190"/>
      <c r="L533" s="191"/>
    </row>
    <row r="534" spans="9:12" ht="12.75">
      <c r="I534" s="51"/>
      <c r="K534" s="190"/>
      <c r="L534" s="191"/>
    </row>
    <row r="535" spans="9:12" ht="12.75">
      <c r="I535" s="51"/>
      <c r="K535" s="190"/>
      <c r="L535" s="191"/>
    </row>
    <row r="536" spans="9:12" ht="12.75">
      <c r="I536" s="51"/>
      <c r="K536" s="190"/>
      <c r="L536" s="191"/>
    </row>
    <row r="537" spans="9:12" ht="12.75">
      <c r="I537" s="51"/>
      <c r="K537" s="190"/>
      <c r="L537" s="191"/>
    </row>
    <row r="538" spans="9:12" ht="12.75">
      <c r="I538" s="51"/>
      <c r="K538" s="190"/>
      <c r="L538" s="191"/>
    </row>
    <row r="539" spans="9:12" ht="12.75">
      <c r="I539" s="51"/>
      <c r="K539" s="190"/>
      <c r="L539" s="191"/>
    </row>
    <row r="540" spans="9:12" ht="12.75">
      <c r="I540" s="51"/>
      <c r="K540" s="190"/>
      <c r="L540" s="191"/>
    </row>
    <row r="541" spans="9:12" ht="12.75">
      <c r="I541" s="51"/>
      <c r="K541" s="190"/>
      <c r="L541" s="191"/>
    </row>
    <row r="542" spans="9:12" ht="12.75">
      <c r="I542" s="51"/>
      <c r="K542" s="190"/>
      <c r="L542" s="191"/>
    </row>
    <row r="543" spans="9:12" ht="12.75">
      <c r="I543" s="51"/>
      <c r="K543" s="190"/>
      <c r="L543" s="191"/>
    </row>
    <row r="544" spans="9:12" ht="12.75">
      <c r="I544" s="51"/>
      <c r="K544" s="190"/>
      <c r="L544" s="191"/>
    </row>
    <row r="545" spans="9:12" ht="12.75">
      <c r="I545" s="51"/>
      <c r="K545" s="190"/>
      <c r="L545" s="191"/>
    </row>
    <row r="546" spans="9:12" ht="12.75">
      <c r="I546" s="51"/>
      <c r="K546" s="190"/>
      <c r="L546" s="191"/>
    </row>
    <row r="547" spans="9:12" ht="12.75">
      <c r="I547" s="51"/>
      <c r="K547" s="190"/>
      <c r="L547" s="191"/>
    </row>
    <row r="548" spans="9:12" ht="12.75">
      <c r="I548" s="51"/>
      <c r="K548" s="190"/>
      <c r="L548" s="191"/>
    </row>
    <row r="549" spans="9:12" ht="12.75">
      <c r="I549" s="51"/>
      <c r="K549" s="190"/>
      <c r="L549" s="191"/>
    </row>
    <row r="550" spans="9:12" ht="12.75">
      <c r="I550" s="51"/>
      <c r="K550" s="190"/>
      <c r="L550" s="191"/>
    </row>
    <row r="551" spans="9:12" ht="12.75">
      <c r="I551" s="51"/>
      <c r="K551" s="190"/>
      <c r="L551" s="191"/>
    </row>
    <row r="552" spans="9:12" ht="12.75">
      <c r="I552" s="51"/>
      <c r="K552" s="190"/>
      <c r="L552" s="191"/>
    </row>
    <row r="553" spans="9:12" ht="12.75">
      <c r="I553" s="51"/>
      <c r="K553" s="190"/>
      <c r="L553" s="191"/>
    </row>
    <row r="554" spans="9:12" ht="12.75">
      <c r="I554" s="51"/>
      <c r="K554" s="190"/>
      <c r="L554" s="191"/>
    </row>
    <row r="555" spans="9:12" ht="12.75">
      <c r="I555" s="51"/>
      <c r="K555" s="190"/>
      <c r="L555" s="191"/>
    </row>
    <row r="556" spans="9:12" ht="12.75">
      <c r="I556" s="51"/>
      <c r="K556" s="190"/>
      <c r="L556" s="191"/>
    </row>
    <row r="557" spans="9:12" ht="12.75">
      <c r="I557" s="51"/>
      <c r="K557" s="190"/>
      <c r="L557" s="191"/>
    </row>
    <row r="558" spans="9:12" ht="12.75">
      <c r="I558" s="51"/>
      <c r="K558" s="190"/>
      <c r="L558" s="191"/>
    </row>
    <row r="559" spans="9:12" ht="12.75">
      <c r="I559" s="51"/>
      <c r="K559" s="190"/>
      <c r="L559" s="191"/>
    </row>
    <row r="560" spans="9:12" ht="12.75">
      <c r="I560" s="51"/>
      <c r="K560" s="190"/>
      <c r="L560" s="191"/>
    </row>
    <row r="561" spans="9:12" ht="12.75">
      <c r="I561" s="51"/>
      <c r="K561" s="190"/>
      <c r="L561" s="191"/>
    </row>
    <row r="562" spans="9:12" ht="12.75">
      <c r="I562" s="51"/>
      <c r="K562" s="190"/>
      <c r="L562" s="191"/>
    </row>
    <row r="563" spans="9:12" ht="12.75">
      <c r="I563" s="51"/>
      <c r="K563" s="190"/>
      <c r="L563" s="191"/>
    </row>
    <row r="564" spans="9:12" ht="12.75">
      <c r="I564" s="51"/>
      <c r="K564" s="190"/>
      <c r="L564" s="191"/>
    </row>
    <row r="565" spans="9:12" ht="12.75">
      <c r="I565" s="51"/>
      <c r="K565" s="190"/>
      <c r="L565" s="191"/>
    </row>
    <row r="566" spans="9:12" ht="12.75">
      <c r="I566" s="51"/>
      <c r="K566" s="190"/>
      <c r="L566" s="191"/>
    </row>
    <row r="567" spans="9:12" ht="12.75">
      <c r="I567" s="51"/>
      <c r="K567" s="190"/>
      <c r="L567" s="191"/>
    </row>
    <row r="568" spans="9:12" ht="12.75">
      <c r="I568" s="51"/>
      <c r="K568" s="190"/>
      <c r="L568" s="191"/>
    </row>
    <row r="569" spans="9:12" ht="12.75">
      <c r="I569" s="51"/>
      <c r="K569" s="190"/>
      <c r="L569" s="191"/>
    </row>
    <row r="570" spans="9:12" ht="12.75">
      <c r="I570" s="51"/>
      <c r="K570" s="190"/>
      <c r="L570" s="191"/>
    </row>
    <row r="571" spans="9:12" ht="12.75">
      <c r="I571" s="51"/>
      <c r="K571" s="190"/>
      <c r="L571" s="191"/>
    </row>
    <row r="572" spans="9:12" ht="12.75">
      <c r="I572" s="51"/>
      <c r="K572" s="190"/>
      <c r="L572" s="191"/>
    </row>
    <row r="573" spans="9:12" ht="12.75">
      <c r="I573" s="51"/>
      <c r="K573" s="190"/>
      <c r="L573" s="191"/>
    </row>
    <row r="574" spans="9:12" ht="12.75">
      <c r="I574" s="51"/>
      <c r="K574" s="190"/>
      <c r="L574" s="191"/>
    </row>
    <row r="575" spans="9:12" ht="12.75">
      <c r="I575" s="51"/>
      <c r="K575" s="190"/>
      <c r="L575" s="191"/>
    </row>
    <row r="576" spans="9:12" ht="12.75">
      <c r="I576" s="51"/>
      <c r="K576" s="190"/>
      <c r="L576" s="191"/>
    </row>
    <row r="577" spans="9:12" ht="12.75">
      <c r="I577" s="51"/>
      <c r="K577" s="190"/>
      <c r="L577" s="191"/>
    </row>
    <row r="578" spans="9:12" ht="12.75">
      <c r="I578" s="51"/>
      <c r="K578" s="190"/>
      <c r="L578" s="191"/>
    </row>
    <row r="579" spans="9:12" ht="12.75">
      <c r="I579" s="51"/>
      <c r="K579" s="190"/>
      <c r="L579" s="191"/>
    </row>
    <row r="580" spans="9:12" ht="12.75">
      <c r="I580" s="51"/>
      <c r="K580" s="190"/>
      <c r="L580" s="191"/>
    </row>
    <row r="581" spans="9:12" ht="12.75">
      <c r="I581" s="51"/>
      <c r="K581" s="190"/>
      <c r="L581" s="191"/>
    </row>
    <row r="582" spans="9:12" ht="12.75">
      <c r="I582" s="51"/>
      <c r="K582" s="190"/>
      <c r="L582" s="191"/>
    </row>
    <row r="583" spans="9:12" ht="12.75">
      <c r="I583" s="51"/>
      <c r="K583" s="190"/>
      <c r="L583" s="191"/>
    </row>
    <row r="584" spans="9:12" ht="12.75">
      <c r="I584" s="51"/>
      <c r="K584" s="190"/>
      <c r="L584" s="191"/>
    </row>
    <row r="585" spans="9:12" ht="12.75">
      <c r="I585" s="51"/>
      <c r="K585" s="190"/>
      <c r="L585" s="191"/>
    </row>
    <row r="586" spans="9:12" ht="12.75">
      <c r="I586" s="51"/>
      <c r="K586" s="190"/>
      <c r="L586" s="191"/>
    </row>
    <row r="587" spans="9:12" ht="12.75">
      <c r="I587" s="51"/>
      <c r="K587" s="190"/>
      <c r="L587" s="191"/>
    </row>
    <row r="588" spans="9:12" ht="12.75">
      <c r="I588" s="51"/>
      <c r="K588" s="190"/>
      <c r="L588" s="191"/>
    </row>
    <row r="589" spans="9:12" ht="12.75">
      <c r="I589" s="51"/>
      <c r="K589" s="190"/>
      <c r="L589" s="191"/>
    </row>
    <row r="590" spans="9:12" ht="12.75">
      <c r="I590" s="51"/>
      <c r="K590" s="190"/>
      <c r="L590" s="191"/>
    </row>
    <row r="591" spans="9:12" ht="12.75">
      <c r="I591" s="51"/>
      <c r="K591" s="190"/>
      <c r="L591" s="191"/>
    </row>
    <row r="592" spans="9:12" ht="12.75">
      <c r="I592" s="51"/>
      <c r="K592" s="190"/>
      <c r="L592" s="191"/>
    </row>
    <row r="593" spans="9:12" ht="12.75">
      <c r="I593" s="51"/>
      <c r="K593" s="190"/>
      <c r="L593" s="191"/>
    </row>
    <row r="594" spans="9:12" ht="12.75">
      <c r="I594" s="51"/>
      <c r="K594" s="190"/>
      <c r="L594" s="191"/>
    </row>
    <row r="595" spans="9:12" ht="12.75">
      <c r="I595" s="51"/>
      <c r="K595" s="190"/>
      <c r="L595" s="191"/>
    </row>
    <row r="596" spans="9:12" ht="12.75">
      <c r="I596" s="51"/>
      <c r="K596" s="190"/>
      <c r="L596" s="191"/>
    </row>
    <row r="597" spans="9:12" ht="12.75">
      <c r="I597" s="51"/>
      <c r="K597" s="190"/>
      <c r="L597" s="191"/>
    </row>
    <row r="598" spans="9:12" ht="12.75">
      <c r="I598" s="51"/>
      <c r="K598" s="190"/>
      <c r="L598" s="191"/>
    </row>
    <row r="599" spans="9:12" ht="12.75">
      <c r="I599" s="51"/>
      <c r="K599" s="190"/>
      <c r="L599" s="191"/>
    </row>
    <row r="600" spans="9:12" ht="12.75">
      <c r="I600" s="51"/>
      <c r="K600" s="190"/>
      <c r="L600" s="191"/>
    </row>
    <row r="601" spans="9:12" ht="12.75">
      <c r="I601" s="51"/>
      <c r="K601" s="190"/>
      <c r="L601" s="191"/>
    </row>
    <row r="602" spans="9:12" ht="12.75">
      <c r="I602" s="51"/>
      <c r="K602" s="190"/>
      <c r="L602" s="191"/>
    </row>
    <row r="603" spans="9:12" ht="12.75">
      <c r="I603" s="51"/>
      <c r="K603" s="190"/>
      <c r="L603" s="191"/>
    </row>
    <row r="604" spans="9:12" ht="12.75">
      <c r="I604" s="51"/>
      <c r="K604" s="190"/>
      <c r="L604" s="191"/>
    </row>
    <row r="605" spans="9:12" ht="12.75">
      <c r="I605" s="51"/>
      <c r="K605" s="190"/>
      <c r="L605" s="191"/>
    </row>
    <row r="606" spans="9:12" ht="12.75">
      <c r="I606" s="51"/>
      <c r="K606" s="190"/>
      <c r="L606" s="191"/>
    </row>
    <row r="607" spans="9:12" ht="12.75">
      <c r="I607" s="51"/>
      <c r="K607" s="190"/>
      <c r="L607" s="191"/>
    </row>
    <row r="608" spans="9:12" ht="12.75">
      <c r="I608" s="51"/>
      <c r="K608" s="190"/>
      <c r="L608" s="191"/>
    </row>
    <row r="609" spans="9:12" ht="12.75">
      <c r="I609" s="51"/>
      <c r="K609" s="190"/>
      <c r="L609" s="191"/>
    </row>
    <row r="610" spans="9:12" ht="12.75">
      <c r="I610" s="51"/>
      <c r="K610" s="190"/>
      <c r="L610" s="191"/>
    </row>
    <row r="611" spans="9:12" ht="12.75">
      <c r="I611" s="51"/>
      <c r="K611" s="190"/>
      <c r="L611" s="191"/>
    </row>
    <row r="612" spans="9:12" ht="12.75">
      <c r="I612" s="51"/>
      <c r="K612" s="190"/>
      <c r="L612" s="191"/>
    </row>
    <row r="613" spans="9:12" ht="12.75">
      <c r="I613" s="51"/>
      <c r="K613" s="190"/>
      <c r="L613" s="191"/>
    </row>
    <row r="614" spans="9:12" ht="12.75">
      <c r="I614" s="51"/>
      <c r="K614" s="190"/>
      <c r="L614" s="191"/>
    </row>
    <row r="615" spans="9:12" ht="12.75">
      <c r="I615" s="51"/>
      <c r="K615" s="190"/>
      <c r="L615" s="191"/>
    </row>
    <row r="616" spans="9:12" ht="12.75">
      <c r="I616" s="51"/>
      <c r="K616" s="190"/>
      <c r="L616" s="191"/>
    </row>
    <row r="617" spans="9:12" ht="12.75">
      <c r="I617" s="51"/>
      <c r="K617" s="190"/>
      <c r="L617" s="191"/>
    </row>
    <row r="618" spans="9:12" ht="12.75">
      <c r="I618" s="51"/>
      <c r="K618" s="190"/>
      <c r="L618" s="191"/>
    </row>
    <row r="619" spans="9:12" ht="12.75">
      <c r="I619" s="51"/>
      <c r="K619" s="190"/>
      <c r="L619" s="191"/>
    </row>
    <row r="620" spans="9:12" ht="12.75">
      <c r="I620" s="51"/>
      <c r="K620" s="190"/>
      <c r="L620" s="191"/>
    </row>
    <row r="621" spans="9:12" ht="12.75">
      <c r="I621" s="51"/>
      <c r="K621" s="190"/>
      <c r="L621" s="191"/>
    </row>
    <row r="622" spans="9:12" ht="12.75">
      <c r="I622" s="51"/>
      <c r="K622" s="190"/>
      <c r="L622" s="191"/>
    </row>
    <row r="623" spans="9:12" ht="12.75">
      <c r="I623" s="51"/>
      <c r="K623" s="190"/>
      <c r="L623" s="191"/>
    </row>
    <row r="624" spans="9:12" ht="12.75">
      <c r="I624" s="51"/>
      <c r="K624" s="190"/>
      <c r="L624" s="191"/>
    </row>
    <row r="625" spans="9:12" ht="12.75">
      <c r="I625" s="51"/>
      <c r="K625" s="190"/>
      <c r="L625" s="191"/>
    </row>
    <row r="626" spans="9:12" ht="12.75">
      <c r="I626" s="51"/>
      <c r="K626" s="190"/>
      <c r="L626" s="191"/>
    </row>
    <row r="627" spans="9:12" ht="12.75">
      <c r="I627" s="51"/>
      <c r="K627" s="190"/>
      <c r="L627" s="191"/>
    </row>
    <row r="628" spans="9:12" ht="12.75">
      <c r="I628" s="51"/>
      <c r="K628" s="190"/>
      <c r="L628" s="191"/>
    </row>
    <row r="629" spans="9:12" ht="12.75">
      <c r="I629" s="51"/>
      <c r="K629" s="190"/>
      <c r="L629" s="191"/>
    </row>
    <row r="630" spans="9:12" ht="12.75">
      <c r="I630" s="51"/>
      <c r="K630" s="190"/>
      <c r="L630" s="191"/>
    </row>
    <row r="631" spans="9:12" ht="12.75">
      <c r="I631" s="51"/>
      <c r="K631" s="190"/>
      <c r="L631" s="191"/>
    </row>
    <row r="632" spans="9:12" ht="12.75">
      <c r="I632" s="51"/>
      <c r="K632" s="190"/>
      <c r="L632" s="191"/>
    </row>
    <row r="633" spans="9:12" ht="12.75">
      <c r="I633" s="51"/>
      <c r="K633" s="190"/>
      <c r="L633" s="191"/>
    </row>
    <row r="634" spans="9:12" ht="12.75">
      <c r="I634" s="51"/>
      <c r="K634" s="190"/>
      <c r="L634" s="191"/>
    </row>
    <row r="635" spans="9:12" ht="12.75">
      <c r="I635" s="51"/>
      <c r="K635" s="190"/>
      <c r="L635" s="191"/>
    </row>
    <row r="636" spans="9:12" ht="12.75">
      <c r="I636" s="51"/>
      <c r="K636" s="190"/>
      <c r="L636" s="191"/>
    </row>
    <row r="637" spans="9:12" ht="12.75">
      <c r="I637" s="51"/>
      <c r="K637" s="190"/>
      <c r="L637" s="191"/>
    </row>
    <row r="638" spans="9:12" ht="12.75">
      <c r="I638" s="51"/>
      <c r="K638" s="190"/>
      <c r="L638" s="191"/>
    </row>
    <row r="639" spans="9:12" ht="12.75">
      <c r="I639" s="51"/>
      <c r="K639" s="190"/>
      <c r="L639" s="191"/>
    </row>
    <row r="640" spans="9:12" ht="12.75">
      <c r="I640" s="51"/>
      <c r="K640" s="190"/>
      <c r="L640" s="191"/>
    </row>
    <row r="641" spans="9:12" ht="12.75">
      <c r="I641" s="51"/>
      <c r="K641" s="190"/>
      <c r="L641" s="191"/>
    </row>
    <row r="642" spans="9:12" ht="12.75">
      <c r="I642" s="51"/>
      <c r="K642" s="190"/>
      <c r="L642" s="191"/>
    </row>
    <row r="643" spans="9:12" ht="12.75">
      <c r="I643" s="51"/>
      <c r="K643" s="190"/>
      <c r="L643" s="191"/>
    </row>
    <row r="644" spans="9:12" ht="12.75">
      <c r="I644" s="51"/>
      <c r="K644" s="190"/>
      <c r="L644" s="191"/>
    </row>
    <row r="645" spans="9:12" ht="12.75">
      <c r="I645" s="51"/>
      <c r="K645" s="190"/>
      <c r="L645" s="191"/>
    </row>
    <row r="646" spans="9:12" ht="12.75">
      <c r="I646" s="51"/>
      <c r="K646" s="190"/>
      <c r="L646" s="191"/>
    </row>
    <row r="647" spans="9:12" ht="12.75">
      <c r="I647" s="51"/>
      <c r="K647" s="190"/>
      <c r="L647" s="191"/>
    </row>
    <row r="648" spans="9:12" ht="12.75">
      <c r="I648" s="51"/>
      <c r="K648" s="190"/>
      <c r="L648" s="191"/>
    </row>
    <row r="649" spans="9:12" ht="12.75">
      <c r="I649" s="51"/>
      <c r="K649" s="190"/>
      <c r="L649" s="191"/>
    </row>
    <row r="650" spans="9:12" ht="12.75">
      <c r="I650" s="51"/>
      <c r="K650" s="190"/>
      <c r="L650" s="191"/>
    </row>
    <row r="651" spans="9:12" ht="12.75">
      <c r="I651" s="51"/>
      <c r="K651" s="190"/>
      <c r="L651" s="191"/>
    </row>
    <row r="652" spans="9:12" ht="12.75">
      <c r="I652" s="51"/>
      <c r="K652" s="190"/>
      <c r="L652" s="191"/>
    </row>
    <row r="653" spans="9:12" ht="12.75">
      <c r="I653" s="51"/>
      <c r="K653" s="190"/>
      <c r="L653" s="191"/>
    </row>
    <row r="654" spans="9:12" ht="12.75">
      <c r="I654" s="51"/>
      <c r="K654" s="190"/>
      <c r="L654" s="191"/>
    </row>
    <row r="655" spans="9:12" ht="12.75">
      <c r="I655" s="51"/>
      <c r="K655" s="190"/>
      <c r="L655" s="191"/>
    </row>
    <row r="656" spans="9:12" ht="12.75">
      <c r="I656" s="51"/>
      <c r="K656" s="190"/>
      <c r="L656" s="191"/>
    </row>
    <row r="657" spans="9:12" ht="12.75">
      <c r="I657" s="51"/>
      <c r="K657" s="190"/>
      <c r="L657" s="191"/>
    </row>
    <row r="658" spans="9:12" ht="12.75">
      <c r="I658" s="51"/>
      <c r="K658" s="190"/>
      <c r="L658" s="191"/>
    </row>
    <row r="659" spans="9:12" ht="12.75">
      <c r="I659" s="51"/>
      <c r="K659" s="190"/>
      <c r="L659" s="191"/>
    </row>
    <row r="660" spans="9:12" ht="12.75">
      <c r="I660" s="51"/>
      <c r="K660" s="190"/>
      <c r="L660" s="191"/>
    </row>
    <row r="661" spans="9:12" ht="12.75">
      <c r="I661" s="51"/>
      <c r="K661" s="190"/>
      <c r="L661" s="191"/>
    </row>
    <row r="662" spans="9:12" ht="12.75">
      <c r="I662" s="51"/>
      <c r="K662" s="190"/>
      <c r="L662" s="191"/>
    </row>
    <row r="663" spans="9:12" ht="12.75">
      <c r="I663" s="51"/>
      <c r="K663" s="190"/>
      <c r="L663" s="191"/>
    </row>
    <row r="664" spans="9:12" ht="12.75">
      <c r="I664" s="51"/>
      <c r="K664" s="190"/>
      <c r="L664" s="191"/>
    </row>
    <row r="665" spans="9:12" ht="12.75">
      <c r="I665" s="51"/>
      <c r="K665" s="190"/>
      <c r="L665" s="191"/>
    </row>
    <row r="666" spans="9:12" ht="12.75">
      <c r="I666" s="51"/>
      <c r="K666" s="190"/>
      <c r="L666" s="191"/>
    </row>
    <row r="667" spans="9:12" ht="12.75">
      <c r="I667" s="51"/>
      <c r="K667" s="190"/>
      <c r="L667" s="191"/>
    </row>
    <row r="668" spans="9:12" ht="12.75">
      <c r="I668" s="51"/>
      <c r="K668" s="190"/>
      <c r="L668" s="191"/>
    </row>
    <row r="669" spans="9:12" ht="12.75">
      <c r="I669" s="51"/>
      <c r="K669" s="190"/>
      <c r="L669" s="191"/>
    </row>
    <row r="670" spans="9:12" ht="12.75">
      <c r="I670" s="51"/>
      <c r="K670" s="190"/>
      <c r="L670" s="191"/>
    </row>
    <row r="671" spans="9:12" ht="12.75">
      <c r="I671" s="51"/>
      <c r="K671" s="190"/>
      <c r="L671" s="191"/>
    </row>
    <row r="672" spans="9:12" ht="12.75">
      <c r="I672" s="51"/>
      <c r="K672" s="190"/>
      <c r="L672" s="191"/>
    </row>
    <row r="673" spans="9:12" ht="12.75">
      <c r="I673" s="51"/>
      <c r="K673" s="190"/>
      <c r="L673" s="191"/>
    </row>
    <row r="674" spans="9:12" ht="12.75">
      <c r="I674" s="51"/>
      <c r="K674" s="190"/>
      <c r="L674" s="191"/>
    </row>
    <row r="675" spans="9:12" ht="12.75">
      <c r="I675" s="51"/>
      <c r="K675" s="190"/>
      <c r="L675" s="191"/>
    </row>
    <row r="676" spans="9:12" ht="12.75">
      <c r="I676" s="51"/>
      <c r="K676" s="190"/>
      <c r="L676" s="191"/>
    </row>
    <row r="677" spans="9:12" ht="12.75">
      <c r="I677" s="51"/>
      <c r="K677" s="190"/>
      <c r="L677" s="191"/>
    </row>
    <row r="678" spans="9:12" ht="12.75">
      <c r="I678" s="51"/>
      <c r="K678" s="190"/>
      <c r="L678" s="191"/>
    </row>
    <row r="679" spans="9:12" ht="12.75">
      <c r="I679" s="51"/>
      <c r="K679" s="190"/>
      <c r="L679" s="191"/>
    </row>
    <row r="680" spans="9:12" ht="12.75">
      <c r="I680" s="51"/>
      <c r="K680" s="190"/>
      <c r="L680" s="191"/>
    </row>
    <row r="681" spans="9:12" ht="12.75">
      <c r="I681" s="51"/>
      <c r="K681" s="190"/>
      <c r="L681" s="191"/>
    </row>
    <row r="682" spans="9:12" ht="12.75">
      <c r="I682" s="51"/>
      <c r="K682" s="190"/>
      <c r="L682" s="191"/>
    </row>
    <row r="683" spans="9:12" ht="12.75">
      <c r="I683" s="51"/>
      <c r="K683" s="190"/>
      <c r="L683" s="191"/>
    </row>
    <row r="684" spans="9:12" ht="12.75">
      <c r="I684" s="51"/>
      <c r="K684" s="190"/>
      <c r="L684" s="191"/>
    </row>
    <row r="685" spans="9:12" ht="12.75">
      <c r="I685" s="51"/>
      <c r="K685" s="190"/>
      <c r="L685" s="191"/>
    </row>
    <row r="686" spans="9:12" ht="12.75">
      <c r="I686" s="51"/>
      <c r="K686" s="190"/>
      <c r="L686" s="191"/>
    </row>
    <row r="687" spans="9:12" ht="12.75">
      <c r="I687" s="51"/>
      <c r="K687" s="190"/>
      <c r="L687" s="191"/>
    </row>
    <row r="688" spans="9:12" ht="12.75">
      <c r="I688" s="51"/>
      <c r="K688" s="190"/>
      <c r="L688" s="191"/>
    </row>
    <row r="689" spans="9:12" ht="12.75">
      <c r="I689" s="51"/>
      <c r="K689" s="190"/>
      <c r="L689" s="191"/>
    </row>
    <row r="690" spans="9:12" ht="12.75">
      <c r="I690" s="51"/>
      <c r="K690" s="190"/>
      <c r="L690" s="191"/>
    </row>
    <row r="691" spans="9:12" ht="12.75">
      <c r="I691" s="51"/>
      <c r="K691" s="190"/>
      <c r="L691" s="191"/>
    </row>
    <row r="692" spans="9:12" ht="12.75">
      <c r="I692" s="51"/>
      <c r="K692" s="190"/>
      <c r="L692" s="191"/>
    </row>
    <row r="693" spans="9:12" ht="12.75">
      <c r="I693" s="51"/>
      <c r="K693" s="190"/>
      <c r="L693" s="191"/>
    </row>
    <row r="694" spans="9:12" ht="12.75">
      <c r="I694" s="51"/>
      <c r="K694" s="190"/>
      <c r="L694" s="191"/>
    </row>
    <row r="695" spans="9:12" ht="12.75">
      <c r="I695" s="51"/>
      <c r="K695" s="190"/>
      <c r="L695" s="191"/>
    </row>
    <row r="696" spans="9:12" ht="12.75">
      <c r="I696" s="51"/>
      <c r="K696" s="190"/>
      <c r="L696" s="191"/>
    </row>
    <row r="697" spans="9:12" ht="12.75">
      <c r="I697" s="51"/>
      <c r="K697" s="190"/>
      <c r="L697" s="191"/>
    </row>
    <row r="698" spans="9:12" ht="12.75">
      <c r="I698" s="51"/>
      <c r="K698" s="190"/>
      <c r="L698" s="191"/>
    </row>
    <row r="699" spans="9:12" ht="12.75">
      <c r="I699" s="51"/>
      <c r="K699" s="190"/>
      <c r="L699" s="191"/>
    </row>
    <row r="700" spans="9:12" ht="12.75">
      <c r="I700" s="51"/>
      <c r="K700" s="190"/>
      <c r="L700" s="191"/>
    </row>
    <row r="701" spans="9:12" ht="12.75">
      <c r="I701" s="51"/>
      <c r="K701" s="190"/>
      <c r="L701" s="191"/>
    </row>
    <row r="702" spans="9:12" ht="12.75">
      <c r="I702" s="51"/>
      <c r="K702" s="190"/>
      <c r="L702" s="191"/>
    </row>
    <row r="703" spans="9:12" ht="12.75">
      <c r="I703" s="51"/>
      <c r="K703" s="190"/>
      <c r="L703" s="191"/>
    </row>
    <row r="704" spans="9:12" ht="12.75">
      <c r="I704" s="51"/>
      <c r="K704" s="190"/>
      <c r="L704" s="191"/>
    </row>
    <row r="705" spans="9:12" ht="12.75">
      <c r="I705" s="51"/>
      <c r="K705" s="190"/>
      <c r="L705" s="191"/>
    </row>
    <row r="706" spans="9:12" ht="12.75">
      <c r="I706" s="51"/>
      <c r="K706" s="190"/>
      <c r="L706" s="191"/>
    </row>
    <row r="707" spans="9:12" ht="12.75">
      <c r="I707" s="51"/>
      <c r="K707" s="190"/>
      <c r="L707" s="191"/>
    </row>
    <row r="708" spans="9:12" ht="12.75">
      <c r="I708" s="51"/>
      <c r="K708" s="190"/>
      <c r="L708" s="191"/>
    </row>
    <row r="709" spans="9:12" ht="12.75">
      <c r="I709" s="51"/>
      <c r="K709" s="190"/>
      <c r="L709" s="191"/>
    </row>
    <row r="710" spans="9:12" ht="12.75">
      <c r="I710" s="51"/>
      <c r="K710" s="190"/>
      <c r="L710" s="191"/>
    </row>
    <row r="711" spans="9:12" ht="12.75">
      <c r="I711" s="51"/>
      <c r="K711" s="190"/>
      <c r="L711" s="191"/>
    </row>
    <row r="712" spans="9:12" ht="12.75">
      <c r="I712" s="51"/>
      <c r="K712" s="190"/>
      <c r="L712" s="191"/>
    </row>
    <row r="713" spans="9:12" ht="12.75">
      <c r="I713" s="51"/>
      <c r="K713" s="190"/>
      <c r="L713" s="191"/>
    </row>
    <row r="714" spans="9:12" ht="12.75">
      <c r="I714" s="51"/>
      <c r="K714" s="190"/>
      <c r="L714" s="191"/>
    </row>
    <row r="715" spans="9:12" ht="12.75">
      <c r="I715" s="51"/>
      <c r="K715" s="190"/>
      <c r="L715" s="191"/>
    </row>
    <row r="716" spans="9:12" ht="12.75">
      <c r="I716" s="51"/>
      <c r="K716" s="190"/>
      <c r="L716" s="191"/>
    </row>
    <row r="717" spans="9:12" ht="12.75">
      <c r="I717" s="51"/>
      <c r="K717" s="190"/>
      <c r="L717" s="191"/>
    </row>
    <row r="718" spans="9:12" ht="12.75">
      <c r="I718" s="51"/>
      <c r="K718" s="190"/>
      <c r="L718" s="191"/>
    </row>
    <row r="719" spans="9:12" ht="12.75">
      <c r="I719" s="51"/>
      <c r="K719" s="190"/>
      <c r="L719" s="191"/>
    </row>
    <row r="720" spans="9:12" ht="12.75">
      <c r="I720" s="51"/>
      <c r="K720" s="190"/>
      <c r="L720" s="191"/>
    </row>
    <row r="721" spans="9:12" ht="12.75">
      <c r="I721" s="51"/>
      <c r="K721" s="190"/>
      <c r="L721" s="191"/>
    </row>
    <row r="722" spans="9:12" ht="12.75">
      <c r="I722" s="51"/>
      <c r="K722" s="190"/>
      <c r="L722" s="191"/>
    </row>
    <row r="723" spans="9:12" ht="12.75">
      <c r="I723" s="51"/>
      <c r="K723" s="190"/>
      <c r="L723" s="191"/>
    </row>
    <row r="724" spans="9:12" ht="12.75">
      <c r="I724" s="51"/>
      <c r="K724" s="190"/>
      <c r="L724" s="191"/>
    </row>
    <row r="725" spans="9:12" ht="12.75">
      <c r="I725" s="51"/>
      <c r="K725" s="190"/>
      <c r="L725" s="191"/>
    </row>
    <row r="726" spans="9:12" ht="12.75">
      <c r="I726" s="51"/>
      <c r="K726" s="190"/>
      <c r="L726" s="191"/>
    </row>
    <row r="727" spans="9:12" ht="12.75">
      <c r="I727" s="51"/>
      <c r="K727" s="190"/>
      <c r="L727" s="191"/>
    </row>
    <row r="728" spans="9:12" ht="12.75">
      <c r="I728" s="51"/>
      <c r="K728" s="190"/>
      <c r="L728" s="191"/>
    </row>
    <row r="729" spans="9:12" ht="12.75">
      <c r="I729" s="51"/>
      <c r="K729" s="190"/>
      <c r="L729" s="191"/>
    </row>
    <row r="730" spans="9:12" ht="12.75">
      <c r="I730" s="51"/>
      <c r="K730" s="190"/>
      <c r="L730" s="191"/>
    </row>
    <row r="731" spans="9:12" ht="12.75">
      <c r="I731" s="51"/>
      <c r="K731" s="190"/>
      <c r="L731" s="191"/>
    </row>
    <row r="732" spans="9:12" ht="12.75">
      <c r="I732" s="51"/>
      <c r="K732" s="190"/>
      <c r="L732" s="191"/>
    </row>
    <row r="733" spans="9:12" ht="12.75">
      <c r="I733" s="51"/>
      <c r="K733" s="190"/>
      <c r="L733" s="191"/>
    </row>
    <row r="734" spans="9:12" ht="12.75">
      <c r="I734" s="51"/>
      <c r="K734" s="190"/>
      <c r="L734" s="191"/>
    </row>
    <row r="735" spans="9:12" ht="12.75">
      <c r="I735" s="51"/>
      <c r="K735" s="190"/>
      <c r="L735" s="191"/>
    </row>
    <row r="736" spans="9:12" ht="12.75">
      <c r="I736" s="51"/>
      <c r="K736" s="190"/>
      <c r="L736" s="191"/>
    </row>
    <row r="737" spans="9:12" ht="12.75">
      <c r="I737" s="51"/>
      <c r="K737" s="190"/>
      <c r="L737" s="191"/>
    </row>
    <row r="738" spans="9:12" ht="12.75">
      <c r="I738" s="51"/>
      <c r="K738" s="190"/>
      <c r="L738" s="191"/>
    </row>
    <row r="739" spans="9:12" ht="12.75">
      <c r="I739" s="51"/>
      <c r="K739" s="190"/>
      <c r="L739" s="191"/>
    </row>
    <row r="740" spans="9:12" ht="12.75">
      <c r="I740" s="51"/>
      <c r="K740" s="190"/>
      <c r="L740" s="191"/>
    </row>
    <row r="741" spans="9:12" ht="12.75">
      <c r="I741" s="51"/>
      <c r="K741" s="190"/>
      <c r="L741" s="191"/>
    </row>
    <row r="742" spans="9:12" ht="12.75">
      <c r="I742" s="51"/>
      <c r="K742" s="190"/>
      <c r="L742" s="191"/>
    </row>
    <row r="743" spans="9:12" ht="12.75">
      <c r="I743" s="51"/>
      <c r="K743" s="190"/>
      <c r="L743" s="191"/>
    </row>
    <row r="744" spans="9:12" ht="12.75">
      <c r="I744" s="51"/>
      <c r="K744" s="190"/>
      <c r="L744" s="191"/>
    </row>
    <row r="745" spans="9:12" ht="12.75">
      <c r="I745" s="51"/>
      <c r="K745" s="190"/>
      <c r="L745" s="191"/>
    </row>
    <row r="746" spans="9:12" ht="12.75">
      <c r="I746" s="51"/>
      <c r="K746" s="190"/>
      <c r="L746" s="191"/>
    </row>
    <row r="747" spans="9:12" ht="12.75">
      <c r="I747" s="51"/>
      <c r="K747" s="190"/>
      <c r="L747" s="191"/>
    </row>
    <row r="748" spans="9:12" ht="12.75">
      <c r="I748" s="51"/>
      <c r="K748" s="190"/>
      <c r="L748" s="191"/>
    </row>
    <row r="749" spans="9:12" ht="12.75">
      <c r="I749" s="51"/>
      <c r="K749" s="190"/>
      <c r="L749" s="191"/>
    </row>
    <row r="750" spans="9:12" ht="12.75">
      <c r="I750" s="51"/>
      <c r="K750" s="190"/>
      <c r="L750" s="191"/>
    </row>
    <row r="751" spans="9:12" ht="12.75">
      <c r="I751" s="51"/>
      <c r="K751" s="190"/>
      <c r="L751" s="191"/>
    </row>
    <row r="752" spans="9:12" ht="12.75">
      <c r="I752" s="51"/>
      <c r="K752" s="190"/>
      <c r="L752" s="191"/>
    </row>
    <row r="753" spans="9:12" ht="12.75">
      <c r="I753" s="51"/>
      <c r="K753" s="190"/>
      <c r="L753" s="191"/>
    </row>
    <row r="754" spans="9:12" ht="12.75">
      <c r="I754" s="51"/>
      <c r="K754" s="190"/>
      <c r="L754" s="191"/>
    </row>
    <row r="755" spans="9:12" ht="12.75">
      <c r="I755" s="51"/>
      <c r="K755" s="190"/>
      <c r="L755" s="191"/>
    </row>
    <row r="756" spans="9:12" ht="12.75">
      <c r="I756" s="51"/>
      <c r="K756" s="190"/>
      <c r="L756" s="191"/>
    </row>
    <row r="757" spans="9:12" ht="12.75">
      <c r="I757" s="51"/>
      <c r="K757" s="190"/>
      <c r="L757" s="191"/>
    </row>
    <row r="758" spans="9:12" ht="12.75">
      <c r="I758" s="51"/>
      <c r="K758" s="190"/>
      <c r="L758" s="191"/>
    </row>
    <row r="759" spans="9:12" ht="12.75">
      <c r="I759" s="51"/>
      <c r="K759" s="190"/>
      <c r="L759" s="191"/>
    </row>
    <row r="760" spans="9:12" ht="12.75">
      <c r="I760" s="51"/>
      <c r="K760" s="190"/>
      <c r="L760" s="191"/>
    </row>
    <row r="761" spans="9:12" ht="12.75">
      <c r="I761" s="51"/>
      <c r="K761" s="190"/>
      <c r="L761" s="191"/>
    </row>
    <row r="762" spans="9:12" ht="12.75">
      <c r="I762" s="51"/>
      <c r="K762" s="190"/>
      <c r="L762" s="191"/>
    </row>
    <row r="763" spans="9:12" ht="12.75">
      <c r="I763" s="51"/>
      <c r="K763" s="190"/>
      <c r="L763" s="191"/>
    </row>
    <row r="764" spans="9:12" ht="12.75">
      <c r="I764" s="51"/>
      <c r="K764" s="190"/>
      <c r="L764" s="191"/>
    </row>
    <row r="765" spans="9:12" ht="12.75">
      <c r="I765" s="51"/>
      <c r="K765" s="190"/>
      <c r="L765" s="191"/>
    </row>
    <row r="766" spans="9:12" ht="12.75">
      <c r="I766" s="51"/>
      <c r="K766" s="190"/>
      <c r="L766" s="191"/>
    </row>
    <row r="767" spans="9:12" ht="12.75">
      <c r="I767" s="51"/>
      <c r="K767" s="190"/>
      <c r="L767" s="191"/>
    </row>
    <row r="768" spans="9:12" ht="12.75">
      <c r="I768" s="51"/>
      <c r="K768" s="190"/>
      <c r="L768" s="191"/>
    </row>
    <row r="769" spans="9:12" ht="12.75">
      <c r="I769" s="51"/>
      <c r="K769" s="190"/>
      <c r="L769" s="191"/>
    </row>
    <row r="770" spans="9:12" ht="12.75">
      <c r="I770" s="51"/>
      <c r="K770" s="190"/>
      <c r="L770" s="191"/>
    </row>
    <row r="771" spans="9:12" ht="12.75">
      <c r="I771" s="51"/>
      <c r="K771" s="190"/>
      <c r="L771" s="191"/>
    </row>
    <row r="772" spans="9:12" ht="12.75">
      <c r="I772" s="51"/>
      <c r="K772" s="190"/>
      <c r="L772" s="191"/>
    </row>
    <row r="773" spans="9:12" ht="12.75">
      <c r="I773" s="51"/>
      <c r="K773" s="190"/>
      <c r="L773" s="191"/>
    </row>
    <row r="774" spans="9:12" ht="12.75">
      <c r="I774" s="51"/>
      <c r="K774" s="190"/>
      <c r="L774" s="191"/>
    </row>
    <row r="775" spans="9:12" ht="12.75">
      <c r="I775" s="51"/>
      <c r="K775" s="190"/>
      <c r="L775" s="191"/>
    </row>
    <row r="776" spans="9:12" ht="12.75">
      <c r="I776" s="51"/>
      <c r="K776" s="190"/>
      <c r="L776" s="191"/>
    </row>
    <row r="777" spans="9:12" ht="12.75">
      <c r="I777" s="51"/>
      <c r="K777" s="190"/>
      <c r="L777" s="191"/>
    </row>
    <row r="778" spans="9:12" ht="12.75">
      <c r="I778" s="51"/>
      <c r="K778" s="190"/>
      <c r="L778" s="191"/>
    </row>
    <row r="779" spans="9:12" ht="12.75">
      <c r="I779" s="51"/>
      <c r="K779" s="190"/>
      <c r="L779" s="191"/>
    </row>
    <row r="780" spans="9:12" ht="12.75">
      <c r="I780" s="51"/>
      <c r="K780" s="190"/>
      <c r="L780" s="191"/>
    </row>
    <row r="781" spans="9:12" ht="12.75">
      <c r="I781" s="51"/>
      <c r="K781" s="190"/>
      <c r="L781" s="191"/>
    </row>
    <row r="782" spans="9:12" ht="12.75">
      <c r="I782" s="51"/>
      <c r="K782" s="190"/>
      <c r="L782" s="191"/>
    </row>
    <row r="783" spans="9:12" ht="12.75">
      <c r="I783" s="51"/>
      <c r="K783" s="190"/>
      <c r="L783" s="191"/>
    </row>
    <row r="784" spans="9:12" ht="12.75">
      <c r="I784" s="51"/>
      <c r="K784" s="190"/>
      <c r="L784" s="191"/>
    </row>
    <row r="785" spans="9:12" ht="12.75">
      <c r="I785" s="51"/>
      <c r="K785" s="190"/>
      <c r="L785" s="191"/>
    </row>
    <row r="786" spans="9:12" ht="12.75">
      <c r="I786" s="51"/>
      <c r="K786" s="190"/>
      <c r="L786" s="191"/>
    </row>
    <row r="787" spans="9:12" ht="12.75">
      <c r="I787" s="51"/>
      <c r="K787" s="190"/>
      <c r="L787" s="191"/>
    </row>
    <row r="788" spans="9:12" ht="12.75">
      <c r="I788" s="51"/>
      <c r="K788" s="190"/>
      <c r="L788" s="191"/>
    </row>
    <row r="789" spans="9:12" ht="12.75">
      <c r="I789" s="51"/>
      <c r="K789" s="190"/>
      <c r="L789" s="191"/>
    </row>
    <row r="790" spans="9:12" ht="12.75">
      <c r="I790" s="51"/>
      <c r="K790" s="190"/>
      <c r="L790" s="191"/>
    </row>
    <row r="791" spans="9:12" ht="12.75">
      <c r="I791" s="51"/>
      <c r="K791" s="190"/>
      <c r="L791" s="191"/>
    </row>
    <row r="792" spans="9:12" ht="12.75">
      <c r="I792" s="51"/>
      <c r="K792" s="190"/>
      <c r="L792" s="191"/>
    </row>
    <row r="793" spans="9:12" ht="12.75">
      <c r="I793" s="51"/>
      <c r="K793" s="190"/>
      <c r="L793" s="191"/>
    </row>
    <row r="794" spans="9:12" ht="12.75">
      <c r="I794" s="51"/>
      <c r="K794" s="190"/>
      <c r="L794" s="191"/>
    </row>
    <row r="795" spans="9:12" ht="12.75">
      <c r="I795" s="51"/>
      <c r="K795" s="190"/>
      <c r="L795" s="191"/>
    </row>
    <row r="796" spans="9:12" ht="12.75">
      <c r="I796" s="51"/>
      <c r="K796" s="190"/>
      <c r="L796" s="191"/>
    </row>
    <row r="797" spans="9:12" ht="12.75">
      <c r="I797" s="51"/>
      <c r="K797" s="190"/>
      <c r="L797" s="191"/>
    </row>
    <row r="798" spans="9:12" ht="12.75">
      <c r="I798" s="51"/>
      <c r="K798" s="190"/>
      <c r="L798" s="191"/>
    </row>
    <row r="799" spans="9:12" ht="12.75">
      <c r="I799" s="51"/>
      <c r="K799" s="190"/>
      <c r="L799" s="191"/>
    </row>
    <row r="800" spans="9:12" ht="12.75">
      <c r="I800" s="51"/>
      <c r="K800" s="190"/>
      <c r="L800" s="191"/>
    </row>
    <row r="801" spans="9:12" ht="12.75">
      <c r="I801" s="51"/>
      <c r="K801" s="190"/>
      <c r="L801" s="191"/>
    </row>
    <row r="802" spans="9:12" ht="12.75">
      <c r="I802" s="51"/>
      <c r="K802" s="190"/>
      <c r="L802" s="191"/>
    </row>
    <row r="803" spans="9:12" ht="12.75">
      <c r="I803" s="51"/>
      <c r="K803" s="190"/>
      <c r="L803" s="191"/>
    </row>
    <row r="804" spans="9:12" ht="12.75">
      <c r="I804" s="51"/>
      <c r="K804" s="190"/>
      <c r="L804" s="191"/>
    </row>
    <row r="805" spans="9:12" ht="12.75">
      <c r="I805" s="51"/>
      <c r="K805" s="190"/>
      <c r="L805" s="191"/>
    </row>
    <row r="806" spans="9:12" ht="12.75">
      <c r="I806" s="51"/>
      <c r="K806" s="190"/>
      <c r="L806" s="191"/>
    </row>
    <row r="807" spans="9:12" ht="12.75">
      <c r="I807" s="51"/>
      <c r="K807" s="190"/>
      <c r="L807" s="191"/>
    </row>
    <row r="808" spans="9:12" ht="12.75">
      <c r="I808" s="51"/>
      <c r="K808" s="190"/>
      <c r="L808" s="191"/>
    </row>
    <row r="809" spans="9:12" ht="12.75">
      <c r="I809" s="51"/>
      <c r="K809" s="190"/>
      <c r="L809" s="191"/>
    </row>
    <row r="810" spans="9:12" ht="12.75">
      <c r="I810" s="51"/>
      <c r="K810" s="190"/>
      <c r="L810" s="191"/>
    </row>
    <row r="811" spans="9:12" ht="12.75">
      <c r="I811" s="51"/>
      <c r="K811" s="190"/>
      <c r="L811" s="191"/>
    </row>
    <row r="812" spans="9:12" ht="12.75">
      <c r="I812" s="51"/>
      <c r="K812" s="190"/>
      <c r="L812" s="191"/>
    </row>
    <row r="813" spans="9:12" ht="12.75">
      <c r="I813" s="51"/>
      <c r="K813" s="190"/>
      <c r="L813" s="191"/>
    </row>
    <row r="814" spans="9:12" ht="12.75">
      <c r="I814" s="51"/>
      <c r="K814" s="190"/>
      <c r="L814" s="191"/>
    </row>
    <row r="815" spans="9:12" ht="12.75">
      <c r="I815" s="51"/>
      <c r="K815" s="190"/>
      <c r="L815" s="191"/>
    </row>
    <row r="816" spans="9:12" ht="12.75">
      <c r="I816" s="51"/>
      <c r="K816" s="190"/>
      <c r="L816" s="191"/>
    </row>
    <row r="817" spans="9:12" ht="12.75">
      <c r="I817" s="51"/>
      <c r="K817" s="190"/>
      <c r="L817" s="191"/>
    </row>
    <row r="818" spans="9:12" ht="12.75">
      <c r="I818" s="51"/>
      <c r="K818" s="190"/>
      <c r="L818" s="191"/>
    </row>
    <row r="819" spans="9:12" ht="12.75">
      <c r="I819" s="51"/>
      <c r="K819" s="190"/>
      <c r="L819" s="191"/>
    </row>
    <row r="820" spans="9:12" ht="12.75">
      <c r="I820" s="51"/>
      <c r="K820" s="190"/>
      <c r="L820" s="191"/>
    </row>
    <row r="821" spans="9:12" ht="12.75">
      <c r="I821" s="51"/>
      <c r="K821" s="190"/>
      <c r="L821" s="191"/>
    </row>
    <row r="822" spans="9:12" ht="12.75">
      <c r="I822" s="51"/>
      <c r="K822" s="190"/>
      <c r="L822" s="191"/>
    </row>
    <row r="823" spans="9:12" ht="12.75">
      <c r="I823" s="51"/>
      <c r="K823" s="190"/>
      <c r="L823" s="191"/>
    </row>
    <row r="824" spans="9:12" ht="12.75">
      <c r="I824" s="51"/>
      <c r="K824" s="190"/>
      <c r="L824" s="191"/>
    </row>
    <row r="825" spans="9:12" ht="12.75">
      <c r="I825" s="51"/>
      <c r="K825" s="190"/>
      <c r="L825" s="191"/>
    </row>
    <row r="826" spans="9:12" ht="12.75">
      <c r="I826" s="51"/>
      <c r="K826" s="190"/>
      <c r="L826" s="191"/>
    </row>
  </sheetData>
  <sheetProtection/>
  <mergeCells count="12">
    <mergeCell ref="B15:C15"/>
    <mergeCell ref="B224:C224"/>
    <mergeCell ref="B255:C255"/>
    <mergeCell ref="B278:C278"/>
    <mergeCell ref="B297:C297"/>
    <mergeCell ref="B348:C348"/>
    <mergeCell ref="A3:J3"/>
    <mergeCell ref="A5:J5"/>
    <mergeCell ref="A7:J7"/>
    <mergeCell ref="B10:C10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43">
      <selection activeCell="E60" sqref="E59:E6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12" t="s">
        <v>58</v>
      </c>
      <c r="B1" s="212"/>
      <c r="C1" s="36"/>
      <c r="D1" s="36" t="s">
        <v>66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2371435.9069999997</v>
      </c>
      <c r="D3" s="26">
        <f>D4+D5+D6</f>
        <v>0</v>
      </c>
      <c r="E3" s="27">
        <f aca="true" t="shared" si="0" ref="E3:E24">C3+D3</f>
        <v>2371435.9069999997</v>
      </c>
    </row>
    <row r="4" spans="1:10" ht="15" customHeight="1">
      <c r="A4" s="6" t="s">
        <v>4</v>
      </c>
      <c r="B4" s="7" t="s">
        <v>5</v>
      </c>
      <c r="C4" s="8">
        <f>'[3]příjmy'!$C$315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'[3]příjmy'!$D$315</f>
        <v>261864.297</v>
      </c>
      <c r="D5" s="4">
        <v>0</v>
      </c>
      <c r="E5" s="10">
        <f t="shared" si="0"/>
        <v>261864.297</v>
      </c>
    </row>
    <row r="6" spans="1:5" ht="15" customHeight="1">
      <c r="A6" s="6" t="s">
        <v>8</v>
      </c>
      <c r="B6" s="7" t="s">
        <v>9</v>
      </c>
      <c r="C6" s="8">
        <f>'[3]příjmy'!$E$315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3969487.02047</v>
      </c>
      <c r="D7" s="13">
        <f>D8+D13</f>
        <v>0</v>
      </c>
      <c r="E7" s="14">
        <f t="shared" si="0"/>
        <v>3969487.02047</v>
      </c>
    </row>
    <row r="8" spans="1:5" ht="15" customHeight="1">
      <c r="A8" s="6" t="s">
        <v>50</v>
      </c>
      <c r="B8" s="7" t="s">
        <v>11</v>
      </c>
      <c r="C8" s="8">
        <f>C9+C10+C11+C12</f>
        <v>3786893.02047</v>
      </c>
      <c r="D8" s="8">
        <f>D9+D10+D11+D12</f>
        <v>0</v>
      </c>
      <c r="E8" s="11">
        <f t="shared" si="0"/>
        <v>3786893.02047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'[3]příjmy'!$G$315+'[3]příjmy'!$H$315</f>
        <v>3698091.8604699997</v>
      </c>
      <c r="D10" s="8">
        <v>0</v>
      </c>
      <c r="E10" s="11">
        <f t="shared" si="0"/>
        <v>3698091.8604699997</v>
      </c>
    </row>
    <row r="11" spans="1:5" ht="15" customHeight="1">
      <c r="A11" s="6" t="s">
        <v>46</v>
      </c>
      <c r="B11" s="7" t="s">
        <v>49</v>
      </c>
      <c r="C11" s="8">
        <f>'[3]příjmy'!$I$315</f>
        <v>3914.16</v>
      </c>
      <c r="D11" s="8">
        <v>0</v>
      </c>
      <c r="E11" s="11">
        <f>SUM(C11:D11)</f>
        <v>3914.16</v>
      </c>
    </row>
    <row r="12" spans="1:5" ht="15" customHeight="1">
      <c r="A12" s="6" t="s">
        <v>51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47</v>
      </c>
      <c r="B14" s="7" t="s">
        <v>13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53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6340922.9274699995</v>
      </c>
      <c r="D17" s="13">
        <f>D3+D7</f>
        <v>0</v>
      </c>
      <c r="E17" s="14">
        <f t="shared" si="0"/>
        <v>6340922.9274699995</v>
      </c>
    </row>
    <row r="18" spans="1:5" ht="15" customHeight="1">
      <c r="A18" s="12" t="s">
        <v>15</v>
      </c>
      <c r="B18" s="15" t="s">
        <v>16</v>
      </c>
      <c r="C18" s="13">
        <f>SUM(C19:C23)</f>
        <v>1249895.044</v>
      </c>
      <c r="D18" s="13">
        <f>SUM(D19:D23)</f>
        <v>0</v>
      </c>
      <c r="E18" s="14">
        <f t="shared" si="0"/>
        <v>1249895.044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'[3]příjmy'!$Q$315</f>
        <v>709206.9339999999</v>
      </c>
      <c r="D21" s="8">
        <v>0</v>
      </c>
      <c r="E21" s="11">
        <f t="shared" si="0"/>
        <v>709206.9339999999</v>
      </c>
    </row>
    <row r="22" spans="1:5" ht="15" customHeight="1">
      <c r="A22" s="6" t="s">
        <v>55</v>
      </c>
      <c r="B22" s="7">
        <v>8123</v>
      </c>
      <c r="C22" s="8">
        <f>'[3]příjmy'!$S$315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7590817.971469999</v>
      </c>
      <c r="D24" s="22">
        <f>D17+D18</f>
        <v>0</v>
      </c>
      <c r="E24" s="23">
        <f t="shared" si="0"/>
        <v>7590817.971469999</v>
      </c>
    </row>
    <row r="25" spans="1:5" ht="13.5" thickBot="1">
      <c r="A25" s="212" t="s">
        <v>59</v>
      </c>
      <c r="B25" s="212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'[3]výdaje'!$B$315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'[3]výdaje'!$C$315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'[3]výdaje'!$D$315</f>
        <v>891494.29</v>
      </c>
      <c r="D29" s="4">
        <v>0</v>
      </c>
      <c r="E29" s="5">
        <f t="shared" si="1"/>
        <v>891494.29</v>
      </c>
    </row>
    <row r="30" spans="1:5" ht="15" customHeight="1">
      <c r="A30" s="25" t="s">
        <v>22</v>
      </c>
      <c r="B30" s="7" t="s">
        <v>20</v>
      </c>
      <c r="C30" s="8">
        <f>'[3]výdaje'!$E$315</f>
        <v>935368.0090000001</v>
      </c>
      <c r="D30" s="4">
        <v>0</v>
      </c>
      <c r="E30" s="5">
        <f t="shared" si="1"/>
        <v>935368.0090000001</v>
      </c>
    </row>
    <row r="31" spans="1:5" ht="15" customHeight="1">
      <c r="A31" s="25" t="s">
        <v>48</v>
      </c>
      <c r="B31" s="7" t="s">
        <v>20</v>
      </c>
      <c r="C31" s="8">
        <f>'[3]výdaje'!$F$315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'[3]výdaje'!$G$315</f>
        <v>3457686.0679900013</v>
      </c>
      <c r="D32" s="4">
        <v>0</v>
      </c>
      <c r="E32" s="5">
        <f t="shared" si="1"/>
        <v>3457686.0679900013</v>
      </c>
    </row>
    <row r="33" spans="1:5" ht="15" customHeight="1">
      <c r="A33" s="25" t="s">
        <v>23</v>
      </c>
      <c r="B33" s="7" t="s">
        <v>20</v>
      </c>
      <c r="C33" s="8">
        <f>'[3]výdaje'!$H$315</f>
        <v>40303.90999999999</v>
      </c>
      <c r="D33" s="4">
        <f>'[1]výdaje'!$G$16</f>
        <v>0</v>
      </c>
      <c r="E33" s="5">
        <f t="shared" si="1"/>
        <v>40303.90999999999</v>
      </c>
    </row>
    <row r="34" spans="1:5" ht="15" customHeight="1">
      <c r="A34" s="25" t="s">
        <v>30</v>
      </c>
      <c r="B34" s="7" t="s">
        <v>24</v>
      </c>
      <c r="C34" s="8">
        <f>'[3]výdaje'!$I$315</f>
        <v>522132.27699999994</v>
      </c>
      <c r="D34" s="4">
        <v>0</v>
      </c>
      <c r="E34" s="5">
        <f t="shared" si="1"/>
        <v>522132.27699999994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'[3]výdaje'!$K$315</f>
        <v>858591.6999999997</v>
      </c>
      <c r="D36" s="4">
        <f>'[1]výdaje'!$J$16</f>
        <v>0</v>
      </c>
      <c r="E36" s="5">
        <f t="shared" si="1"/>
        <v>858591.6999999997</v>
      </c>
    </row>
    <row r="37" spans="1:5" ht="15" customHeight="1">
      <c r="A37" s="25" t="s">
        <v>34</v>
      </c>
      <c r="B37" s="7" t="s">
        <v>25</v>
      </c>
      <c r="C37" s="8">
        <f>'[3]výdaje'!$L$315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'[3]výdaje'!$N$315</f>
        <v>73201</v>
      </c>
      <c r="D39" s="4">
        <v>0</v>
      </c>
      <c r="E39" s="5">
        <f>C39+D39</f>
        <v>73201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7590817.970140002</v>
      </c>
      <c r="D46" s="22">
        <f>SUM(D27:D45)</f>
        <v>0</v>
      </c>
      <c r="E46" s="23">
        <f>SUM(E27:E45)</f>
        <v>7590817.970140002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Gorosova Danuse</cp:lastModifiedBy>
  <cp:lastPrinted>2013-09-10T07:49:43Z</cp:lastPrinted>
  <dcterms:created xsi:type="dcterms:W3CDTF">2007-12-18T12:40:54Z</dcterms:created>
  <dcterms:modified xsi:type="dcterms:W3CDTF">2013-09-10T07:50:19Z</dcterms:modified>
  <cp:category/>
  <cp:version/>
  <cp:contentType/>
  <cp:contentStatus/>
</cp:coreProperties>
</file>