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5480" windowHeight="11388" tabRatio="742" activeTab="0"/>
  </bookViews>
  <sheets>
    <sheet name="příloha č. 2" sheetId="1" r:id="rId1"/>
  </sheets>
  <definedNames/>
  <calcPr fullCalcOnLoad="1"/>
</workbook>
</file>

<file path=xl/sharedStrings.xml><?xml version="1.0" encoding="utf-8"?>
<sst xmlns="http://schemas.openxmlformats.org/spreadsheetml/2006/main" count="602" uniqueCount="151">
  <si>
    <t>OA, Hotelová škola a Střední odborná škola, Turnov, Zborovská 519</t>
  </si>
  <si>
    <t>Odbor školství, mládeže, tělovýchovy a sportu</t>
  </si>
  <si>
    <t>tis.Kč</t>
  </si>
  <si>
    <t>uk.</t>
  </si>
  <si>
    <t>ORG.</t>
  </si>
  <si>
    <t>pol.</t>
  </si>
  <si>
    <t>§</t>
  </si>
  <si>
    <t>SU</t>
  </si>
  <si>
    <t>x</t>
  </si>
  <si>
    <t>DU</t>
  </si>
  <si>
    <t>91304 - Příspěvkové organizace</t>
  </si>
  <si>
    <t>P Ř Í S P Ě V K O V É  O R G A N I Z A C E</t>
  </si>
  <si>
    <t>Provozní příspěvky PO v resortu celkem</t>
  </si>
  <si>
    <t>1411</t>
  </si>
  <si>
    <t>Gymnázium a SOŠ pedagogická, Liberec, Jeronýmova 27</t>
  </si>
  <si>
    <t>provozní příspěvek celkem</t>
  </si>
  <si>
    <t>v tom</t>
  </si>
  <si>
    <t>na odpisy ve vlastnictví kraje</t>
  </si>
  <si>
    <t>na provoz</t>
  </si>
  <si>
    <t>1405</t>
  </si>
  <si>
    <t>Gymnázium F.X.Šaldy, Liberec, Partyzánská 530/3</t>
  </si>
  <si>
    <t>na odpisy majetku ve vlastnictví kraje</t>
  </si>
  <si>
    <t>Gymnázium, Frýdlant, Mládeže 884</t>
  </si>
  <si>
    <t>1420</t>
  </si>
  <si>
    <t>SPŠ stavební, Liberec, Sokolovské nám. 14</t>
  </si>
  <si>
    <t>1422</t>
  </si>
  <si>
    <t>Střední průmyslová škola textilní, Liberec, Tyršova 1</t>
  </si>
  <si>
    <t>1414</t>
  </si>
  <si>
    <t>1429</t>
  </si>
  <si>
    <t>Střední zdravotnická škola a VOŠ zdravotnická, Liberec, Kostelní 9</t>
  </si>
  <si>
    <t>1448</t>
  </si>
  <si>
    <t>Střední škola hospodářská a lesnická, Frýdlant, Bělíkova 1387</t>
  </si>
  <si>
    <t>1433</t>
  </si>
  <si>
    <t>Střední škola strojní, stavební a dopravní, Liberec, Truhlářská 360/3</t>
  </si>
  <si>
    <t>1442</t>
  </si>
  <si>
    <t>Střední škola gastronomie a služeb, Liberec, Dvorská 447/29</t>
  </si>
  <si>
    <t>1432</t>
  </si>
  <si>
    <t>1450</t>
  </si>
  <si>
    <t>Střední odborná škola, Liberec, Jablonecká 999</t>
  </si>
  <si>
    <t>1481</t>
  </si>
  <si>
    <t>Domov mládeže, Liberec, Zeyerova 33</t>
  </si>
  <si>
    <t>1455</t>
  </si>
  <si>
    <t>1456</t>
  </si>
  <si>
    <t>ZŠ a MŠ pro tělesně postižené, Liberec, Lužická 920/7</t>
  </si>
  <si>
    <t>1475</t>
  </si>
  <si>
    <t>Dětský domov, Frýdlant, Větrov 3005</t>
  </si>
  <si>
    <t>1493</t>
  </si>
  <si>
    <t>Pedagogicko-psychologická poradna, Liberec, Truhlářská 3</t>
  </si>
  <si>
    <t>1485</t>
  </si>
  <si>
    <t>Dům dětí a mládeže Větrník, Liberec, Riegrova 16</t>
  </si>
  <si>
    <t>1465</t>
  </si>
  <si>
    <t>Základní škola, Nové Město pod Smrkem, Textilanská 661</t>
  </si>
  <si>
    <t>1460</t>
  </si>
  <si>
    <t>1461</t>
  </si>
  <si>
    <t>ZŠ praktická a ZŠ speciální, Jablonné v Podještědí, Komenského 453</t>
  </si>
  <si>
    <t>1471</t>
  </si>
  <si>
    <t>Dětský domov, Jablonné v Podještědí, Zámecká 1</t>
  </si>
  <si>
    <t>1499</t>
  </si>
  <si>
    <t>1404</t>
  </si>
  <si>
    <t>Gymnázium, Tanvald, Školní 305</t>
  </si>
  <si>
    <t>1403</t>
  </si>
  <si>
    <t>Gymnázium, Jablonec nad Nisou, U Balvanu 16</t>
  </si>
  <si>
    <t>1409</t>
  </si>
  <si>
    <t>Gymnázium, Jablonec, Dr. Randy 4096/13</t>
  </si>
  <si>
    <t>1427</t>
  </si>
  <si>
    <t>SUPŠ sklářská, Železný Brod, Smetanovo zátiší 470</t>
  </si>
  <si>
    <t>1426</t>
  </si>
  <si>
    <t>SUPŠ a VOŠ, Jablonec nad Nisou, Horní náměstí 1</t>
  </si>
  <si>
    <t>1413</t>
  </si>
  <si>
    <t>VOŠ mezinár.obchodu a OA, Jablonec nad Nisou, Horní náměstí 15</t>
  </si>
  <si>
    <t>1438</t>
  </si>
  <si>
    <t>Střední průmyslová škola technická, Jablonec nad Nisou, Belgická 4852</t>
  </si>
  <si>
    <t>1440</t>
  </si>
  <si>
    <t>Střední škola řemesel a služeb, Jablonec nad Nisou, Smetanova 66</t>
  </si>
  <si>
    <t>1474</t>
  </si>
  <si>
    <t>Dětský domov, Jablonec nad Nisou, Pasecká 20</t>
  </si>
  <si>
    <t>1457</t>
  </si>
  <si>
    <t>Základní škola, Jablonec nad Nisou, Liberecká 1734/31</t>
  </si>
  <si>
    <t>1462</t>
  </si>
  <si>
    <t>Základní škola a Mateřská škola, Jablonec nad Nisou, Kamenná 404/4</t>
  </si>
  <si>
    <t>1463</t>
  </si>
  <si>
    <t>Základní škola, Tanvald, Údolí Kamenice 238</t>
  </si>
  <si>
    <t>1492</t>
  </si>
  <si>
    <t>Pedagogicko-psychologická poradna, Jablonec nad Nisou, Palackého 48</t>
  </si>
  <si>
    <t>1401</t>
  </si>
  <si>
    <t>Gymnázium, Česká Lípa, Žitavská 2969</t>
  </si>
  <si>
    <t>1402</t>
  </si>
  <si>
    <t>Gymnázium, Mimoň, Letná 263</t>
  </si>
  <si>
    <t>1412</t>
  </si>
  <si>
    <t>Obchodní akademie, Česká Lípa, nám. Osvobození 422</t>
  </si>
  <si>
    <t>1418</t>
  </si>
  <si>
    <t>Střední průmyslová škola, Česká Lípa, Havlíčkova 426</t>
  </si>
  <si>
    <t>1437</t>
  </si>
  <si>
    <t>Střední odborná škola a Střední odborné učiliště, Česká Lípa, 28. října 2707</t>
  </si>
  <si>
    <t>1424</t>
  </si>
  <si>
    <t>VOŠ sklářská a SŠ, Nový Bor, Wolkerova 316</t>
  </si>
  <si>
    <t>1425</t>
  </si>
  <si>
    <t>SUPŠ sklářská, Kamenický Šenov, Havlíčkova 57</t>
  </si>
  <si>
    <t>1459</t>
  </si>
  <si>
    <t>ZŠ a MŠ při dětské léčebně, Cvikov, Ústavní 531</t>
  </si>
  <si>
    <t>1472</t>
  </si>
  <si>
    <t>Dětský domov, ZŠ a MŠ, Krompach 47</t>
  </si>
  <si>
    <t>1470</t>
  </si>
  <si>
    <t>Dětský domov, Česká Lípa, Mariánská 570</t>
  </si>
  <si>
    <t>1473</t>
  </si>
  <si>
    <t>Dětský domov, Dubá-Deštná 6</t>
  </si>
  <si>
    <t>1491</t>
  </si>
  <si>
    <t>Pedagogicko-psychologická poradna, Česká Lípa, Havlíčkova 443</t>
  </si>
  <si>
    <t>1410</t>
  </si>
  <si>
    <t>Gymnázium a Střední odborná škola, Jilemnice, Tkalcovská 460</t>
  </si>
  <si>
    <t>1407</t>
  </si>
  <si>
    <t>Gymnázium Ivana Olbrachta, Semily, Nad Špejcharem 574</t>
  </si>
  <si>
    <t>1408</t>
  </si>
  <si>
    <t>Gymnázium, Turnov, Jana Palacha  804</t>
  </si>
  <si>
    <t>1452</t>
  </si>
  <si>
    <t>1430</t>
  </si>
  <si>
    <t>Střední zdravotnická škola, Turnov, 28. října 1390</t>
  </si>
  <si>
    <t>1434</t>
  </si>
  <si>
    <t>Integrovaná střední škola, Semily, 28. října 607</t>
  </si>
  <si>
    <t>1443</t>
  </si>
  <si>
    <t>Střední škola, Lomnice n.P., Antala Staška 213</t>
  </si>
  <si>
    <t>1436</t>
  </si>
  <si>
    <t xml:space="preserve">Integrovaná střední škola, Vysoké nad Jizerou, Dr. Farského 300 </t>
  </si>
  <si>
    <t>1428</t>
  </si>
  <si>
    <t>SUPŠ a Vyšší odborná škola, Turnov, Skálova 373</t>
  </si>
  <si>
    <t>1469</t>
  </si>
  <si>
    <t>Základní škola speciální, Semily, Nádražní 213</t>
  </si>
  <si>
    <t>1468</t>
  </si>
  <si>
    <t>Základní škola a Mateřská škola, Jilemnice, Komenského 103</t>
  </si>
  <si>
    <t>1467</t>
  </si>
  <si>
    <t>1476</t>
  </si>
  <si>
    <t>Dětský domov, Semily, Nad školami 480</t>
  </si>
  <si>
    <t>1494</t>
  </si>
  <si>
    <t>Pedagogicko-psychologická poradna, Semily, Nádražní 213</t>
  </si>
  <si>
    <t>ZŠ a MŠ při nemocnici, Liberec, Husova 357/10</t>
  </si>
  <si>
    <t>Základní škola, Turnov, Sobotecká 242</t>
  </si>
  <si>
    <t>ROZPIS ROZPOČTU LIBERECKÉHO KRAJE 2013</t>
  </si>
  <si>
    <t>SR 2013</t>
  </si>
  <si>
    <t>UR 2013</t>
  </si>
  <si>
    <t xml:space="preserve">SPŠ strojní a elektro. a VOŠ, Liberec, Masarykova 3 </t>
  </si>
  <si>
    <t>Obchodní akademie a Jazyková škola s PSJZ Liberec,Šamánkova 8</t>
  </si>
  <si>
    <t>Střední odborná škola a Gymnázium, Liberec, Na Bojišti 15</t>
  </si>
  <si>
    <t>Centrum vzdělanosti LK, Liberec, Masarykova 18</t>
  </si>
  <si>
    <t xml:space="preserve"> 913 04 - příspěvkové organizace </t>
  </si>
  <si>
    <t>ZŠ a MŠ logopedická, Liberec, E.Krásnohorské 921</t>
  </si>
  <si>
    <t>ZR - RO č.69/13</t>
  </si>
  <si>
    <t>ZR - RO č.94/13</t>
  </si>
  <si>
    <t>ZR - RO č.133,95/13</t>
  </si>
  <si>
    <t>ZR - RO 265/13</t>
  </si>
  <si>
    <t>265/13</t>
  </si>
  <si>
    <t>příloha č.2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</si>
</sst>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000"/>
    <numFmt numFmtId="166" formatCode="00000000"/>
    <numFmt numFmtId="167" formatCode="#,##0.00000"/>
    <numFmt numFmtId="168" formatCode="0.000"/>
    <numFmt numFmtId="169" formatCode="0.000000"/>
    <numFmt numFmtId="170" formatCode="#,##0.0"/>
    <numFmt numFmtId="171" formatCode="mmmm\ yy"/>
    <numFmt numFmtId="172" formatCode="[$-405]d\.\ mmmm\ yyyy"/>
    <numFmt numFmtId="173" formatCode="[$-405]mmmm\ 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dd/mm/yy"/>
    <numFmt numFmtId="179" formatCode="d/m"/>
    <numFmt numFmtId="180" formatCode="#,##0.000000"/>
    <numFmt numFmtId="181" formatCode="dd/mm/yy;@"/>
    <numFmt numFmtId="182" formatCode="#,##0.0000"/>
    <numFmt numFmtId="183" formatCode="#,##0.00_ ;\-#,##0.00\ "/>
    <numFmt numFmtId="184" formatCode="0.0000"/>
    <numFmt numFmtId="185" formatCode="#,##0.00_ ;[Red]\-#,##0.00\ "/>
    <numFmt numFmtId="186" formatCode="\+\ #,##0.00"/>
    <numFmt numFmtId="187" formatCode="#,##0.000_ ;[Red]\-#,##0.000\ "/>
    <numFmt numFmtId="188" formatCode="#,##0_ ;[Red]\-#,##0\ "/>
    <numFmt numFmtId="189" formatCode="0_ ;[Red]\-0\ "/>
    <numFmt numFmtId="190" formatCode="#,##0;[Red]#,##0"/>
    <numFmt numFmtId="191" formatCode="#,##0.00;[Red]#,##0.00"/>
    <numFmt numFmtId="192" formatCode="#,##0.0_ ;[Red]\-#,##0.0\ "/>
    <numFmt numFmtId="193" formatCode="000\ 00"/>
    <numFmt numFmtId="194" formatCode="0.0,,"/>
    <numFmt numFmtId="195" formatCode="#.00,"/>
    <numFmt numFmtId="196" formatCode="#.00"/>
    <numFmt numFmtId="197" formatCode="0#,##0"/>
    <numFmt numFmtId="198" formatCode="#,"/>
    <numFmt numFmtId="199" formatCode="0.0%"/>
    <numFmt numFmtId="200" formatCode="#,##0.00\ &quot;Kč&quot;"/>
    <numFmt numFmtId="201" formatCode="0.00000"/>
    <numFmt numFmtId="202" formatCode="#,##0\ &quot;Kč&quot;"/>
    <numFmt numFmtId="203" formatCode="_-* #,##0.00\ _K_č_-;\-* #,##0.00\ _K_č_-;_-* \-??\ _K_č_-;_-@_-"/>
    <numFmt numFmtId="204" formatCode="#,##0.00\ _K_č"/>
    <numFmt numFmtId="205" formatCode="d/m/yyyy;@"/>
    <numFmt numFmtId="206" formatCode="0.000%"/>
    <numFmt numFmtId="207" formatCode="d/m/yy;@"/>
    <numFmt numFmtId="208" formatCode="yyyy"/>
    <numFmt numFmtId="209" formatCode="mmm/yyyy"/>
    <numFmt numFmtId="210" formatCode="d/m;@"/>
    <numFmt numFmtId="211" formatCode="_-* #,##0\ _K_č_-;\-* #,##0\ _K_č_-;_-* &quot;-&quot;??\ _K_č_-;_-@_-"/>
    <numFmt numFmtId="212" formatCode="#,##0_ ;\-#,##0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* #,##0_);_(* \(#,##0\);_(* &quot;-&quot;_);_(@_)"/>
    <numFmt numFmtId="219" formatCode="_(&quot;$&quot;* #,##0.00_);_(&quot;$&quot;* \(#,##0.00\);_(&quot;$&quot;* &quot;-&quot;??_);_(@_)"/>
    <numFmt numFmtId="220" formatCode="_(* #,##0.00_);_(* \(#,##0.00\);_(* &quot;-&quot;??_);_(@_)"/>
    <numFmt numFmtId="221" formatCode="0.000000%"/>
    <numFmt numFmtId="222" formatCode="0.0000%"/>
    <numFmt numFmtId="223" formatCode="0.00000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Arial CE"/>
      <family val="0"/>
    </font>
    <font>
      <sz val="8"/>
      <color indexed="62"/>
      <name val="Arial"/>
      <family val="2"/>
    </font>
    <font>
      <sz val="10"/>
      <name val="Arial "/>
      <family val="0"/>
    </font>
    <font>
      <b/>
      <sz val="10"/>
      <name val="Arial "/>
      <family val="0"/>
    </font>
    <font>
      <b/>
      <sz val="8"/>
      <name val="Arial "/>
      <family val="0"/>
    </font>
    <font>
      <i/>
      <sz val="10"/>
      <name val="Arial "/>
      <family val="0"/>
    </font>
    <font>
      <sz val="9"/>
      <name val="Arial"/>
      <family val="2"/>
    </font>
    <font>
      <b/>
      <sz val="9"/>
      <color indexed="18"/>
      <name val="Arial"/>
      <family val="2"/>
    </font>
    <font>
      <sz val="9"/>
      <color indexed="10"/>
      <name val="Arial"/>
      <family val="2"/>
    </font>
    <font>
      <sz val="8"/>
      <name val="Arial 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18"/>
      <name val="Arial"/>
      <family val="2"/>
    </font>
    <font>
      <b/>
      <sz val="8"/>
      <color indexed="30"/>
      <name val="Arial"/>
      <family val="2"/>
    </font>
    <font>
      <b/>
      <sz val="8"/>
      <color indexed="30"/>
      <name val="Arial CE"/>
      <family val="0"/>
    </font>
    <font>
      <b/>
      <sz val="10"/>
      <color indexed="30"/>
      <name val="Arial "/>
      <family val="0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rgb="FF0070C0"/>
      <name val="Arial"/>
      <family val="2"/>
    </font>
    <font>
      <b/>
      <sz val="8"/>
      <color rgb="FF0070C0"/>
      <name val="Arial CE"/>
      <family val="0"/>
    </font>
    <font>
      <b/>
      <sz val="10"/>
      <color rgb="FF0070C0"/>
      <name val="Arial "/>
      <family val="0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2" fillId="0" borderId="0" xfId="51">
      <alignment/>
      <protection/>
    </xf>
    <xf numFmtId="0" fontId="0" fillId="0" borderId="0" xfId="52">
      <alignment/>
      <protection/>
    </xf>
    <xf numFmtId="0" fontId="23" fillId="0" borderId="0" xfId="49" applyFont="1" applyAlignment="1">
      <alignment horizontal="center"/>
      <protection/>
    </xf>
    <xf numFmtId="0" fontId="24" fillId="0" borderId="10" xfId="52" applyFont="1" applyBorder="1" applyAlignment="1">
      <alignment horizontal="center" vertical="center"/>
      <protection/>
    </xf>
    <xf numFmtId="0" fontId="24" fillId="0" borderId="11" xfId="52" applyFont="1" applyFill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/>
      <protection/>
    </xf>
    <xf numFmtId="0" fontId="24" fillId="0" borderId="11" xfId="52" applyFont="1" applyFill="1" applyBorder="1" applyAlignment="1">
      <alignment horizontal="center"/>
      <protection/>
    </xf>
    <xf numFmtId="0" fontId="24" fillId="0" borderId="12" xfId="52" applyFont="1" applyBorder="1" applyAlignment="1">
      <alignment horizontal="center"/>
      <protection/>
    </xf>
    <xf numFmtId="0" fontId="24" fillId="0" borderId="13" xfId="52" applyFont="1" applyBorder="1" applyAlignment="1">
      <alignment horizontal="left"/>
      <protection/>
    </xf>
    <xf numFmtId="0" fontId="27" fillId="0" borderId="0" xfId="52" applyFont="1">
      <alignment/>
      <protection/>
    </xf>
    <xf numFmtId="0" fontId="28" fillId="0" borderId="14" xfId="53" applyFont="1" applyBorder="1" applyAlignment="1">
      <alignment horizontal="center"/>
      <protection/>
    </xf>
    <xf numFmtId="0" fontId="28" fillId="0" borderId="15" xfId="53" applyFont="1" applyFill="1" applyBorder="1" applyAlignment="1">
      <alignment horizontal="center"/>
      <protection/>
    </xf>
    <xf numFmtId="0" fontId="28" fillId="0" borderId="16" xfId="53" applyFont="1" applyBorder="1" applyAlignment="1">
      <alignment horizontal="center"/>
      <protection/>
    </xf>
    <xf numFmtId="0" fontId="21" fillId="0" borderId="16" xfId="54" applyFont="1" applyBorder="1" applyAlignment="1">
      <alignment horizontal="left"/>
      <protection/>
    </xf>
    <xf numFmtId="0" fontId="29" fillId="0" borderId="17" xfId="53" applyFont="1" applyBorder="1" applyAlignment="1">
      <alignment horizontal="center"/>
      <protection/>
    </xf>
    <xf numFmtId="0" fontId="29" fillId="0" borderId="18" xfId="53" applyFont="1" applyFill="1" applyBorder="1" applyAlignment="1">
      <alignment horizontal="center"/>
      <protection/>
    </xf>
    <xf numFmtId="0" fontId="29" fillId="0" borderId="19" xfId="53" applyFont="1" applyBorder="1" applyAlignment="1">
      <alignment horizontal="center"/>
      <protection/>
    </xf>
    <xf numFmtId="0" fontId="30" fillId="0" borderId="19" xfId="54" applyFont="1" applyBorder="1" applyAlignment="1">
      <alignment horizontal="left"/>
      <protection/>
    </xf>
    <xf numFmtId="0" fontId="29" fillId="0" borderId="20" xfId="53" applyFont="1" applyBorder="1" applyAlignment="1">
      <alignment horizontal="center"/>
      <protection/>
    </xf>
    <xf numFmtId="0" fontId="29" fillId="0" borderId="21" xfId="53" applyFont="1" applyFill="1" applyBorder="1" applyAlignment="1">
      <alignment horizontal="center"/>
      <protection/>
    </xf>
    <xf numFmtId="0" fontId="29" fillId="0" borderId="22" xfId="53" applyFont="1" applyBorder="1" applyAlignment="1">
      <alignment horizontal="center"/>
      <protection/>
    </xf>
    <xf numFmtId="0" fontId="30" fillId="0" borderId="22" xfId="54" applyFont="1" applyBorder="1" applyAlignment="1">
      <alignment horizontal="left"/>
      <protection/>
    </xf>
    <xf numFmtId="0" fontId="29" fillId="0" borderId="23" xfId="53" applyFont="1" applyBorder="1" applyAlignment="1">
      <alignment horizontal="center"/>
      <protection/>
    </xf>
    <xf numFmtId="0" fontId="29" fillId="0" borderId="24" xfId="53" applyFont="1" applyFill="1" applyBorder="1" applyAlignment="1">
      <alignment horizontal="center"/>
      <protection/>
    </xf>
    <xf numFmtId="0" fontId="29" fillId="0" borderId="25" xfId="53" applyFont="1" applyBorder="1" applyAlignment="1">
      <alignment horizontal="center"/>
      <protection/>
    </xf>
    <xf numFmtId="0" fontId="30" fillId="0" borderId="25" xfId="54" applyFont="1" applyBorder="1" applyAlignment="1">
      <alignment horizontal="left"/>
      <protection/>
    </xf>
    <xf numFmtId="0" fontId="28" fillId="0" borderId="18" xfId="53" applyFont="1" applyFill="1" applyBorder="1" applyAlignment="1">
      <alignment horizontal="center"/>
      <protection/>
    </xf>
    <xf numFmtId="49" fontId="25" fillId="0" borderId="0" xfId="51" applyNumberFormat="1" applyFont="1" applyBorder="1" applyAlignment="1">
      <alignment horizontal="center" vertical="center" textRotation="90"/>
      <protection/>
    </xf>
    <xf numFmtId="0" fontId="28" fillId="0" borderId="17" xfId="53" applyFont="1" applyFill="1" applyBorder="1" applyAlignment="1">
      <alignment horizontal="center"/>
      <protection/>
    </xf>
    <xf numFmtId="0" fontId="28" fillId="0" borderId="19" xfId="53" applyFont="1" applyFill="1" applyBorder="1" applyAlignment="1">
      <alignment horizontal="center"/>
      <protection/>
    </xf>
    <xf numFmtId="0" fontId="29" fillId="0" borderId="17" xfId="53" applyFont="1" applyFill="1" applyBorder="1" applyAlignment="1">
      <alignment horizontal="center"/>
      <protection/>
    </xf>
    <xf numFmtId="0" fontId="29" fillId="0" borderId="19" xfId="53" applyFont="1" applyFill="1" applyBorder="1" applyAlignment="1">
      <alignment horizontal="center"/>
      <protection/>
    </xf>
    <xf numFmtId="0" fontId="29" fillId="0" borderId="20" xfId="53" applyFont="1" applyFill="1" applyBorder="1" applyAlignment="1">
      <alignment horizontal="center"/>
      <protection/>
    </xf>
    <xf numFmtId="0" fontId="29" fillId="0" borderId="22" xfId="53" applyFont="1" applyFill="1" applyBorder="1" applyAlignment="1">
      <alignment horizont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21" fillId="0" borderId="0" xfId="54" applyFont="1" applyFill="1" applyBorder="1">
      <alignment/>
      <protection/>
    </xf>
    <xf numFmtId="0" fontId="23" fillId="0" borderId="0" xfId="50" applyFont="1" applyAlignment="1">
      <alignment horizontal="center"/>
      <protection/>
    </xf>
    <xf numFmtId="0" fontId="0" fillId="0" borderId="0" xfId="50" applyFont="1" applyAlignment="1">
      <alignment horizontal="center"/>
      <protection/>
    </xf>
    <xf numFmtId="0" fontId="27" fillId="0" borderId="0" xfId="52" applyFont="1" applyBorder="1">
      <alignment/>
      <protection/>
    </xf>
    <xf numFmtId="0" fontId="32" fillId="0" borderId="0" xfId="51" applyFont="1">
      <alignment/>
      <protection/>
    </xf>
    <xf numFmtId="0" fontId="34" fillId="0" borderId="26" xfId="0" applyFont="1" applyBorder="1" applyAlignment="1">
      <alignment horizontal="center"/>
    </xf>
    <xf numFmtId="4" fontId="32" fillId="0" borderId="0" xfId="52" applyNumberFormat="1" applyFont="1">
      <alignment/>
      <protection/>
    </xf>
    <xf numFmtId="0" fontId="32" fillId="0" borderId="0" xfId="49" applyFont="1">
      <alignment/>
      <protection/>
    </xf>
    <xf numFmtId="0" fontId="32" fillId="0" borderId="0" xfId="52" applyFont="1">
      <alignment/>
      <protection/>
    </xf>
    <xf numFmtId="0" fontId="34" fillId="0" borderId="0" xfId="49" applyFont="1" applyAlignment="1">
      <alignment horizontal="center"/>
      <protection/>
    </xf>
    <xf numFmtId="0" fontId="36" fillId="0" borderId="0" xfId="52" applyFont="1" applyFill="1" applyBorder="1" applyAlignment="1">
      <alignment horizontal="right"/>
      <protection/>
    </xf>
    <xf numFmtId="0" fontId="0" fillId="0" borderId="0" xfId="52" applyFont="1" applyFill="1" applyBorder="1">
      <alignment/>
      <protection/>
    </xf>
    <xf numFmtId="0" fontId="0" fillId="0" borderId="0" xfId="52" applyFont="1" applyBorder="1">
      <alignment/>
      <protection/>
    </xf>
    <xf numFmtId="0" fontId="0" fillId="0" borderId="0" xfId="52" applyFont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14" xfId="53" applyFont="1" applyFill="1" applyBorder="1" applyAlignment="1">
      <alignment horizontal="center"/>
      <protection/>
    </xf>
    <xf numFmtId="0" fontId="28" fillId="0" borderId="16" xfId="53" applyFont="1" applyFill="1" applyBorder="1" applyAlignment="1">
      <alignment horizontal="center"/>
      <protection/>
    </xf>
    <xf numFmtId="0" fontId="21" fillId="0" borderId="16" xfId="54" applyFont="1" applyFill="1" applyBorder="1" applyAlignment="1">
      <alignment horizontal="left"/>
      <protection/>
    </xf>
    <xf numFmtId="0" fontId="30" fillId="0" borderId="19" xfId="54" applyFont="1" applyFill="1" applyBorder="1" applyAlignment="1">
      <alignment horizontal="left"/>
      <protection/>
    </xf>
    <xf numFmtId="0" fontId="30" fillId="0" borderId="22" xfId="54" applyFont="1" applyFill="1" applyBorder="1" applyAlignment="1">
      <alignment horizontal="left"/>
      <protection/>
    </xf>
    <xf numFmtId="0" fontId="29" fillId="0" borderId="23" xfId="53" applyFont="1" applyFill="1" applyBorder="1" applyAlignment="1">
      <alignment horizontal="center"/>
      <protection/>
    </xf>
    <xf numFmtId="0" fontId="29" fillId="0" borderId="25" xfId="53" applyFont="1" applyFill="1" applyBorder="1" applyAlignment="1">
      <alignment horizontal="center"/>
      <protection/>
    </xf>
    <xf numFmtId="0" fontId="30" fillId="0" borderId="25" xfId="54" applyFont="1" applyFill="1" applyBorder="1" applyAlignment="1">
      <alignment horizontal="left"/>
      <protection/>
    </xf>
    <xf numFmtId="0" fontId="21" fillId="0" borderId="19" xfId="54" applyFont="1" applyFill="1" applyBorder="1" applyAlignment="1">
      <alignment horizontal="left"/>
      <protection/>
    </xf>
    <xf numFmtId="0" fontId="31" fillId="0" borderId="0" xfId="53" applyFont="1" applyFill="1" applyBorder="1" applyAlignment="1">
      <alignment horizontal="center" vertical="center"/>
      <protection/>
    </xf>
    <xf numFmtId="49" fontId="28" fillId="0" borderId="0" xfId="53" applyNumberFormat="1" applyFont="1" applyFill="1" applyBorder="1" applyAlignment="1">
      <alignment horizontal="center"/>
      <protection/>
    </xf>
    <xf numFmtId="4" fontId="32" fillId="0" borderId="0" xfId="53" applyNumberFormat="1" applyFont="1" applyFill="1" applyBorder="1">
      <alignment/>
      <protection/>
    </xf>
    <xf numFmtId="0" fontId="0" fillId="0" borderId="0" xfId="52" applyFill="1">
      <alignment/>
      <protection/>
    </xf>
    <xf numFmtId="4" fontId="32" fillId="0" borderId="0" xfId="52" applyNumberFormat="1" applyFont="1" applyFill="1">
      <alignment/>
      <protection/>
    </xf>
    <xf numFmtId="0" fontId="32" fillId="0" borderId="0" xfId="52" applyFont="1" applyFill="1">
      <alignment/>
      <protection/>
    </xf>
    <xf numFmtId="0" fontId="34" fillId="0" borderId="27" xfId="0" applyFont="1" applyBorder="1" applyAlignment="1">
      <alignment horizontal="center"/>
    </xf>
    <xf numFmtId="4" fontId="32" fillId="0" borderId="28" xfId="51" applyNumberFormat="1" applyFont="1" applyBorder="1">
      <alignment/>
      <protection/>
    </xf>
    <xf numFmtId="4" fontId="35" fillId="0" borderId="28" xfId="53" applyNumberFormat="1" applyFont="1" applyBorder="1">
      <alignment/>
      <protection/>
    </xf>
    <xf numFmtId="4" fontId="32" fillId="0" borderId="28" xfId="53" applyNumberFormat="1" applyFont="1" applyFill="1" applyBorder="1">
      <alignment/>
      <protection/>
    </xf>
    <xf numFmtId="4" fontId="35" fillId="0" borderId="28" xfId="53" applyNumberFormat="1" applyFont="1" applyFill="1" applyBorder="1">
      <alignment/>
      <protection/>
    </xf>
    <xf numFmtId="4" fontId="35" fillId="0" borderId="29" xfId="53" applyNumberFormat="1" applyFont="1" applyFill="1" applyBorder="1">
      <alignment/>
      <protection/>
    </xf>
    <xf numFmtId="4" fontId="32" fillId="0" borderId="30" xfId="53" applyNumberFormat="1" applyFont="1" applyBorder="1">
      <alignment/>
      <protection/>
    </xf>
    <xf numFmtId="4" fontId="35" fillId="0" borderId="29" xfId="53" applyNumberFormat="1" applyFont="1" applyBorder="1">
      <alignment/>
      <protection/>
    </xf>
    <xf numFmtId="4" fontId="35" fillId="0" borderId="31" xfId="53" applyNumberFormat="1" applyFont="1" applyBorder="1">
      <alignment/>
      <protection/>
    </xf>
    <xf numFmtId="4" fontId="32" fillId="0" borderId="30" xfId="53" applyNumberFormat="1" applyFont="1" applyFill="1" applyBorder="1">
      <alignment/>
      <protection/>
    </xf>
    <xf numFmtId="4" fontId="35" fillId="0" borderId="31" xfId="53" applyNumberFormat="1" applyFont="1" applyFill="1" applyBorder="1">
      <alignment/>
      <protection/>
    </xf>
    <xf numFmtId="14" fontId="28" fillId="0" borderId="0" xfId="52" applyNumberFormat="1" applyFont="1" applyFill="1" applyAlignment="1">
      <alignment horizontal="left"/>
      <protection/>
    </xf>
    <xf numFmtId="4" fontId="32" fillId="0" borderId="28" xfId="52" applyNumberFormat="1" applyFont="1" applyFill="1" applyBorder="1">
      <alignment/>
      <protection/>
    </xf>
    <xf numFmtId="4" fontId="35" fillId="0" borderId="28" xfId="51" applyNumberFormat="1" applyFont="1" applyBorder="1">
      <alignment/>
      <protection/>
    </xf>
    <xf numFmtId="4" fontId="35" fillId="0" borderId="28" xfId="52" applyNumberFormat="1" applyFont="1" applyFill="1" applyBorder="1">
      <alignment/>
      <protection/>
    </xf>
    <xf numFmtId="4" fontId="35" fillId="0" borderId="29" xfId="51" applyNumberFormat="1" applyFont="1" applyBorder="1">
      <alignment/>
      <protection/>
    </xf>
    <xf numFmtId="4" fontId="35" fillId="0" borderId="29" xfId="52" applyNumberFormat="1" applyFont="1" applyFill="1" applyBorder="1">
      <alignment/>
      <protection/>
    </xf>
    <xf numFmtId="4" fontId="35" fillId="0" borderId="31" xfId="51" applyNumberFormat="1" applyFont="1" applyBorder="1">
      <alignment/>
      <protection/>
    </xf>
    <xf numFmtId="4" fontId="35" fillId="0" borderId="31" xfId="52" applyNumberFormat="1" applyFont="1" applyFill="1" applyBorder="1">
      <alignment/>
      <protection/>
    </xf>
    <xf numFmtId="0" fontId="39" fillId="0" borderId="0" xfId="49" applyFont="1" applyAlignment="1">
      <alignment horizontal="right"/>
      <protection/>
    </xf>
    <xf numFmtId="0" fontId="28" fillId="0" borderId="0" xfId="52" applyFont="1" applyBorder="1" applyAlignment="1">
      <alignment horizontal="right"/>
      <protection/>
    </xf>
    <xf numFmtId="0" fontId="28" fillId="0" borderId="0" xfId="52" applyFont="1" applyBorder="1">
      <alignment/>
      <protection/>
    </xf>
    <xf numFmtId="164" fontId="0" fillId="0" borderId="28" xfId="52" applyNumberFormat="1" applyFont="1" applyFill="1" applyBorder="1">
      <alignment/>
      <protection/>
    </xf>
    <xf numFmtId="164" fontId="0" fillId="0" borderId="28" xfId="52" applyNumberFormat="1" applyFont="1" applyBorder="1">
      <alignment/>
      <protection/>
    </xf>
    <xf numFmtId="164" fontId="41" fillId="0" borderId="28" xfId="52" applyNumberFormat="1" applyFont="1" applyFill="1" applyBorder="1">
      <alignment/>
      <protection/>
    </xf>
    <xf numFmtId="0" fontId="34" fillId="0" borderId="32" xfId="0" applyFont="1" applyBorder="1" applyAlignment="1">
      <alignment horizontal="center"/>
    </xf>
    <xf numFmtId="164" fontId="41" fillId="0" borderId="29" xfId="52" applyNumberFormat="1" applyFont="1" applyFill="1" applyBorder="1">
      <alignment/>
      <protection/>
    </xf>
    <xf numFmtId="164" fontId="41" fillId="0" borderId="28" xfId="52" applyNumberFormat="1" applyFont="1" applyBorder="1">
      <alignment/>
      <protection/>
    </xf>
    <xf numFmtId="164" fontId="41" fillId="0" borderId="31" xfId="52" applyNumberFormat="1" applyFont="1" applyFill="1" applyBorder="1">
      <alignment/>
      <protection/>
    </xf>
    <xf numFmtId="164" fontId="41" fillId="0" borderId="31" xfId="52" applyNumberFormat="1" applyFont="1" applyBorder="1">
      <alignment/>
      <protection/>
    </xf>
    <xf numFmtId="164" fontId="41" fillId="0" borderId="29" xfId="52" applyNumberFormat="1" applyFont="1" applyBorder="1">
      <alignment/>
      <protection/>
    </xf>
    <xf numFmtId="0" fontId="36" fillId="0" borderId="0" xfId="52" applyFont="1" applyBorder="1">
      <alignment/>
      <protection/>
    </xf>
    <xf numFmtId="4" fontId="0" fillId="0" borderId="28" xfId="52" applyNumberFormat="1" applyFont="1" applyBorder="1">
      <alignment/>
      <protection/>
    </xf>
    <xf numFmtId="4" fontId="41" fillId="0" borderId="28" xfId="52" applyNumberFormat="1" applyFont="1" applyBorder="1">
      <alignment/>
      <protection/>
    </xf>
    <xf numFmtId="4" fontId="41" fillId="0" borderId="31" xfId="52" applyNumberFormat="1" applyFont="1" applyBorder="1">
      <alignment/>
      <protection/>
    </xf>
    <xf numFmtId="4" fontId="41" fillId="0" borderId="29" xfId="52" applyNumberFormat="1" applyFont="1" applyBorder="1">
      <alignment/>
      <protection/>
    </xf>
    <xf numFmtId="4" fontId="0" fillId="0" borderId="28" xfId="52" applyNumberFormat="1" applyFont="1" applyFill="1" applyBorder="1">
      <alignment/>
      <protection/>
    </xf>
    <xf numFmtId="4" fontId="41" fillId="0" borderId="28" xfId="52" applyNumberFormat="1" applyFont="1" applyFill="1" applyBorder="1">
      <alignment/>
      <protection/>
    </xf>
    <xf numFmtId="4" fontId="41" fillId="0" borderId="29" xfId="52" applyNumberFormat="1" applyFont="1" applyFill="1" applyBorder="1">
      <alignment/>
      <protection/>
    </xf>
    <xf numFmtId="4" fontId="0" fillId="24" borderId="28" xfId="52" applyNumberFormat="1" applyFont="1" applyFill="1" applyBorder="1">
      <alignment/>
      <protection/>
    </xf>
    <xf numFmtId="4" fontId="41" fillId="24" borderId="28" xfId="52" applyNumberFormat="1" applyFont="1" applyFill="1" applyBorder="1">
      <alignment/>
      <protection/>
    </xf>
    <xf numFmtId="4" fontId="41" fillId="24" borderId="29" xfId="52" applyNumberFormat="1" applyFont="1" applyFill="1" applyBorder="1">
      <alignment/>
      <protection/>
    </xf>
    <xf numFmtId="0" fontId="36" fillId="0" borderId="0" xfId="52" applyFont="1">
      <alignment/>
      <protection/>
    </xf>
    <xf numFmtId="164" fontId="0" fillId="0" borderId="29" xfId="52" applyNumberFormat="1" applyFont="1" applyBorder="1">
      <alignment/>
      <protection/>
    </xf>
    <xf numFmtId="4" fontId="33" fillId="25" borderId="33" xfId="52" applyNumberFormat="1" applyFont="1" applyFill="1" applyBorder="1">
      <alignment/>
      <protection/>
    </xf>
    <xf numFmtId="164" fontId="40" fillId="25" borderId="27" xfId="52" applyNumberFormat="1" applyFont="1" applyFill="1" applyBorder="1">
      <alignment/>
      <protection/>
    </xf>
    <xf numFmtId="4" fontId="40" fillId="25" borderId="27" xfId="52" applyNumberFormat="1" applyFont="1" applyFill="1" applyBorder="1">
      <alignment/>
      <protection/>
    </xf>
    <xf numFmtId="0" fontId="24" fillId="25" borderId="12" xfId="52" applyFont="1" applyFill="1" applyBorder="1" applyAlignment="1">
      <alignment horizontal="center" vertical="center"/>
      <protection/>
    </xf>
    <xf numFmtId="164" fontId="40" fillId="25" borderId="34" xfId="52" applyNumberFormat="1" applyFont="1" applyFill="1" applyBorder="1">
      <alignment/>
      <protection/>
    </xf>
    <xf numFmtId="164" fontId="0" fillId="0" borderId="31" xfId="52" applyNumberFormat="1" applyFont="1" applyBorder="1">
      <alignment/>
      <protection/>
    </xf>
    <xf numFmtId="4" fontId="0" fillId="0" borderId="35" xfId="52" applyNumberFormat="1" applyFont="1" applyBorder="1">
      <alignment/>
      <protection/>
    </xf>
    <xf numFmtId="4" fontId="41" fillId="0" borderId="35" xfId="52" applyNumberFormat="1" applyFont="1" applyBorder="1">
      <alignment/>
      <protection/>
    </xf>
    <xf numFmtId="4" fontId="41" fillId="0" borderId="36" xfId="52" applyNumberFormat="1" applyFont="1" applyBorder="1">
      <alignment/>
      <protection/>
    </xf>
    <xf numFmtId="4" fontId="0" fillId="24" borderId="35" xfId="52" applyNumberFormat="1" applyFont="1" applyFill="1" applyBorder="1">
      <alignment/>
      <protection/>
    </xf>
    <xf numFmtId="4" fontId="41" fillId="24" borderId="35" xfId="52" applyNumberFormat="1" applyFont="1" applyFill="1" applyBorder="1">
      <alignment/>
      <protection/>
    </xf>
    <xf numFmtId="4" fontId="41" fillId="24" borderId="36" xfId="52" applyNumberFormat="1" applyFont="1" applyFill="1" applyBorder="1">
      <alignment/>
      <protection/>
    </xf>
    <xf numFmtId="0" fontId="48" fillId="0" borderId="37" xfId="53" applyFont="1" applyBorder="1" applyAlignment="1">
      <alignment horizontal="center"/>
      <protection/>
    </xf>
    <xf numFmtId="0" fontId="48" fillId="0" borderId="38" xfId="53" applyFont="1" applyFill="1" applyBorder="1" applyAlignment="1">
      <alignment horizontal="center"/>
      <protection/>
    </xf>
    <xf numFmtId="0" fontId="48" fillId="0" borderId="39" xfId="53" applyFont="1" applyBorder="1" applyAlignment="1">
      <alignment horizontal="center"/>
      <protection/>
    </xf>
    <xf numFmtId="0" fontId="49" fillId="0" borderId="39" xfId="54" applyFont="1" applyBorder="1" applyAlignment="1">
      <alignment horizontal="left"/>
      <protection/>
    </xf>
    <xf numFmtId="4" fontId="50" fillId="0" borderId="34" xfId="53" applyNumberFormat="1" applyFont="1" applyBorder="1">
      <alignment/>
      <protection/>
    </xf>
    <xf numFmtId="4" fontId="50" fillId="0" borderId="34" xfId="52" applyNumberFormat="1" applyFont="1" applyFill="1" applyBorder="1">
      <alignment/>
      <protection/>
    </xf>
    <xf numFmtId="164" fontId="51" fillId="0" borderId="30" xfId="52" applyNumberFormat="1" applyFont="1" applyFill="1" applyBorder="1">
      <alignment/>
      <protection/>
    </xf>
    <xf numFmtId="164" fontId="51" fillId="0" borderId="30" xfId="52" applyNumberFormat="1" applyFont="1" applyBorder="1">
      <alignment/>
      <protection/>
    </xf>
    <xf numFmtId="4" fontId="51" fillId="0" borderId="30" xfId="52" applyNumberFormat="1" applyFont="1" applyBorder="1">
      <alignment/>
      <protection/>
    </xf>
    <xf numFmtId="164" fontId="51" fillId="0" borderId="28" xfId="52" applyNumberFormat="1" applyFont="1" applyBorder="1">
      <alignment/>
      <protection/>
    </xf>
    <xf numFmtId="4" fontId="50" fillId="0" borderId="30" xfId="51" applyNumberFormat="1" applyFont="1" applyBorder="1">
      <alignment/>
      <protection/>
    </xf>
    <xf numFmtId="4" fontId="50" fillId="0" borderId="30" xfId="52" applyNumberFormat="1" applyFont="1" applyFill="1" applyBorder="1">
      <alignment/>
      <protection/>
    </xf>
    <xf numFmtId="164" fontId="51" fillId="0" borderId="34" xfId="52" applyNumberFormat="1" applyFont="1" applyFill="1" applyBorder="1">
      <alignment/>
      <protection/>
    </xf>
    <xf numFmtId="164" fontId="51" fillId="0" borderId="34" xfId="52" applyNumberFormat="1" applyFont="1" applyBorder="1">
      <alignment/>
      <protection/>
    </xf>
    <xf numFmtId="4" fontId="51" fillId="0" borderId="34" xfId="52" applyNumberFormat="1" applyFont="1" applyBorder="1">
      <alignment/>
      <protection/>
    </xf>
    <xf numFmtId="4" fontId="50" fillId="0" borderId="34" xfId="51" applyNumberFormat="1" applyFont="1" applyBorder="1">
      <alignment/>
      <protection/>
    </xf>
    <xf numFmtId="0" fontId="48" fillId="0" borderId="37" xfId="53" applyFont="1" applyFill="1" applyBorder="1" applyAlignment="1">
      <alignment horizontal="center"/>
      <protection/>
    </xf>
    <xf numFmtId="0" fontId="48" fillId="0" borderId="39" xfId="53" applyFont="1" applyFill="1" applyBorder="1" applyAlignment="1">
      <alignment horizontal="center"/>
      <protection/>
    </xf>
    <xf numFmtId="0" fontId="49" fillId="0" borderId="39" xfId="54" applyFont="1" applyFill="1" applyBorder="1" applyAlignment="1">
      <alignment horizontal="left"/>
      <protection/>
    </xf>
    <xf numFmtId="4" fontId="50" fillId="0" borderId="34" xfId="53" applyNumberFormat="1" applyFont="1" applyFill="1" applyBorder="1">
      <alignment/>
      <protection/>
    </xf>
    <xf numFmtId="0" fontId="48" fillId="0" borderId="14" xfId="53" applyFont="1" applyFill="1" applyBorder="1" applyAlignment="1">
      <alignment horizontal="center"/>
      <protection/>
    </xf>
    <xf numFmtId="0" fontId="48" fillId="0" borderId="15" xfId="53" applyFont="1" applyFill="1" applyBorder="1" applyAlignment="1">
      <alignment horizontal="center"/>
      <protection/>
    </xf>
    <xf numFmtId="0" fontId="48" fillId="0" borderId="16" xfId="53" applyFont="1" applyFill="1" applyBorder="1" applyAlignment="1">
      <alignment horizontal="center"/>
      <protection/>
    </xf>
    <xf numFmtId="0" fontId="49" fillId="0" borderId="16" xfId="54" applyFont="1" applyFill="1" applyBorder="1" applyAlignment="1">
      <alignment horizontal="left"/>
      <protection/>
    </xf>
    <xf numFmtId="4" fontId="50" fillId="0" borderId="30" xfId="53" applyNumberFormat="1" applyFont="1" applyFill="1" applyBorder="1">
      <alignment/>
      <protection/>
    </xf>
    <xf numFmtId="4" fontId="51" fillId="0" borderId="34" xfId="52" applyNumberFormat="1" applyFont="1" applyFill="1" applyBorder="1">
      <alignment/>
      <protection/>
    </xf>
    <xf numFmtId="4" fontId="51" fillId="0" borderId="40" xfId="52" applyNumberFormat="1" applyFont="1" applyBorder="1">
      <alignment/>
      <protection/>
    </xf>
    <xf numFmtId="4" fontId="51" fillId="24" borderId="34" xfId="52" applyNumberFormat="1" applyFont="1" applyFill="1" applyBorder="1">
      <alignment/>
      <protection/>
    </xf>
    <xf numFmtId="4" fontId="51" fillId="24" borderId="40" xfId="52" applyNumberFormat="1" applyFont="1" applyFill="1" applyBorder="1">
      <alignment/>
      <protection/>
    </xf>
    <xf numFmtId="0" fontId="26" fillId="0" borderId="0" xfId="52" applyFont="1" applyFill="1">
      <alignment/>
      <protection/>
    </xf>
    <xf numFmtId="0" fontId="42" fillId="0" borderId="0" xfId="52" applyFont="1" applyFill="1">
      <alignment/>
      <protection/>
    </xf>
    <xf numFmtId="0" fontId="28" fillId="0" borderId="0" xfId="52" applyFont="1">
      <alignment/>
      <protection/>
    </xf>
    <xf numFmtId="0" fontId="22" fillId="0" borderId="0" xfId="51" applyFont="1" applyAlignment="1">
      <alignment horizontal="center"/>
      <protection/>
    </xf>
    <xf numFmtId="0" fontId="23" fillId="0" borderId="0" xfId="49" applyFont="1" applyFill="1" applyAlignment="1">
      <alignment horizontal="center"/>
      <protection/>
    </xf>
    <xf numFmtId="0" fontId="0" fillId="0" borderId="0" xfId="49" applyAlignment="1">
      <alignment/>
      <protection/>
    </xf>
    <xf numFmtId="0" fontId="23" fillId="0" borderId="0" xfId="0" applyFont="1" applyFill="1" applyAlignment="1">
      <alignment horizontal="center"/>
    </xf>
    <xf numFmtId="4" fontId="33" fillId="0" borderId="0" xfId="50" applyNumberFormat="1" applyFont="1" applyFill="1" applyBorder="1" applyAlignment="1">
      <alignment horizontal="center"/>
      <protection/>
    </xf>
    <xf numFmtId="0" fontId="33" fillId="0" borderId="0" xfId="50" applyFont="1" applyFill="1" applyBorder="1" applyAlignment="1">
      <alignment horizontal="center"/>
      <protection/>
    </xf>
    <xf numFmtId="0" fontId="34" fillId="26" borderId="33" xfId="0" applyFont="1" applyFill="1" applyBorder="1" applyAlignment="1">
      <alignment horizontal="center" wrapText="1"/>
    </xf>
    <xf numFmtId="0" fontId="0" fillId="26" borderId="41" xfId="0" applyFill="1" applyBorder="1" applyAlignment="1">
      <alignment horizontal="center" wrapText="1"/>
    </xf>
    <xf numFmtId="0" fontId="0" fillId="26" borderId="42" xfId="0" applyFill="1" applyBorder="1" applyAlignment="1">
      <alignment horizontal="center" wrapText="1"/>
    </xf>
    <xf numFmtId="49" fontId="25" fillId="0" borderId="33" xfId="51" applyNumberFormat="1" applyFont="1" applyBorder="1" applyAlignment="1">
      <alignment horizontal="center" vertical="center" textRotation="90"/>
      <protection/>
    </xf>
    <xf numFmtId="49" fontId="25" fillId="0" borderId="42" xfId="51" applyNumberFormat="1" applyFont="1" applyBorder="1" applyAlignment="1">
      <alignment horizontal="center" vertical="center" textRotation="90"/>
      <protection/>
    </xf>
    <xf numFmtId="0" fontId="0" fillId="0" borderId="42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25" fillId="0" borderId="13" xfId="51" applyFont="1" applyBorder="1" applyAlignment="1">
      <alignment horizontal="center"/>
      <protection/>
    </xf>
    <xf numFmtId="0" fontId="25" fillId="0" borderId="43" xfId="51" applyFont="1" applyBorder="1" applyAlignment="1">
      <alignment horizontal="center"/>
      <protection/>
    </xf>
    <xf numFmtId="0" fontId="24" fillId="0" borderId="13" xfId="52" applyFont="1" applyBorder="1" applyAlignment="1">
      <alignment horizontal="center"/>
      <protection/>
    </xf>
    <xf numFmtId="0" fontId="24" fillId="0" borderId="44" xfId="52" applyFont="1" applyBorder="1" applyAlignment="1">
      <alignment horizontal="center"/>
      <protection/>
    </xf>
    <xf numFmtId="49" fontId="52" fillId="0" borderId="39" xfId="53" applyNumberFormat="1" applyFont="1" applyBorder="1" applyAlignment="1">
      <alignment horizontal="center"/>
      <protection/>
    </xf>
    <xf numFmtId="49" fontId="52" fillId="0" borderId="45" xfId="53" applyNumberFormat="1" applyFont="1" applyBorder="1" applyAlignment="1">
      <alignment horizontal="center"/>
      <protection/>
    </xf>
    <xf numFmtId="0" fontId="36" fillId="0" borderId="16" xfId="53" applyFont="1" applyBorder="1" applyAlignment="1">
      <alignment horizontal="center"/>
      <protection/>
    </xf>
    <xf numFmtId="0" fontId="36" fillId="0" borderId="46" xfId="53" applyFont="1" applyBorder="1" applyAlignment="1">
      <alignment horizontal="center"/>
      <protection/>
    </xf>
    <xf numFmtId="0" fontId="37" fillId="0" borderId="19" xfId="53" applyFont="1" applyBorder="1" applyAlignment="1">
      <alignment horizontal="center"/>
      <protection/>
    </xf>
    <xf numFmtId="0" fontId="37" fillId="0" borderId="47" xfId="53" applyFont="1" applyBorder="1" applyAlignment="1">
      <alignment horizontal="center"/>
      <protection/>
    </xf>
    <xf numFmtId="0" fontId="37" fillId="0" borderId="22" xfId="53" applyFont="1" applyBorder="1" applyAlignment="1">
      <alignment horizontal="center"/>
      <protection/>
    </xf>
    <xf numFmtId="0" fontId="37" fillId="0" borderId="48" xfId="53" applyFont="1" applyBorder="1" applyAlignment="1">
      <alignment horizontal="center"/>
      <protection/>
    </xf>
    <xf numFmtId="0" fontId="52" fillId="0" borderId="39" xfId="53" applyFont="1" applyBorder="1" applyAlignment="1">
      <alignment horizontal="center"/>
      <protection/>
    </xf>
    <xf numFmtId="0" fontId="52" fillId="0" borderId="45" xfId="53" applyFont="1" applyBorder="1" applyAlignment="1">
      <alignment horizontal="center"/>
      <protection/>
    </xf>
    <xf numFmtId="0" fontId="37" fillId="0" borderId="25" xfId="53" applyFont="1" applyBorder="1" applyAlignment="1">
      <alignment horizontal="center"/>
      <protection/>
    </xf>
    <xf numFmtId="0" fontId="37" fillId="0" borderId="49" xfId="53" applyFont="1" applyBorder="1" applyAlignment="1">
      <alignment horizontal="center"/>
      <protection/>
    </xf>
    <xf numFmtId="0" fontId="37" fillId="0" borderId="16" xfId="53" applyFont="1" applyBorder="1" applyAlignment="1">
      <alignment horizontal="center"/>
      <protection/>
    </xf>
    <xf numFmtId="0" fontId="37" fillId="0" borderId="46" xfId="53" applyFont="1" applyBorder="1" applyAlignment="1">
      <alignment horizontal="center"/>
      <protection/>
    </xf>
    <xf numFmtId="0" fontId="52" fillId="0" borderId="39" xfId="53" applyFont="1" applyFill="1" applyBorder="1" applyAlignment="1">
      <alignment horizontal="center"/>
      <protection/>
    </xf>
    <xf numFmtId="0" fontId="52" fillId="0" borderId="45" xfId="53" applyFont="1" applyFill="1" applyBorder="1" applyAlignment="1">
      <alignment horizontal="center"/>
      <protection/>
    </xf>
    <xf numFmtId="0" fontId="37" fillId="0" borderId="16" xfId="53" applyFont="1" applyFill="1" applyBorder="1" applyAlignment="1">
      <alignment horizontal="center"/>
      <protection/>
    </xf>
    <xf numFmtId="0" fontId="37" fillId="0" borderId="46" xfId="53" applyFont="1" applyFill="1" applyBorder="1" applyAlignment="1">
      <alignment horizontal="center"/>
      <protection/>
    </xf>
    <xf numFmtId="0" fontId="37" fillId="0" borderId="19" xfId="53" applyFont="1" applyFill="1" applyBorder="1" applyAlignment="1">
      <alignment horizontal="center"/>
      <protection/>
    </xf>
    <xf numFmtId="0" fontId="37" fillId="0" borderId="47" xfId="53" applyFont="1" applyFill="1" applyBorder="1" applyAlignment="1">
      <alignment horizontal="center"/>
      <protection/>
    </xf>
    <xf numFmtId="0" fontId="37" fillId="0" borderId="22" xfId="53" applyFont="1" applyFill="1" applyBorder="1" applyAlignment="1">
      <alignment horizontal="center"/>
      <protection/>
    </xf>
    <xf numFmtId="0" fontId="37" fillId="0" borderId="48" xfId="53" applyFont="1" applyFill="1" applyBorder="1" applyAlignment="1">
      <alignment horizontal="center"/>
      <protection/>
    </xf>
    <xf numFmtId="0" fontId="52" fillId="0" borderId="16" xfId="53" applyFont="1" applyFill="1" applyBorder="1" applyAlignment="1">
      <alignment horizontal="center"/>
      <protection/>
    </xf>
    <xf numFmtId="0" fontId="52" fillId="0" borderId="46" xfId="53" applyFont="1" applyFill="1" applyBorder="1" applyAlignment="1">
      <alignment horizontal="center"/>
      <protection/>
    </xf>
    <xf numFmtId="0" fontId="37" fillId="0" borderId="25" xfId="53" applyFont="1" applyFill="1" applyBorder="1" applyAlignment="1">
      <alignment horizontal="center"/>
      <protection/>
    </xf>
    <xf numFmtId="0" fontId="37" fillId="0" borderId="49" xfId="53" applyFont="1" applyFill="1" applyBorder="1" applyAlignment="1">
      <alignment horizontal="center"/>
      <protection/>
    </xf>
    <xf numFmtId="49" fontId="52" fillId="0" borderId="39" xfId="53" applyNumberFormat="1" applyFont="1" applyFill="1" applyBorder="1" applyAlignment="1">
      <alignment horizontal="center"/>
      <protection/>
    </xf>
    <xf numFmtId="49" fontId="52" fillId="0" borderId="45" xfId="53" applyNumberFormat="1" applyFont="1" applyFill="1" applyBorder="1" applyAlignment="1">
      <alignment horizontal="center"/>
      <protection/>
    </xf>
    <xf numFmtId="49" fontId="38" fillId="0" borderId="19" xfId="53" applyNumberFormat="1" applyFont="1" applyFill="1" applyBorder="1" applyAlignment="1">
      <alignment horizontal="center"/>
      <protection/>
    </xf>
    <xf numFmtId="49" fontId="38" fillId="0" borderId="47" xfId="53" applyNumberFormat="1" applyFont="1" applyFill="1" applyBorder="1" applyAlignment="1">
      <alignment horizontal="center"/>
      <protection/>
    </xf>
    <xf numFmtId="49" fontId="38" fillId="0" borderId="22" xfId="53" applyNumberFormat="1" applyFont="1" applyFill="1" applyBorder="1" applyAlignment="1">
      <alignment horizontal="center"/>
      <protection/>
    </xf>
    <xf numFmtId="49" fontId="38" fillId="0" borderId="48" xfId="53" applyNumberFormat="1" applyFont="1" applyFill="1" applyBorder="1" applyAlignment="1">
      <alignment horizontal="center"/>
      <protection/>
    </xf>
    <xf numFmtId="49" fontId="52" fillId="0" borderId="16" xfId="53" applyNumberFormat="1" applyFont="1" applyFill="1" applyBorder="1" applyAlignment="1">
      <alignment horizontal="center"/>
      <protection/>
    </xf>
    <xf numFmtId="49" fontId="52" fillId="0" borderId="46" xfId="53" applyNumberFormat="1" applyFont="1" applyFill="1" applyBorder="1" applyAlignment="1">
      <alignment horizontal="center"/>
      <protection/>
    </xf>
    <xf numFmtId="49" fontId="38" fillId="0" borderId="25" xfId="53" applyNumberFormat="1" applyFont="1" applyFill="1" applyBorder="1" applyAlignment="1">
      <alignment horizontal="center"/>
      <protection/>
    </xf>
    <xf numFmtId="49" fontId="38" fillId="0" borderId="49" xfId="53" applyNumberFormat="1" applyFont="1" applyFill="1" applyBorder="1" applyAlignment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_03 Podrobny_rozpis_rozpoctu_2010_Klíma" xfId="50"/>
    <cellStyle name="normální_2. Rozpočet 2007 - tabulky" xfId="51"/>
    <cellStyle name="normální_Rozpis výdajů 03 bez PO 2" xfId="52"/>
    <cellStyle name="normální_Rozpis výdajů 03 bez PO_04 - OSMTVS" xfId="53"/>
    <cellStyle name="normální_Rozpočet 2005 (ZK)_04 - OSMTVS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S382"/>
  <sheetViews>
    <sheetView tabSelected="1" zoomScale="120" zoomScaleNormal="120" zoomScalePageLayoutView="0" workbookViewId="0" topLeftCell="B1">
      <selection activeCell="R6" sqref="R6"/>
    </sheetView>
  </sheetViews>
  <sheetFormatPr defaultColWidth="9.140625" defaultRowHeight="12.75"/>
  <cols>
    <col min="1" max="2" width="3.140625" style="2" customWidth="1"/>
    <col min="3" max="3" width="5.140625" style="2" customWidth="1"/>
    <col min="4" max="5" width="4.7109375" style="2" customWidth="1"/>
    <col min="6" max="6" width="6.7109375" style="2" customWidth="1"/>
    <col min="7" max="7" width="52.7109375" style="2" customWidth="1"/>
    <col min="8" max="8" width="11.7109375" style="43" customWidth="1"/>
    <col min="9" max="9" width="9.7109375" style="45" hidden="1" customWidth="1"/>
    <col min="10" max="10" width="11.57421875" style="45" hidden="1" customWidth="1"/>
    <col min="11" max="11" width="10.7109375" style="48" hidden="1" customWidth="1"/>
    <col min="12" max="12" width="12.140625" style="49" hidden="1" customWidth="1"/>
    <col min="13" max="13" width="9.28125" style="49" hidden="1" customWidth="1"/>
    <col min="14" max="14" width="10.421875" style="49" bestFit="1" customWidth="1"/>
    <col min="15" max="15" width="11.00390625" style="49" customWidth="1"/>
    <col min="16" max="16" width="11.140625" style="49" bestFit="1" customWidth="1"/>
    <col min="17" max="45" width="9.140625" style="50" customWidth="1"/>
    <col min="46" max="16384" width="9.140625" style="2" customWidth="1"/>
  </cols>
  <sheetData>
    <row r="1" spans="1:16" ht="18" customHeight="1">
      <c r="A1" s="158" t="s">
        <v>136</v>
      </c>
      <c r="B1" s="158"/>
      <c r="C1" s="158"/>
      <c r="D1" s="158"/>
      <c r="E1" s="158"/>
      <c r="F1" s="158"/>
      <c r="G1" s="158"/>
      <c r="H1" s="158"/>
      <c r="I1" s="158"/>
      <c r="J1" s="158"/>
      <c r="P1" s="90" t="s">
        <v>150</v>
      </c>
    </row>
    <row r="2" spans="1:14" ht="12" customHeight="1">
      <c r="A2" s="1"/>
      <c r="B2" s="1"/>
      <c r="C2" s="1"/>
      <c r="D2" s="1"/>
      <c r="E2" s="1"/>
      <c r="F2" s="1"/>
      <c r="G2" s="1"/>
      <c r="H2" s="41"/>
      <c r="I2" s="44"/>
      <c r="J2" s="89"/>
      <c r="K2" s="47"/>
      <c r="L2" s="90"/>
      <c r="N2" s="90"/>
    </row>
    <row r="3" spans="1:10" ht="15" customHeight="1">
      <c r="A3" s="159" t="s">
        <v>1</v>
      </c>
      <c r="B3" s="159"/>
      <c r="C3" s="159"/>
      <c r="D3" s="159"/>
      <c r="E3" s="159"/>
      <c r="F3" s="159"/>
      <c r="G3" s="159"/>
      <c r="H3" s="159"/>
      <c r="I3" s="160"/>
      <c r="J3" s="160"/>
    </row>
    <row r="4" spans="1:10" ht="12" customHeight="1">
      <c r="A4" s="1"/>
      <c r="B4" s="1"/>
      <c r="C4" s="1"/>
      <c r="D4" s="1"/>
      <c r="E4" s="1"/>
      <c r="F4" s="1"/>
      <c r="G4" s="1"/>
      <c r="H4" s="41"/>
      <c r="I4" s="44"/>
      <c r="J4" s="44"/>
    </row>
    <row r="5" spans="1:10" ht="15" customHeight="1">
      <c r="A5" s="161" t="s">
        <v>143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45" ht="15.75" thickBot="1">
      <c r="A6" s="38"/>
      <c r="B6" s="38"/>
      <c r="C6" s="38"/>
      <c r="D6" s="38"/>
      <c r="E6" s="38"/>
      <c r="F6" s="38"/>
      <c r="G6" s="39"/>
      <c r="H6" s="162"/>
      <c r="I6" s="163"/>
      <c r="J6" s="163"/>
      <c r="K6" s="51"/>
      <c r="L6" s="52"/>
      <c r="M6" s="52"/>
      <c r="N6" s="52"/>
      <c r="O6" s="52"/>
      <c r="P6" s="52"/>
      <c r="Q6" s="53"/>
      <c r="R6" s="53"/>
      <c r="S6" s="53"/>
      <c r="T6" s="53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</row>
    <row r="7" spans="1:16" ht="12" customHeight="1" thickBot="1">
      <c r="A7" s="3"/>
      <c r="B7" s="3"/>
      <c r="C7" s="3"/>
      <c r="D7" s="3"/>
      <c r="E7" s="3"/>
      <c r="F7" s="3"/>
      <c r="G7" s="3"/>
      <c r="H7" s="46"/>
      <c r="I7" s="164" t="s">
        <v>145</v>
      </c>
      <c r="J7" s="46"/>
      <c r="K7" s="164" t="s">
        <v>146</v>
      </c>
      <c r="L7" s="46"/>
      <c r="M7" s="164" t="s">
        <v>147</v>
      </c>
      <c r="N7" s="46"/>
      <c r="O7" s="164" t="s">
        <v>148</v>
      </c>
      <c r="P7" s="46" t="s">
        <v>2</v>
      </c>
    </row>
    <row r="8" spans="1:16" ht="15.75" customHeight="1" thickBot="1">
      <c r="A8" s="167" t="s">
        <v>10</v>
      </c>
      <c r="B8" s="4" t="s">
        <v>3</v>
      </c>
      <c r="C8" s="171" t="s">
        <v>4</v>
      </c>
      <c r="D8" s="172"/>
      <c r="E8" s="5" t="s">
        <v>6</v>
      </c>
      <c r="F8" s="6" t="s">
        <v>5</v>
      </c>
      <c r="G8" s="117" t="s">
        <v>11</v>
      </c>
      <c r="H8" s="70" t="s">
        <v>137</v>
      </c>
      <c r="I8" s="165"/>
      <c r="J8" s="42" t="s">
        <v>138</v>
      </c>
      <c r="K8" s="166"/>
      <c r="L8" s="95" t="s">
        <v>138</v>
      </c>
      <c r="M8" s="166"/>
      <c r="N8" s="95" t="s">
        <v>138</v>
      </c>
      <c r="O8" s="166"/>
      <c r="P8" s="95" t="s">
        <v>138</v>
      </c>
    </row>
    <row r="9" spans="1:17" ht="15.75" customHeight="1" thickBot="1">
      <c r="A9" s="168"/>
      <c r="B9" s="7" t="s">
        <v>7</v>
      </c>
      <c r="C9" s="173" t="s">
        <v>8</v>
      </c>
      <c r="D9" s="174"/>
      <c r="E9" s="8" t="s">
        <v>8</v>
      </c>
      <c r="F9" s="9" t="s">
        <v>8</v>
      </c>
      <c r="G9" s="10" t="s">
        <v>12</v>
      </c>
      <c r="H9" s="114">
        <f>H10+H14+H18+H22+H26+H30+H34+H38+H42+H46+H50+H54+H58+H62+H66+H70+H74+H78+H82+H86+H90+H94+H98+H102+H106+H110+H114+H118+H122+H126+H130+H134+H138+H142+H146+H150+H154+H158+H162+H166+H170+H174+H178+H182+H186+H190+H194+H198+H202+H206+H210+H214+H218+H222+H226+H230+H234+H238+H242+H246+H250+H254+H258</f>
        <v>260837.69999999998</v>
      </c>
      <c r="I9" s="114">
        <f>+I18+I46+I62+I114+I130+I170+I174+I202+I118</f>
        <v>8139</v>
      </c>
      <c r="J9" s="114">
        <f>+H9+I9</f>
        <v>268976.69999999995</v>
      </c>
      <c r="K9" s="115">
        <f>+K34+K126+K258</f>
        <v>177.29</v>
      </c>
      <c r="L9" s="115">
        <f>+J9+K9</f>
        <v>269153.98999999993</v>
      </c>
      <c r="M9" s="116">
        <f>+M230+M62</f>
        <v>-373</v>
      </c>
      <c r="N9" s="116">
        <f>+L9+M9</f>
        <v>268780.98999999993</v>
      </c>
      <c r="O9" s="118">
        <f>+O42+O46+O50+O126+O130+O170+O218+O222+O226+O254+O258</f>
        <v>1894</v>
      </c>
      <c r="P9" s="118">
        <f>+N9+O9</f>
        <v>270674.98999999993</v>
      </c>
      <c r="Q9" s="156" t="s">
        <v>149</v>
      </c>
    </row>
    <row r="10" spans="1:17" s="11" customFormat="1" ht="12.75" customHeight="1">
      <c r="A10" s="168"/>
      <c r="B10" s="126" t="s">
        <v>9</v>
      </c>
      <c r="C10" s="175" t="s">
        <v>13</v>
      </c>
      <c r="D10" s="176"/>
      <c r="E10" s="127" t="s">
        <v>8</v>
      </c>
      <c r="F10" s="128" t="s">
        <v>8</v>
      </c>
      <c r="G10" s="129" t="s">
        <v>14</v>
      </c>
      <c r="H10" s="130">
        <f>H11</f>
        <v>6352.389999999999</v>
      </c>
      <c r="I10" s="130">
        <v>0</v>
      </c>
      <c r="J10" s="131">
        <f aca="true" t="shared" si="0" ref="J10:J73">+H10+I10</f>
        <v>6352.389999999999</v>
      </c>
      <c r="K10" s="132">
        <v>0</v>
      </c>
      <c r="L10" s="133">
        <f aca="true" t="shared" si="1" ref="L10:L73">+J10+K10</f>
        <v>6352.389999999999</v>
      </c>
      <c r="M10" s="134">
        <v>0</v>
      </c>
      <c r="N10" s="134">
        <f aca="true" t="shared" si="2" ref="N10:N73">+L10+M10</f>
        <v>6352.389999999999</v>
      </c>
      <c r="O10" s="135">
        <f>+O11</f>
        <v>0</v>
      </c>
      <c r="P10" s="135">
        <f aca="true" t="shared" si="3" ref="P10:P73">+N10+O10</f>
        <v>6352.389999999999</v>
      </c>
      <c r="Q10" s="155"/>
    </row>
    <row r="11" spans="1:17" ht="12.75" customHeight="1">
      <c r="A11" s="168"/>
      <c r="B11" s="12"/>
      <c r="C11" s="177"/>
      <c r="D11" s="178"/>
      <c r="E11" s="13">
        <v>3121</v>
      </c>
      <c r="F11" s="14">
        <v>5331</v>
      </c>
      <c r="G11" s="15" t="s">
        <v>15</v>
      </c>
      <c r="H11" s="76">
        <f>H12+H13</f>
        <v>6352.389999999999</v>
      </c>
      <c r="I11" s="71">
        <v>0</v>
      </c>
      <c r="J11" s="82">
        <f t="shared" si="0"/>
        <v>6352.389999999999</v>
      </c>
      <c r="K11" s="92">
        <v>0</v>
      </c>
      <c r="L11" s="93">
        <f t="shared" si="1"/>
        <v>6352.389999999999</v>
      </c>
      <c r="M11" s="102">
        <v>0</v>
      </c>
      <c r="N11" s="102">
        <f t="shared" si="2"/>
        <v>6352.389999999999</v>
      </c>
      <c r="O11" s="93">
        <f>SUM(O12:O13)</f>
        <v>0</v>
      </c>
      <c r="P11" s="93">
        <f t="shared" si="3"/>
        <v>6352.389999999999</v>
      </c>
      <c r="Q11" s="11"/>
    </row>
    <row r="12" spans="1:16" ht="12.75" customHeight="1">
      <c r="A12" s="168"/>
      <c r="B12" s="16"/>
      <c r="C12" s="179"/>
      <c r="D12" s="180"/>
      <c r="E12" s="17"/>
      <c r="F12" s="18" t="s">
        <v>16</v>
      </c>
      <c r="G12" s="19" t="s">
        <v>17</v>
      </c>
      <c r="H12" s="72">
        <v>2850</v>
      </c>
      <c r="I12" s="83">
        <v>0</v>
      </c>
      <c r="J12" s="84">
        <f t="shared" si="0"/>
        <v>2850</v>
      </c>
      <c r="K12" s="94">
        <v>0</v>
      </c>
      <c r="L12" s="97">
        <f t="shared" si="1"/>
        <v>2850</v>
      </c>
      <c r="M12" s="103">
        <v>0</v>
      </c>
      <c r="N12" s="103">
        <f t="shared" si="2"/>
        <v>2850</v>
      </c>
      <c r="O12" s="93">
        <v>0</v>
      </c>
      <c r="P12" s="93">
        <f t="shared" si="3"/>
        <v>2850</v>
      </c>
    </row>
    <row r="13" spans="1:16" ht="12.75" customHeight="1" thickBot="1">
      <c r="A13" s="168"/>
      <c r="B13" s="20"/>
      <c r="C13" s="181"/>
      <c r="D13" s="182"/>
      <c r="E13" s="21"/>
      <c r="F13" s="22"/>
      <c r="G13" s="23" t="s">
        <v>18</v>
      </c>
      <c r="H13" s="77">
        <v>3502.39</v>
      </c>
      <c r="I13" s="85">
        <v>0</v>
      </c>
      <c r="J13" s="86">
        <f t="shared" si="0"/>
        <v>3502.39</v>
      </c>
      <c r="K13" s="98">
        <v>0</v>
      </c>
      <c r="L13" s="99">
        <f t="shared" si="1"/>
        <v>3502.39</v>
      </c>
      <c r="M13" s="104">
        <v>0</v>
      </c>
      <c r="N13" s="104">
        <f t="shared" si="2"/>
        <v>3502.39</v>
      </c>
      <c r="O13" s="119">
        <v>0</v>
      </c>
      <c r="P13" s="119">
        <f t="shared" si="3"/>
        <v>3502.39</v>
      </c>
    </row>
    <row r="14" spans="1:16" s="11" customFormat="1" ht="12.75" customHeight="1">
      <c r="A14" s="168"/>
      <c r="B14" s="126" t="s">
        <v>9</v>
      </c>
      <c r="C14" s="183" t="s">
        <v>19</v>
      </c>
      <c r="D14" s="184"/>
      <c r="E14" s="127" t="s">
        <v>8</v>
      </c>
      <c r="F14" s="128" t="s">
        <v>8</v>
      </c>
      <c r="G14" s="129" t="s">
        <v>20</v>
      </c>
      <c r="H14" s="130">
        <f>H15</f>
        <v>4264.43</v>
      </c>
      <c r="I14" s="136">
        <v>0</v>
      </c>
      <c r="J14" s="137">
        <f t="shared" si="0"/>
        <v>4264.43</v>
      </c>
      <c r="K14" s="138">
        <v>0</v>
      </c>
      <c r="L14" s="139">
        <f t="shared" si="1"/>
        <v>4264.43</v>
      </c>
      <c r="M14" s="140">
        <v>0</v>
      </c>
      <c r="N14" s="140">
        <f t="shared" si="2"/>
        <v>4264.43</v>
      </c>
      <c r="O14" s="139">
        <v>0</v>
      </c>
      <c r="P14" s="139">
        <f t="shared" si="3"/>
        <v>4264.43</v>
      </c>
    </row>
    <row r="15" spans="1:16" ht="12.75" customHeight="1">
      <c r="A15" s="168"/>
      <c r="B15" s="12"/>
      <c r="C15" s="179"/>
      <c r="D15" s="180"/>
      <c r="E15" s="13">
        <v>3121</v>
      </c>
      <c r="F15" s="14">
        <v>5331</v>
      </c>
      <c r="G15" s="15" t="s">
        <v>15</v>
      </c>
      <c r="H15" s="76">
        <f>H16+H17</f>
        <v>4264.43</v>
      </c>
      <c r="I15" s="71">
        <v>0</v>
      </c>
      <c r="J15" s="82">
        <f t="shared" si="0"/>
        <v>4264.43</v>
      </c>
      <c r="K15" s="92">
        <v>0</v>
      </c>
      <c r="L15" s="93">
        <f t="shared" si="1"/>
        <v>4264.43</v>
      </c>
      <c r="M15" s="102">
        <v>0</v>
      </c>
      <c r="N15" s="102">
        <f t="shared" si="2"/>
        <v>4264.43</v>
      </c>
      <c r="O15" s="93">
        <v>0</v>
      </c>
      <c r="P15" s="93">
        <f t="shared" si="3"/>
        <v>4264.43</v>
      </c>
    </row>
    <row r="16" spans="1:16" ht="12.75" customHeight="1">
      <c r="A16" s="168"/>
      <c r="B16" s="16"/>
      <c r="C16" s="179"/>
      <c r="D16" s="180"/>
      <c r="E16" s="17"/>
      <c r="F16" s="18" t="s">
        <v>16</v>
      </c>
      <c r="G16" s="19" t="s">
        <v>21</v>
      </c>
      <c r="H16" s="72">
        <v>980.72</v>
      </c>
      <c r="I16" s="83">
        <v>0</v>
      </c>
      <c r="J16" s="84">
        <f t="shared" si="0"/>
        <v>980.72</v>
      </c>
      <c r="K16" s="94">
        <v>0</v>
      </c>
      <c r="L16" s="97">
        <f t="shared" si="1"/>
        <v>980.72</v>
      </c>
      <c r="M16" s="103">
        <v>0</v>
      </c>
      <c r="N16" s="103">
        <f t="shared" si="2"/>
        <v>980.72</v>
      </c>
      <c r="O16" s="93">
        <v>0</v>
      </c>
      <c r="P16" s="93">
        <f t="shared" si="3"/>
        <v>980.72</v>
      </c>
    </row>
    <row r="17" spans="1:16" ht="12.75" customHeight="1" thickBot="1">
      <c r="A17" s="168"/>
      <c r="B17" s="24"/>
      <c r="C17" s="185"/>
      <c r="D17" s="186"/>
      <c r="E17" s="25"/>
      <c r="F17" s="26"/>
      <c r="G17" s="27" t="s">
        <v>18</v>
      </c>
      <c r="H17" s="78">
        <v>3283.71</v>
      </c>
      <c r="I17" s="87">
        <v>0</v>
      </c>
      <c r="J17" s="88">
        <f t="shared" si="0"/>
        <v>3283.71</v>
      </c>
      <c r="K17" s="96">
        <v>0</v>
      </c>
      <c r="L17" s="100">
        <f t="shared" si="1"/>
        <v>3283.71</v>
      </c>
      <c r="M17" s="105">
        <v>0</v>
      </c>
      <c r="N17" s="105">
        <f t="shared" si="2"/>
        <v>3283.71</v>
      </c>
      <c r="O17" s="113">
        <v>0</v>
      </c>
      <c r="P17" s="113">
        <f t="shared" si="3"/>
        <v>3283.71</v>
      </c>
    </row>
    <row r="18" spans="1:16" s="11" customFormat="1" ht="12.75" customHeight="1">
      <c r="A18" s="168"/>
      <c r="B18" s="126" t="s">
        <v>9</v>
      </c>
      <c r="C18" s="183">
        <v>1406</v>
      </c>
      <c r="D18" s="184"/>
      <c r="E18" s="127" t="s">
        <v>8</v>
      </c>
      <c r="F18" s="128" t="s">
        <v>8</v>
      </c>
      <c r="G18" s="129" t="s">
        <v>22</v>
      </c>
      <c r="H18" s="130">
        <f>H19</f>
        <v>1424.23</v>
      </c>
      <c r="I18" s="141">
        <f>+I19</f>
        <v>60.2</v>
      </c>
      <c r="J18" s="131">
        <f t="shared" si="0"/>
        <v>1484.43</v>
      </c>
      <c r="K18" s="132">
        <v>0</v>
      </c>
      <c r="L18" s="133">
        <f t="shared" si="1"/>
        <v>1484.43</v>
      </c>
      <c r="M18" s="134">
        <v>0</v>
      </c>
      <c r="N18" s="134">
        <f t="shared" si="2"/>
        <v>1484.43</v>
      </c>
      <c r="O18" s="133">
        <v>0</v>
      </c>
      <c r="P18" s="133">
        <f t="shared" si="3"/>
        <v>1484.43</v>
      </c>
    </row>
    <row r="19" spans="1:16" ht="12.75" customHeight="1">
      <c r="A19" s="168"/>
      <c r="B19" s="12"/>
      <c r="C19" s="187"/>
      <c r="D19" s="188"/>
      <c r="E19" s="13">
        <v>3121</v>
      </c>
      <c r="F19" s="14">
        <v>5331</v>
      </c>
      <c r="G19" s="15" t="s">
        <v>15</v>
      </c>
      <c r="H19" s="76">
        <f>H20+H21</f>
        <v>1424.23</v>
      </c>
      <c r="I19" s="71">
        <f>SUM(I20:I21)</f>
        <v>60.2</v>
      </c>
      <c r="J19" s="82">
        <f t="shared" si="0"/>
        <v>1484.43</v>
      </c>
      <c r="K19" s="92">
        <v>0</v>
      </c>
      <c r="L19" s="93">
        <f t="shared" si="1"/>
        <v>1484.43</v>
      </c>
      <c r="M19" s="102">
        <v>0</v>
      </c>
      <c r="N19" s="102">
        <f t="shared" si="2"/>
        <v>1484.43</v>
      </c>
      <c r="O19" s="93">
        <v>0</v>
      </c>
      <c r="P19" s="93">
        <f t="shared" si="3"/>
        <v>1484.43</v>
      </c>
    </row>
    <row r="20" spans="1:16" ht="12.75" customHeight="1">
      <c r="A20" s="168"/>
      <c r="B20" s="16"/>
      <c r="C20" s="179"/>
      <c r="D20" s="180"/>
      <c r="E20" s="17"/>
      <c r="F20" s="18" t="s">
        <v>16</v>
      </c>
      <c r="G20" s="19" t="s">
        <v>21</v>
      </c>
      <c r="H20" s="72">
        <v>83.45</v>
      </c>
      <c r="I20" s="83">
        <v>0</v>
      </c>
      <c r="J20" s="84">
        <f t="shared" si="0"/>
        <v>83.45</v>
      </c>
      <c r="K20" s="94">
        <v>0</v>
      </c>
      <c r="L20" s="97">
        <f t="shared" si="1"/>
        <v>83.45</v>
      </c>
      <c r="M20" s="103">
        <v>0</v>
      </c>
      <c r="N20" s="103">
        <f t="shared" si="2"/>
        <v>83.45</v>
      </c>
      <c r="O20" s="93">
        <v>0</v>
      </c>
      <c r="P20" s="93">
        <f t="shared" si="3"/>
        <v>83.45</v>
      </c>
    </row>
    <row r="21" spans="1:16" ht="12.75" customHeight="1" thickBot="1">
      <c r="A21" s="168"/>
      <c r="B21" s="20"/>
      <c r="C21" s="181"/>
      <c r="D21" s="182"/>
      <c r="E21" s="21"/>
      <c r="F21" s="22"/>
      <c r="G21" s="23" t="s">
        <v>18</v>
      </c>
      <c r="H21" s="77">
        <v>1340.78</v>
      </c>
      <c r="I21" s="85">
        <v>60.2</v>
      </c>
      <c r="J21" s="86">
        <f t="shared" si="0"/>
        <v>1400.98</v>
      </c>
      <c r="K21" s="98">
        <v>0</v>
      </c>
      <c r="L21" s="99">
        <f t="shared" si="1"/>
        <v>1400.98</v>
      </c>
      <c r="M21" s="104">
        <v>0</v>
      </c>
      <c r="N21" s="104">
        <f t="shared" si="2"/>
        <v>1400.98</v>
      </c>
      <c r="O21" s="119">
        <v>0</v>
      </c>
      <c r="P21" s="119">
        <f t="shared" si="3"/>
        <v>1400.98</v>
      </c>
    </row>
    <row r="22" spans="1:16" s="11" customFormat="1" ht="12.75" customHeight="1">
      <c r="A22" s="168"/>
      <c r="B22" s="142" t="s">
        <v>9</v>
      </c>
      <c r="C22" s="189" t="s">
        <v>23</v>
      </c>
      <c r="D22" s="190"/>
      <c r="E22" s="127" t="s">
        <v>8</v>
      </c>
      <c r="F22" s="143" t="s">
        <v>8</v>
      </c>
      <c r="G22" s="144" t="s">
        <v>24</v>
      </c>
      <c r="H22" s="145">
        <f>H23</f>
        <v>3161.72</v>
      </c>
      <c r="I22" s="136">
        <v>0</v>
      </c>
      <c r="J22" s="137">
        <f t="shared" si="0"/>
        <v>3161.72</v>
      </c>
      <c r="K22" s="138">
        <v>0</v>
      </c>
      <c r="L22" s="139">
        <f t="shared" si="1"/>
        <v>3161.72</v>
      </c>
      <c r="M22" s="140">
        <v>0</v>
      </c>
      <c r="N22" s="140">
        <f t="shared" si="2"/>
        <v>3161.72</v>
      </c>
      <c r="O22" s="139">
        <v>0</v>
      </c>
      <c r="P22" s="139">
        <f t="shared" si="3"/>
        <v>3161.72</v>
      </c>
    </row>
    <row r="23" spans="1:16" ht="12.75" customHeight="1">
      <c r="A23" s="168"/>
      <c r="B23" s="55"/>
      <c r="C23" s="191"/>
      <c r="D23" s="192"/>
      <c r="E23" s="13">
        <v>3122</v>
      </c>
      <c r="F23" s="56">
        <v>5331</v>
      </c>
      <c r="G23" s="57" t="s">
        <v>15</v>
      </c>
      <c r="H23" s="79">
        <f>H24+H25</f>
        <v>3161.72</v>
      </c>
      <c r="I23" s="71">
        <v>0</v>
      </c>
      <c r="J23" s="82">
        <f t="shared" si="0"/>
        <v>3161.72</v>
      </c>
      <c r="K23" s="92">
        <v>0</v>
      </c>
      <c r="L23" s="93">
        <f t="shared" si="1"/>
        <v>3161.72</v>
      </c>
      <c r="M23" s="102">
        <v>0</v>
      </c>
      <c r="N23" s="102">
        <f t="shared" si="2"/>
        <v>3161.72</v>
      </c>
      <c r="O23" s="93">
        <v>0</v>
      </c>
      <c r="P23" s="93">
        <f t="shared" si="3"/>
        <v>3161.72</v>
      </c>
    </row>
    <row r="24" spans="1:16" ht="12.75" customHeight="1">
      <c r="A24" s="168"/>
      <c r="B24" s="32"/>
      <c r="C24" s="193"/>
      <c r="D24" s="194"/>
      <c r="E24" s="17"/>
      <c r="F24" s="33" t="s">
        <v>16</v>
      </c>
      <c r="G24" s="58" t="s">
        <v>21</v>
      </c>
      <c r="H24" s="74">
        <v>338.1</v>
      </c>
      <c r="I24" s="83">
        <v>0</v>
      </c>
      <c r="J24" s="84">
        <f t="shared" si="0"/>
        <v>338.1</v>
      </c>
      <c r="K24" s="94">
        <v>0</v>
      </c>
      <c r="L24" s="97">
        <f t="shared" si="1"/>
        <v>338.1</v>
      </c>
      <c r="M24" s="103">
        <v>0</v>
      </c>
      <c r="N24" s="103">
        <f t="shared" si="2"/>
        <v>338.1</v>
      </c>
      <c r="O24" s="93">
        <v>0</v>
      </c>
      <c r="P24" s="93">
        <f t="shared" si="3"/>
        <v>338.1</v>
      </c>
    </row>
    <row r="25" spans="1:16" ht="12.75" customHeight="1" thickBot="1">
      <c r="A25" s="168"/>
      <c r="B25" s="34"/>
      <c r="C25" s="195"/>
      <c r="D25" s="196"/>
      <c r="E25" s="21"/>
      <c r="F25" s="35"/>
      <c r="G25" s="59" t="s">
        <v>18</v>
      </c>
      <c r="H25" s="75">
        <v>2823.62</v>
      </c>
      <c r="I25" s="87">
        <v>0</v>
      </c>
      <c r="J25" s="88">
        <f t="shared" si="0"/>
        <v>2823.62</v>
      </c>
      <c r="K25" s="96">
        <v>0</v>
      </c>
      <c r="L25" s="100">
        <f t="shared" si="1"/>
        <v>2823.62</v>
      </c>
      <c r="M25" s="105">
        <v>0</v>
      </c>
      <c r="N25" s="105">
        <f t="shared" si="2"/>
        <v>2823.62</v>
      </c>
      <c r="O25" s="113">
        <v>0</v>
      </c>
      <c r="P25" s="113">
        <f t="shared" si="3"/>
        <v>2823.62</v>
      </c>
    </row>
    <row r="26" spans="1:16" s="11" customFormat="1" ht="12.75" customHeight="1">
      <c r="A26" s="168"/>
      <c r="B26" s="146" t="s">
        <v>9</v>
      </c>
      <c r="C26" s="197">
        <v>1421</v>
      </c>
      <c r="D26" s="198"/>
      <c r="E26" s="147" t="s">
        <v>8</v>
      </c>
      <c r="F26" s="148" t="s">
        <v>8</v>
      </c>
      <c r="G26" s="149" t="s">
        <v>139</v>
      </c>
      <c r="H26" s="150">
        <f>H27</f>
        <v>5537.049999999999</v>
      </c>
      <c r="I26" s="141">
        <v>0</v>
      </c>
      <c r="J26" s="131">
        <f t="shared" si="0"/>
        <v>5537.049999999999</v>
      </c>
      <c r="K26" s="132">
        <v>0</v>
      </c>
      <c r="L26" s="133">
        <f t="shared" si="1"/>
        <v>5537.049999999999</v>
      </c>
      <c r="M26" s="134">
        <v>0</v>
      </c>
      <c r="N26" s="134">
        <f t="shared" si="2"/>
        <v>5537.049999999999</v>
      </c>
      <c r="O26" s="133">
        <v>0</v>
      </c>
      <c r="P26" s="133">
        <f t="shared" si="3"/>
        <v>5537.049999999999</v>
      </c>
    </row>
    <row r="27" spans="1:16" ht="12.75" customHeight="1">
      <c r="A27" s="168"/>
      <c r="B27" s="55"/>
      <c r="C27" s="191"/>
      <c r="D27" s="192"/>
      <c r="E27" s="13">
        <v>3122</v>
      </c>
      <c r="F27" s="56">
        <v>5331</v>
      </c>
      <c r="G27" s="57" t="s">
        <v>15</v>
      </c>
      <c r="H27" s="79">
        <f>H28+H29</f>
        <v>5537.049999999999</v>
      </c>
      <c r="I27" s="71">
        <v>0</v>
      </c>
      <c r="J27" s="82">
        <f t="shared" si="0"/>
        <v>5537.049999999999</v>
      </c>
      <c r="K27" s="92">
        <v>0</v>
      </c>
      <c r="L27" s="93">
        <f t="shared" si="1"/>
        <v>5537.049999999999</v>
      </c>
      <c r="M27" s="102">
        <v>0</v>
      </c>
      <c r="N27" s="102">
        <f t="shared" si="2"/>
        <v>5537.049999999999</v>
      </c>
      <c r="O27" s="93">
        <v>0</v>
      </c>
      <c r="P27" s="93">
        <f t="shared" si="3"/>
        <v>5537.049999999999</v>
      </c>
    </row>
    <row r="28" spans="1:16" ht="12.75" customHeight="1">
      <c r="A28" s="168"/>
      <c r="B28" s="32"/>
      <c r="C28" s="193"/>
      <c r="D28" s="194"/>
      <c r="E28" s="17"/>
      <c r="F28" s="33" t="s">
        <v>16</v>
      </c>
      <c r="G28" s="58" t="s">
        <v>21</v>
      </c>
      <c r="H28" s="74">
        <v>751.61</v>
      </c>
      <c r="I28" s="83">
        <v>0</v>
      </c>
      <c r="J28" s="84">
        <f t="shared" si="0"/>
        <v>751.61</v>
      </c>
      <c r="K28" s="94">
        <v>0</v>
      </c>
      <c r="L28" s="97">
        <f t="shared" si="1"/>
        <v>751.61</v>
      </c>
      <c r="M28" s="103">
        <v>0</v>
      </c>
      <c r="N28" s="103">
        <f t="shared" si="2"/>
        <v>751.61</v>
      </c>
      <c r="O28" s="93">
        <v>0</v>
      </c>
      <c r="P28" s="93">
        <f t="shared" si="3"/>
        <v>751.61</v>
      </c>
    </row>
    <row r="29" spans="1:16" ht="12.75" customHeight="1" thickBot="1">
      <c r="A29" s="168"/>
      <c r="B29" s="60"/>
      <c r="C29" s="199"/>
      <c r="D29" s="200"/>
      <c r="E29" s="25"/>
      <c r="F29" s="61"/>
      <c r="G29" s="62" t="s">
        <v>18</v>
      </c>
      <c r="H29" s="80">
        <v>4785.44</v>
      </c>
      <c r="I29" s="85">
        <v>0</v>
      </c>
      <c r="J29" s="86">
        <f t="shared" si="0"/>
        <v>4785.44</v>
      </c>
      <c r="K29" s="98">
        <v>0</v>
      </c>
      <c r="L29" s="99">
        <f t="shared" si="1"/>
        <v>4785.44</v>
      </c>
      <c r="M29" s="104">
        <v>0</v>
      </c>
      <c r="N29" s="104">
        <f t="shared" si="2"/>
        <v>4785.44</v>
      </c>
      <c r="O29" s="119">
        <v>0</v>
      </c>
      <c r="P29" s="119">
        <f t="shared" si="3"/>
        <v>4785.44</v>
      </c>
    </row>
    <row r="30" spans="1:16" s="11" customFormat="1" ht="12.75" customHeight="1">
      <c r="A30" s="168"/>
      <c r="B30" s="142" t="s">
        <v>9</v>
      </c>
      <c r="C30" s="189" t="s">
        <v>25</v>
      </c>
      <c r="D30" s="190"/>
      <c r="E30" s="127" t="s">
        <v>8</v>
      </c>
      <c r="F30" s="143" t="s">
        <v>8</v>
      </c>
      <c r="G30" s="144" t="s">
        <v>26</v>
      </c>
      <c r="H30" s="145">
        <f>H31</f>
        <v>2257.46</v>
      </c>
      <c r="I30" s="136">
        <v>0</v>
      </c>
      <c r="J30" s="137">
        <f t="shared" si="0"/>
        <v>2257.46</v>
      </c>
      <c r="K30" s="138">
        <v>0</v>
      </c>
      <c r="L30" s="139">
        <f t="shared" si="1"/>
        <v>2257.46</v>
      </c>
      <c r="M30" s="140">
        <v>0</v>
      </c>
      <c r="N30" s="140">
        <f t="shared" si="2"/>
        <v>2257.46</v>
      </c>
      <c r="O30" s="139">
        <v>0</v>
      </c>
      <c r="P30" s="139">
        <f t="shared" si="3"/>
        <v>2257.46</v>
      </c>
    </row>
    <row r="31" spans="1:16" ht="12.75" customHeight="1">
      <c r="A31" s="168"/>
      <c r="B31" s="55"/>
      <c r="C31" s="191"/>
      <c r="D31" s="192"/>
      <c r="E31" s="13">
        <v>3122</v>
      </c>
      <c r="F31" s="56">
        <v>5331</v>
      </c>
      <c r="G31" s="57" t="s">
        <v>15</v>
      </c>
      <c r="H31" s="79">
        <f>H32+H33</f>
        <v>2257.46</v>
      </c>
      <c r="I31" s="71">
        <v>0</v>
      </c>
      <c r="J31" s="82">
        <f t="shared" si="0"/>
        <v>2257.46</v>
      </c>
      <c r="K31" s="92">
        <v>0</v>
      </c>
      <c r="L31" s="93">
        <f t="shared" si="1"/>
        <v>2257.46</v>
      </c>
      <c r="M31" s="102">
        <v>0</v>
      </c>
      <c r="N31" s="102">
        <f t="shared" si="2"/>
        <v>2257.46</v>
      </c>
      <c r="O31" s="93">
        <v>0</v>
      </c>
      <c r="P31" s="93">
        <f t="shared" si="3"/>
        <v>2257.46</v>
      </c>
    </row>
    <row r="32" spans="1:16" ht="12.75" customHeight="1">
      <c r="A32" s="168"/>
      <c r="B32" s="32"/>
      <c r="C32" s="193"/>
      <c r="D32" s="194"/>
      <c r="E32" s="17"/>
      <c r="F32" s="33" t="s">
        <v>16</v>
      </c>
      <c r="G32" s="58" t="s">
        <v>21</v>
      </c>
      <c r="H32" s="74">
        <v>257.91</v>
      </c>
      <c r="I32" s="83">
        <v>0</v>
      </c>
      <c r="J32" s="84">
        <f t="shared" si="0"/>
        <v>257.91</v>
      </c>
      <c r="K32" s="94">
        <v>0</v>
      </c>
      <c r="L32" s="97">
        <f t="shared" si="1"/>
        <v>257.91</v>
      </c>
      <c r="M32" s="103">
        <v>0</v>
      </c>
      <c r="N32" s="103">
        <f t="shared" si="2"/>
        <v>257.91</v>
      </c>
      <c r="O32" s="93">
        <v>0</v>
      </c>
      <c r="P32" s="93">
        <f t="shared" si="3"/>
        <v>257.91</v>
      </c>
    </row>
    <row r="33" spans="1:16" ht="12.75" customHeight="1" thickBot="1">
      <c r="A33" s="168"/>
      <c r="B33" s="34"/>
      <c r="C33" s="195"/>
      <c r="D33" s="196"/>
      <c r="E33" s="21"/>
      <c r="F33" s="35"/>
      <c r="G33" s="59" t="s">
        <v>18</v>
      </c>
      <c r="H33" s="75">
        <v>1999.55</v>
      </c>
      <c r="I33" s="87">
        <v>0</v>
      </c>
      <c r="J33" s="88">
        <f t="shared" si="0"/>
        <v>1999.55</v>
      </c>
      <c r="K33" s="96">
        <v>0</v>
      </c>
      <c r="L33" s="100">
        <f t="shared" si="1"/>
        <v>1999.55</v>
      </c>
      <c r="M33" s="105">
        <v>0</v>
      </c>
      <c r="N33" s="105">
        <f t="shared" si="2"/>
        <v>1999.55</v>
      </c>
      <c r="O33" s="113">
        <v>0</v>
      </c>
      <c r="P33" s="113">
        <f t="shared" si="3"/>
        <v>1999.55</v>
      </c>
    </row>
    <row r="34" spans="1:16" ht="12.75" customHeight="1">
      <c r="A34" s="168"/>
      <c r="B34" s="142" t="s">
        <v>9</v>
      </c>
      <c r="C34" s="201" t="s">
        <v>27</v>
      </c>
      <c r="D34" s="202"/>
      <c r="E34" s="127" t="s">
        <v>8</v>
      </c>
      <c r="F34" s="143" t="s">
        <v>8</v>
      </c>
      <c r="G34" s="144" t="s">
        <v>140</v>
      </c>
      <c r="H34" s="145">
        <f>H35</f>
        <v>3528.31</v>
      </c>
      <c r="I34" s="141">
        <v>0</v>
      </c>
      <c r="J34" s="131">
        <f t="shared" si="0"/>
        <v>3528.31</v>
      </c>
      <c r="K34" s="132">
        <f>+K35</f>
        <v>100</v>
      </c>
      <c r="L34" s="133">
        <f t="shared" si="1"/>
        <v>3628.31</v>
      </c>
      <c r="M34" s="134">
        <v>0</v>
      </c>
      <c r="N34" s="134">
        <f t="shared" si="2"/>
        <v>3628.31</v>
      </c>
      <c r="O34" s="133">
        <v>0</v>
      </c>
      <c r="P34" s="133">
        <f t="shared" si="3"/>
        <v>3628.31</v>
      </c>
    </row>
    <row r="35" spans="1:16" ht="12.75" customHeight="1">
      <c r="A35" s="168"/>
      <c r="B35" s="30"/>
      <c r="C35" s="203"/>
      <c r="D35" s="204"/>
      <c r="E35" s="28">
        <v>3122</v>
      </c>
      <c r="F35" s="31">
        <v>5331</v>
      </c>
      <c r="G35" s="63" t="s">
        <v>15</v>
      </c>
      <c r="H35" s="73">
        <f>H36+H37</f>
        <v>3528.31</v>
      </c>
      <c r="I35" s="71">
        <v>0</v>
      </c>
      <c r="J35" s="82">
        <f t="shared" si="0"/>
        <v>3528.31</v>
      </c>
      <c r="K35" s="92">
        <f>SUM(K36:K37)</f>
        <v>100</v>
      </c>
      <c r="L35" s="93">
        <f t="shared" si="1"/>
        <v>3628.31</v>
      </c>
      <c r="M35" s="102">
        <v>0</v>
      </c>
      <c r="N35" s="102">
        <f t="shared" si="2"/>
        <v>3628.31</v>
      </c>
      <c r="O35" s="93">
        <v>0</v>
      </c>
      <c r="P35" s="93">
        <f t="shared" si="3"/>
        <v>3628.31</v>
      </c>
    </row>
    <row r="36" spans="1:16" ht="12.75" customHeight="1">
      <c r="A36" s="168"/>
      <c r="B36" s="32"/>
      <c r="C36" s="203"/>
      <c r="D36" s="204"/>
      <c r="E36" s="17"/>
      <c r="F36" s="33" t="s">
        <v>16</v>
      </c>
      <c r="G36" s="58" t="s">
        <v>21</v>
      </c>
      <c r="H36" s="74">
        <v>734</v>
      </c>
      <c r="I36" s="83">
        <v>0</v>
      </c>
      <c r="J36" s="84">
        <f t="shared" si="0"/>
        <v>734</v>
      </c>
      <c r="K36" s="94">
        <v>0</v>
      </c>
      <c r="L36" s="97">
        <f t="shared" si="1"/>
        <v>734</v>
      </c>
      <c r="M36" s="103">
        <v>0</v>
      </c>
      <c r="N36" s="103">
        <f t="shared" si="2"/>
        <v>734</v>
      </c>
      <c r="O36" s="93">
        <v>0</v>
      </c>
      <c r="P36" s="93">
        <f t="shared" si="3"/>
        <v>734</v>
      </c>
    </row>
    <row r="37" spans="1:16" ht="12.75" customHeight="1" thickBot="1">
      <c r="A37" s="168"/>
      <c r="B37" s="34"/>
      <c r="C37" s="205"/>
      <c r="D37" s="206"/>
      <c r="E37" s="21"/>
      <c r="F37" s="35"/>
      <c r="G37" s="59" t="s">
        <v>18</v>
      </c>
      <c r="H37" s="75">
        <v>2794.31</v>
      </c>
      <c r="I37" s="85">
        <v>0</v>
      </c>
      <c r="J37" s="86">
        <f t="shared" si="0"/>
        <v>2794.31</v>
      </c>
      <c r="K37" s="98">
        <v>100</v>
      </c>
      <c r="L37" s="99">
        <f t="shared" si="1"/>
        <v>2894.31</v>
      </c>
      <c r="M37" s="104">
        <v>0</v>
      </c>
      <c r="N37" s="104">
        <f t="shared" si="2"/>
        <v>2894.31</v>
      </c>
      <c r="O37" s="119">
        <v>0</v>
      </c>
      <c r="P37" s="119">
        <f t="shared" si="3"/>
        <v>2894.31</v>
      </c>
    </row>
    <row r="38" spans="1:16" ht="12.75" customHeight="1">
      <c r="A38" s="168"/>
      <c r="B38" s="142" t="s">
        <v>9</v>
      </c>
      <c r="C38" s="201" t="s">
        <v>28</v>
      </c>
      <c r="D38" s="202"/>
      <c r="E38" s="127" t="s">
        <v>8</v>
      </c>
      <c r="F38" s="143" t="s">
        <v>8</v>
      </c>
      <c r="G38" s="144" t="s">
        <v>29</v>
      </c>
      <c r="H38" s="145">
        <f>H39</f>
        <v>2777.65</v>
      </c>
      <c r="I38" s="136">
        <v>0</v>
      </c>
      <c r="J38" s="137">
        <f t="shared" si="0"/>
        <v>2777.65</v>
      </c>
      <c r="K38" s="138">
        <v>0</v>
      </c>
      <c r="L38" s="139">
        <f t="shared" si="1"/>
        <v>2777.65</v>
      </c>
      <c r="M38" s="140">
        <v>0</v>
      </c>
      <c r="N38" s="140">
        <f t="shared" si="2"/>
        <v>2777.65</v>
      </c>
      <c r="O38" s="139">
        <v>0</v>
      </c>
      <c r="P38" s="139">
        <f t="shared" si="3"/>
        <v>2777.65</v>
      </c>
    </row>
    <row r="39" spans="1:16" ht="12.75" customHeight="1">
      <c r="A39" s="168"/>
      <c r="B39" s="30"/>
      <c r="C39" s="203"/>
      <c r="D39" s="204"/>
      <c r="E39" s="28">
        <v>3122</v>
      </c>
      <c r="F39" s="31">
        <v>5331</v>
      </c>
      <c r="G39" s="63" t="s">
        <v>15</v>
      </c>
      <c r="H39" s="73">
        <f>H40+H41</f>
        <v>2777.65</v>
      </c>
      <c r="I39" s="71">
        <v>0</v>
      </c>
      <c r="J39" s="82">
        <f t="shared" si="0"/>
        <v>2777.65</v>
      </c>
      <c r="K39" s="92">
        <v>0</v>
      </c>
      <c r="L39" s="93">
        <f t="shared" si="1"/>
        <v>2777.65</v>
      </c>
      <c r="M39" s="102">
        <v>0</v>
      </c>
      <c r="N39" s="102">
        <f t="shared" si="2"/>
        <v>2777.65</v>
      </c>
      <c r="O39" s="93">
        <v>0</v>
      </c>
      <c r="P39" s="93">
        <f t="shared" si="3"/>
        <v>2777.65</v>
      </c>
    </row>
    <row r="40" spans="1:16" ht="12.75" customHeight="1">
      <c r="A40" s="168"/>
      <c r="B40" s="32"/>
      <c r="C40" s="203"/>
      <c r="D40" s="204"/>
      <c r="E40" s="17"/>
      <c r="F40" s="33" t="s">
        <v>16</v>
      </c>
      <c r="G40" s="58" t="s">
        <v>21</v>
      </c>
      <c r="H40" s="74">
        <v>193</v>
      </c>
      <c r="I40" s="83">
        <v>0</v>
      </c>
      <c r="J40" s="84">
        <f t="shared" si="0"/>
        <v>193</v>
      </c>
      <c r="K40" s="94">
        <v>0</v>
      </c>
      <c r="L40" s="97">
        <f t="shared" si="1"/>
        <v>193</v>
      </c>
      <c r="M40" s="103">
        <v>0</v>
      </c>
      <c r="N40" s="103">
        <f t="shared" si="2"/>
        <v>193</v>
      </c>
      <c r="O40" s="93">
        <v>0</v>
      </c>
      <c r="P40" s="93">
        <f t="shared" si="3"/>
        <v>193</v>
      </c>
    </row>
    <row r="41" spans="1:16" ht="12.75" customHeight="1" thickBot="1">
      <c r="A41" s="168"/>
      <c r="B41" s="34"/>
      <c r="C41" s="205"/>
      <c r="D41" s="206"/>
      <c r="E41" s="21"/>
      <c r="F41" s="35"/>
      <c r="G41" s="59" t="s">
        <v>18</v>
      </c>
      <c r="H41" s="75">
        <v>2584.65</v>
      </c>
      <c r="I41" s="87">
        <v>0</v>
      </c>
      <c r="J41" s="88">
        <f t="shared" si="0"/>
        <v>2584.65</v>
      </c>
      <c r="K41" s="96">
        <v>0</v>
      </c>
      <c r="L41" s="100">
        <f t="shared" si="1"/>
        <v>2584.65</v>
      </c>
      <c r="M41" s="105">
        <v>0</v>
      </c>
      <c r="N41" s="105">
        <f t="shared" si="2"/>
        <v>2584.65</v>
      </c>
      <c r="O41" s="113">
        <v>0</v>
      </c>
      <c r="P41" s="113">
        <f t="shared" si="3"/>
        <v>2584.65</v>
      </c>
    </row>
    <row r="42" spans="1:17" ht="12.75" customHeight="1">
      <c r="A42" s="168"/>
      <c r="B42" s="146" t="s">
        <v>9</v>
      </c>
      <c r="C42" s="207" t="s">
        <v>32</v>
      </c>
      <c r="D42" s="208"/>
      <c r="E42" s="147" t="s">
        <v>8</v>
      </c>
      <c r="F42" s="148" t="s">
        <v>8</v>
      </c>
      <c r="G42" s="149" t="s">
        <v>33</v>
      </c>
      <c r="H42" s="150">
        <f>H43</f>
        <v>14368.99</v>
      </c>
      <c r="I42" s="141">
        <v>0</v>
      </c>
      <c r="J42" s="131">
        <f t="shared" si="0"/>
        <v>14368.99</v>
      </c>
      <c r="K42" s="132">
        <v>0</v>
      </c>
      <c r="L42" s="133">
        <f t="shared" si="1"/>
        <v>14368.99</v>
      </c>
      <c r="M42" s="134">
        <v>0</v>
      </c>
      <c r="N42" s="134">
        <f t="shared" si="2"/>
        <v>14368.99</v>
      </c>
      <c r="O42" s="133">
        <f>+O43</f>
        <v>234</v>
      </c>
      <c r="P42" s="133">
        <f t="shared" si="3"/>
        <v>14602.99</v>
      </c>
      <c r="Q42" s="157" t="s">
        <v>149</v>
      </c>
    </row>
    <row r="43" spans="1:16" ht="12.75" customHeight="1">
      <c r="A43" s="168"/>
      <c r="B43" s="30"/>
      <c r="C43" s="203"/>
      <c r="D43" s="204"/>
      <c r="E43" s="28">
        <v>3123</v>
      </c>
      <c r="F43" s="31">
        <v>5331</v>
      </c>
      <c r="G43" s="63" t="s">
        <v>15</v>
      </c>
      <c r="H43" s="73">
        <f>H44+H45</f>
        <v>14368.99</v>
      </c>
      <c r="I43" s="71">
        <v>0</v>
      </c>
      <c r="J43" s="82">
        <f t="shared" si="0"/>
        <v>14368.99</v>
      </c>
      <c r="K43" s="92">
        <v>0</v>
      </c>
      <c r="L43" s="93">
        <f t="shared" si="1"/>
        <v>14368.99</v>
      </c>
      <c r="M43" s="102">
        <v>0</v>
      </c>
      <c r="N43" s="102">
        <f t="shared" si="2"/>
        <v>14368.99</v>
      </c>
      <c r="O43" s="93">
        <f>SUM(O44:O45)</f>
        <v>234</v>
      </c>
      <c r="P43" s="93">
        <f t="shared" si="3"/>
        <v>14602.99</v>
      </c>
    </row>
    <row r="44" spans="1:16" ht="12.75" customHeight="1">
      <c r="A44" s="168"/>
      <c r="B44" s="32"/>
      <c r="C44" s="203"/>
      <c r="D44" s="204"/>
      <c r="E44" s="17"/>
      <c r="F44" s="33" t="s">
        <v>16</v>
      </c>
      <c r="G44" s="58" t="s">
        <v>21</v>
      </c>
      <c r="H44" s="74">
        <v>1917.03</v>
      </c>
      <c r="I44" s="83">
        <v>0</v>
      </c>
      <c r="J44" s="84">
        <f t="shared" si="0"/>
        <v>1917.03</v>
      </c>
      <c r="K44" s="94">
        <v>0</v>
      </c>
      <c r="L44" s="97">
        <f t="shared" si="1"/>
        <v>1917.03</v>
      </c>
      <c r="M44" s="103">
        <v>0</v>
      </c>
      <c r="N44" s="103">
        <f t="shared" si="2"/>
        <v>1917.03</v>
      </c>
      <c r="O44" s="93">
        <v>0</v>
      </c>
      <c r="P44" s="93">
        <f t="shared" si="3"/>
        <v>1917.03</v>
      </c>
    </row>
    <row r="45" spans="1:16" ht="12.75" customHeight="1" thickBot="1">
      <c r="A45" s="168"/>
      <c r="B45" s="60"/>
      <c r="C45" s="209"/>
      <c r="D45" s="210"/>
      <c r="E45" s="25"/>
      <c r="F45" s="61"/>
      <c r="G45" s="62" t="s">
        <v>18</v>
      </c>
      <c r="H45" s="80">
        <v>12451.96</v>
      </c>
      <c r="I45" s="85">
        <v>0</v>
      </c>
      <c r="J45" s="86">
        <f t="shared" si="0"/>
        <v>12451.96</v>
      </c>
      <c r="K45" s="98">
        <v>0</v>
      </c>
      <c r="L45" s="99">
        <f t="shared" si="1"/>
        <v>12451.96</v>
      </c>
      <c r="M45" s="104">
        <v>0</v>
      </c>
      <c r="N45" s="104">
        <f t="shared" si="2"/>
        <v>12451.96</v>
      </c>
      <c r="O45" s="119">
        <v>234</v>
      </c>
      <c r="P45" s="119">
        <f t="shared" si="3"/>
        <v>12685.96</v>
      </c>
    </row>
    <row r="46" spans="1:17" ht="12.75" customHeight="1">
      <c r="A46" s="168"/>
      <c r="B46" s="142" t="s">
        <v>9</v>
      </c>
      <c r="C46" s="201" t="s">
        <v>34</v>
      </c>
      <c r="D46" s="202"/>
      <c r="E46" s="127" t="s">
        <v>8</v>
      </c>
      <c r="F46" s="143" t="s">
        <v>8</v>
      </c>
      <c r="G46" s="144" t="s">
        <v>35</v>
      </c>
      <c r="H46" s="145">
        <f>H47</f>
        <v>8429.710000000001</v>
      </c>
      <c r="I46" s="136">
        <f>+I47</f>
        <v>487</v>
      </c>
      <c r="J46" s="137">
        <f t="shared" si="0"/>
        <v>8916.710000000001</v>
      </c>
      <c r="K46" s="138">
        <v>0</v>
      </c>
      <c r="L46" s="139">
        <f t="shared" si="1"/>
        <v>8916.710000000001</v>
      </c>
      <c r="M46" s="140">
        <v>0</v>
      </c>
      <c r="N46" s="140">
        <f t="shared" si="2"/>
        <v>8916.710000000001</v>
      </c>
      <c r="O46" s="139">
        <f>+O47</f>
        <v>90.8</v>
      </c>
      <c r="P46" s="139">
        <f t="shared" si="3"/>
        <v>9007.51</v>
      </c>
      <c r="Q46" s="157" t="s">
        <v>149</v>
      </c>
    </row>
    <row r="47" spans="1:16" ht="12.75" customHeight="1">
      <c r="A47" s="168"/>
      <c r="B47" s="30"/>
      <c r="C47" s="203"/>
      <c r="D47" s="204"/>
      <c r="E47" s="28">
        <v>3123</v>
      </c>
      <c r="F47" s="31">
        <v>5331</v>
      </c>
      <c r="G47" s="63" t="s">
        <v>15</v>
      </c>
      <c r="H47" s="73">
        <f>H48+H49</f>
        <v>8429.710000000001</v>
      </c>
      <c r="I47" s="71">
        <f>SUM(I48:I49)</f>
        <v>487</v>
      </c>
      <c r="J47" s="82">
        <f t="shared" si="0"/>
        <v>8916.710000000001</v>
      </c>
      <c r="K47" s="92">
        <v>0</v>
      </c>
      <c r="L47" s="93">
        <f t="shared" si="1"/>
        <v>8916.710000000001</v>
      </c>
      <c r="M47" s="102">
        <v>0</v>
      </c>
      <c r="N47" s="102">
        <f t="shared" si="2"/>
        <v>8916.710000000001</v>
      </c>
      <c r="O47" s="93">
        <f>SUM(O48:O49)</f>
        <v>90.8</v>
      </c>
      <c r="P47" s="93">
        <f t="shared" si="3"/>
        <v>9007.51</v>
      </c>
    </row>
    <row r="48" spans="1:16" ht="12.75" customHeight="1">
      <c r="A48" s="168"/>
      <c r="B48" s="32"/>
      <c r="C48" s="203"/>
      <c r="D48" s="204"/>
      <c r="E48" s="17"/>
      <c r="F48" s="33" t="s">
        <v>16</v>
      </c>
      <c r="G48" s="58" t="s">
        <v>21</v>
      </c>
      <c r="H48" s="74">
        <v>1277.03</v>
      </c>
      <c r="I48" s="83">
        <v>0</v>
      </c>
      <c r="J48" s="84">
        <f t="shared" si="0"/>
        <v>1277.03</v>
      </c>
      <c r="K48" s="94">
        <v>0</v>
      </c>
      <c r="L48" s="97">
        <f t="shared" si="1"/>
        <v>1277.03</v>
      </c>
      <c r="M48" s="103">
        <v>0</v>
      </c>
      <c r="N48" s="103">
        <f t="shared" si="2"/>
        <v>1277.03</v>
      </c>
      <c r="O48" s="93">
        <v>0</v>
      </c>
      <c r="P48" s="93">
        <f t="shared" si="3"/>
        <v>1277.03</v>
      </c>
    </row>
    <row r="49" spans="1:16" ht="12.75" customHeight="1" thickBot="1">
      <c r="A49" s="168"/>
      <c r="B49" s="34"/>
      <c r="C49" s="205"/>
      <c r="D49" s="206"/>
      <c r="E49" s="21"/>
      <c r="F49" s="35"/>
      <c r="G49" s="59" t="s">
        <v>18</v>
      </c>
      <c r="H49" s="75">
        <v>7152.68</v>
      </c>
      <c r="I49" s="87">
        <v>487</v>
      </c>
      <c r="J49" s="88">
        <f t="shared" si="0"/>
        <v>7639.68</v>
      </c>
      <c r="K49" s="96">
        <v>0</v>
      </c>
      <c r="L49" s="100">
        <f t="shared" si="1"/>
        <v>7639.68</v>
      </c>
      <c r="M49" s="105">
        <v>0</v>
      </c>
      <c r="N49" s="105">
        <f t="shared" si="2"/>
        <v>7639.68</v>
      </c>
      <c r="O49" s="113">
        <v>90.8</v>
      </c>
      <c r="P49" s="113">
        <f t="shared" si="3"/>
        <v>7730.4800000000005</v>
      </c>
    </row>
    <row r="50" spans="1:17" ht="12.75" customHeight="1">
      <c r="A50" s="168"/>
      <c r="B50" s="146" t="s">
        <v>9</v>
      </c>
      <c r="C50" s="207" t="s">
        <v>36</v>
      </c>
      <c r="D50" s="208"/>
      <c r="E50" s="147" t="s">
        <v>8</v>
      </c>
      <c r="F50" s="148" t="s">
        <v>8</v>
      </c>
      <c r="G50" s="149" t="s">
        <v>141</v>
      </c>
      <c r="H50" s="150">
        <f>H51</f>
        <v>8536.32</v>
      </c>
      <c r="I50" s="141">
        <v>0</v>
      </c>
      <c r="J50" s="131">
        <f t="shared" si="0"/>
        <v>8536.32</v>
      </c>
      <c r="K50" s="132">
        <v>0</v>
      </c>
      <c r="L50" s="133">
        <f t="shared" si="1"/>
        <v>8536.32</v>
      </c>
      <c r="M50" s="134">
        <v>0</v>
      </c>
      <c r="N50" s="134">
        <f t="shared" si="2"/>
        <v>8536.32</v>
      </c>
      <c r="O50" s="133">
        <f>+O51</f>
        <v>90.8</v>
      </c>
      <c r="P50" s="133">
        <f t="shared" si="3"/>
        <v>8627.119999999999</v>
      </c>
      <c r="Q50" s="157" t="s">
        <v>149</v>
      </c>
    </row>
    <row r="51" spans="1:16" ht="12.75" customHeight="1">
      <c r="A51" s="168"/>
      <c r="B51" s="30"/>
      <c r="C51" s="203"/>
      <c r="D51" s="204"/>
      <c r="E51" s="28">
        <v>3123</v>
      </c>
      <c r="F51" s="31">
        <v>5331</v>
      </c>
      <c r="G51" s="63" t="s">
        <v>15</v>
      </c>
      <c r="H51" s="73">
        <f>H52+H53</f>
        <v>8536.32</v>
      </c>
      <c r="I51" s="71">
        <v>0</v>
      </c>
      <c r="J51" s="82">
        <f t="shared" si="0"/>
        <v>8536.32</v>
      </c>
      <c r="K51" s="92">
        <v>0</v>
      </c>
      <c r="L51" s="93">
        <f t="shared" si="1"/>
        <v>8536.32</v>
      </c>
      <c r="M51" s="102">
        <v>0</v>
      </c>
      <c r="N51" s="102">
        <f t="shared" si="2"/>
        <v>8536.32</v>
      </c>
      <c r="O51" s="93">
        <f>SUM(O52:O53)</f>
        <v>90.8</v>
      </c>
      <c r="P51" s="93">
        <f t="shared" si="3"/>
        <v>8627.119999999999</v>
      </c>
    </row>
    <row r="52" spans="1:16" ht="12.75" customHeight="1">
      <c r="A52" s="168"/>
      <c r="B52" s="32"/>
      <c r="C52" s="203"/>
      <c r="D52" s="204"/>
      <c r="E52" s="17"/>
      <c r="F52" s="33" t="s">
        <v>16</v>
      </c>
      <c r="G52" s="58" t="s">
        <v>21</v>
      </c>
      <c r="H52" s="74">
        <v>167</v>
      </c>
      <c r="I52" s="83">
        <v>0</v>
      </c>
      <c r="J52" s="84">
        <f t="shared" si="0"/>
        <v>167</v>
      </c>
      <c r="K52" s="94">
        <v>0</v>
      </c>
      <c r="L52" s="97">
        <f t="shared" si="1"/>
        <v>167</v>
      </c>
      <c r="M52" s="103">
        <v>0</v>
      </c>
      <c r="N52" s="103">
        <f t="shared" si="2"/>
        <v>167</v>
      </c>
      <c r="O52" s="93">
        <v>0</v>
      </c>
      <c r="P52" s="93">
        <f t="shared" si="3"/>
        <v>167</v>
      </c>
    </row>
    <row r="53" spans="1:16" ht="12.75" customHeight="1" thickBot="1">
      <c r="A53" s="168"/>
      <c r="B53" s="34"/>
      <c r="C53" s="205"/>
      <c r="D53" s="206"/>
      <c r="E53" s="21"/>
      <c r="F53" s="35"/>
      <c r="G53" s="59" t="s">
        <v>18</v>
      </c>
      <c r="H53" s="75">
        <v>8369.32</v>
      </c>
      <c r="I53" s="85">
        <v>0</v>
      </c>
      <c r="J53" s="86">
        <f t="shared" si="0"/>
        <v>8369.32</v>
      </c>
      <c r="K53" s="98">
        <v>0</v>
      </c>
      <c r="L53" s="99">
        <f t="shared" si="1"/>
        <v>8369.32</v>
      </c>
      <c r="M53" s="104">
        <v>0</v>
      </c>
      <c r="N53" s="104">
        <f t="shared" si="2"/>
        <v>8369.32</v>
      </c>
      <c r="O53" s="119">
        <v>90.8</v>
      </c>
      <c r="P53" s="119">
        <f t="shared" si="3"/>
        <v>8460.119999999999</v>
      </c>
    </row>
    <row r="54" spans="1:16" ht="12.75" customHeight="1">
      <c r="A54" s="168"/>
      <c r="B54" s="142" t="s">
        <v>9</v>
      </c>
      <c r="C54" s="201" t="s">
        <v>37</v>
      </c>
      <c r="D54" s="202"/>
      <c r="E54" s="127" t="s">
        <v>8</v>
      </c>
      <c r="F54" s="143" t="s">
        <v>8</v>
      </c>
      <c r="G54" s="144" t="s">
        <v>38</v>
      </c>
      <c r="H54" s="145">
        <f>H55</f>
        <v>8183.17</v>
      </c>
      <c r="I54" s="136">
        <v>0</v>
      </c>
      <c r="J54" s="137">
        <f t="shared" si="0"/>
        <v>8183.17</v>
      </c>
      <c r="K54" s="138">
        <v>0</v>
      </c>
      <c r="L54" s="139">
        <f t="shared" si="1"/>
        <v>8183.17</v>
      </c>
      <c r="M54" s="140">
        <v>0</v>
      </c>
      <c r="N54" s="140">
        <f t="shared" si="2"/>
        <v>8183.17</v>
      </c>
      <c r="O54" s="139">
        <v>0</v>
      </c>
      <c r="P54" s="139">
        <f t="shared" si="3"/>
        <v>8183.17</v>
      </c>
    </row>
    <row r="55" spans="1:16" ht="12.75" customHeight="1">
      <c r="A55" s="168"/>
      <c r="B55" s="30"/>
      <c r="C55" s="203"/>
      <c r="D55" s="204"/>
      <c r="E55" s="28">
        <v>3124</v>
      </c>
      <c r="F55" s="31">
        <v>5331</v>
      </c>
      <c r="G55" s="63" t="s">
        <v>15</v>
      </c>
      <c r="H55" s="73">
        <f>H56+H57</f>
        <v>8183.17</v>
      </c>
      <c r="I55" s="71">
        <v>0</v>
      </c>
      <c r="J55" s="82">
        <f t="shared" si="0"/>
        <v>8183.17</v>
      </c>
      <c r="K55" s="92">
        <v>0</v>
      </c>
      <c r="L55" s="93">
        <f t="shared" si="1"/>
        <v>8183.17</v>
      </c>
      <c r="M55" s="102">
        <v>0</v>
      </c>
      <c r="N55" s="102">
        <f t="shared" si="2"/>
        <v>8183.17</v>
      </c>
      <c r="O55" s="93">
        <v>0</v>
      </c>
      <c r="P55" s="93">
        <f t="shared" si="3"/>
        <v>8183.17</v>
      </c>
    </row>
    <row r="56" spans="1:16" ht="12.75" customHeight="1">
      <c r="A56" s="168"/>
      <c r="B56" s="32"/>
      <c r="C56" s="203"/>
      <c r="D56" s="204"/>
      <c r="E56" s="17"/>
      <c r="F56" s="33" t="s">
        <v>16</v>
      </c>
      <c r="G56" s="58" t="s">
        <v>21</v>
      </c>
      <c r="H56" s="74">
        <v>2476.26</v>
      </c>
      <c r="I56" s="83">
        <v>0</v>
      </c>
      <c r="J56" s="84">
        <f t="shared" si="0"/>
        <v>2476.26</v>
      </c>
      <c r="K56" s="94">
        <v>0</v>
      </c>
      <c r="L56" s="97">
        <f t="shared" si="1"/>
        <v>2476.26</v>
      </c>
      <c r="M56" s="103">
        <v>0</v>
      </c>
      <c r="N56" s="103">
        <f t="shared" si="2"/>
        <v>2476.26</v>
      </c>
      <c r="O56" s="93">
        <v>0</v>
      </c>
      <c r="P56" s="93">
        <f t="shared" si="3"/>
        <v>2476.26</v>
      </c>
    </row>
    <row r="57" spans="1:16" ht="12.75" customHeight="1" thickBot="1">
      <c r="A57" s="168"/>
      <c r="B57" s="34"/>
      <c r="C57" s="205"/>
      <c r="D57" s="206"/>
      <c r="E57" s="21"/>
      <c r="F57" s="35"/>
      <c r="G57" s="59" t="s">
        <v>18</v>
      </c>
      <c r="H57" s="75">
        <v>5706.91</v>
      </c>
      <c r="I57" s="87">
        <v>0</v>
      </c>
      <c r="J57" s="88">
        <f t="shared" si="0"/>
        <v>5706.91</v>
      </c>
      <c r="K57" s="96">
        <v>0</v>
      </c>
      <c r="L57" s="100">
        <f t="shared" si="1"/>
        <v>5706.91</v>
      </c>
      <c r="M57" s="105">
        <v>0</v>
      </c>
      <c r="N57" s="105">
        <f t="shared" si="2"/>
        <v>5706.91</v>
      </c>
      <c r="O57" s="113">
        <v>0</v>
      </c>
      <c r="P57" s="113">
        <f t="shared" si="3"/>
        <v>5706.91</v>
      </c>
    </row>
    <row r="58" spans="1:16" s="11" customFormat="1" ht="12" customHeight="1">
      <c r="A58" s="169"/>
      <c r="B58" s="142" t="s">
        <v>9</v>
      </c>
      <c r="C58" s="201" t="s">
        <v>39</v>
      </c>
      <c r="D58" s="202"/>
      <c r="E58" s="127" t="s">
        <v>8</v>
      </c>
      <c r="F58" s="143" t="s">
        <v>8</v>
      </c>
      <c r="G58" s="144" t="s">
        <v>40</v>
      </c>
      <c r="H58" s="145">
        <f>H59</f>
        <v>3134.17</v>
      </c>
      <c r="I58" s="141">
        <v>0</v>
      </c>
      <c r="J58" s="131">
        <f t="shared" si="0"/>
        <v>3134.17</v>
      </c>
      <c r="K58" s="132">
        <v>0</v>
      </c>
      <c r="L58" s="133">
        <f t="shared" si="1"/>
        <v>3134.17</v>
      </c>
      <c r="M58" s="134">
        <v>0</v>
      </c>
      <c r="N58" s="134">
        <f t="shared" si="2"/>
        <v>3134.17</v>
      </c>
      <c r="O58" s="133">
        <v>0</v>
      </c>
      <c r="P58" s="133">
        <f t="shared" si="3"/>
        <v>3134.17</v>
      </c>
    </row>
    <row r="59" spans="1:16" ht="12" customHeight="1">
      <c r="A59" s="169"/>
      <c r="B59" s="30"/>
      <c r="C59" s="203"/>
      <c r="D59" s="204"/>
      <c r="E59" s="28">
        <v>3147</v>
      </c>
      <c r="F59" s="31">
        <v>5331</v>
      </c>
      <c r="G59" s="63" t="s">
        <v>15</v>
      </c>
      <c r="H59" s="73">
        <f>H60+H61</f>
        <v>3134.17</v>
      </c>
      <c r="I59" s="71">
        <v>0</v>
      </c>
      <c r="J59" s="82">
        <f t="shared" si="0"/>
        <v>3134.17</v>
      </c>
      <c r="K59" s="92">
        <v>0</v>
      </c>
      <c r="L59" s="93">
        <f t="shared" si="1"/>
        <v>3134.17</v>
      </c>
      <c r="M59" s="102">
        <v>0</v>
      </c>
      <c r="N59" s="102">
        <f t="shared" si="2"/>
        <v>3134.17</v>
      </c>
      <c r="O59" s="93">
        <v>0</v>
      </c>
      <c r="P59" s="93">
        <f t="shared" si="3"/>
        <v>3134.17</v>
      </c>
    </row>
    <row r="60" spans="1:16" ht="12" customHeight="1">
      <c r="A60" s="169"/>
      <c r="B60" s="32"/>
      <c r="C60" s="203"/>
      <c r="D60" s="204"/>
      <c r="E60" s="17"/>
      <c r="F60" s="33" t="s">
        <v>16</v>
      </c>
      <c r="G60" s="58" t="s">
        <v>21</v>
      </c>
      <c r="H60" s="74">
        <v>286.31</v>
      </c>
      <c r="I60" s="83">
        <v>0</v>
      </c>
      <c r="J60" s="84">
        <f t="shared" si="0"/>
        <v>286.31</v>
      </c>
      <c r="K60" s="94">
        <v>0</v>
      </c>
      <c r="L60" s="97">
        <f t="shared" si="1"/>
        <v>286.31</v>
      </c>
      <c r="M60" s="103">
        <v>0</v>
      </c>
      <c r="N60" s="103">
        <f t="shared" si="2"/>
        <v>286.31</v>
      </c>
      <c r="O60" s="93">
        <v>0</v>
      </c>
      <c r="P60" s="93">
        <f t="shared" si="3"/>
        <v>286.31</v>
      </c>
    </row>
    <row r="61" spans="1:16" ht="12" customHeight="1" thickBot="1">
      <c r="A61" s="169"/>
      <c r="B61" s="34"/>
      <c r="C61" s="205"/>
      <c r="D61" s="206"/>
      <c r="E61" s="21"/>
      <c r="F61" s="35"/>
      <c r="G61" s="59" t="s">
        <v>18</v>
      </c>
      <c r="H61" s="75">
        <v>2847.86</v>
      </c>
      <c r="I61" s="85">
        <v>0</v>
      </c>
      <c r="J61" s="86">
        <f t="shared" si="0"/>
        <v>2847.86</v>
      </c>
      <c r="K61" s="98">
        <v>0</v>
      </c>
      <c r="L61" s="99">
        <f t="shared" si="1"/>
        <v>2847.86</v>
      </c>
      <c r="M61" s="104">
        <v>0</v>
      </c>
      <c r="N61" s="104">
        <f t="shared" si="2"/>
        <v>2847.86</v>
      </c>
      <c r="O61" s="119">
        <v>0</v>
      </c>
      <c r="P61" s="119">
        <f t="shared" si="3"/>
        <v>2847.86</v>
      </c>
    </row>
    <row r="62" spans="1:16" s="11" customFormat="1" ht="12" customHeight="1">
      <c r="A62" s="169"/>
      <c r="B62" s="142" t="s">
        <v>9</v>
      </c>
      <c r="C62" s="201" t="s">
        <v>41</v>
      </c>
      <c r="D62" s="202"/>
      <c r="E62" s="127" t="s">
        <v>8</v>
      </c>
      <c r="F62" s="143" t="s">
        <v>8</v>
      </c>
      <c r="G62" s="144" t="s">
        <v>144</v>
      </c>
      <c r="H62" s="145">
        <f>H63</f>
        <v>5657.06</v>
      </c>
      <c r="I62" s="150">
        <f>+I63</f>
        <v>360</v>
      </c>
      <c r="J62" s="137">
        <f t="shared" si="0"/>
        <v>6017.06</v>
      </c>
      <c r="K62" s="138">
        <v>0</v>
      </c>
      <c r="L62" s="139">
        <f t="shared" si="1"/>
        <v>6017.06</v>
      </c>
      <c r="M62" s="151">
        <f>+M63</f>
        <v>120</v>
      </c>
      <c r="N62" s="151">
        <f t="shared" si="2"/>
        <v>6137.06</v>
      </c>
      <c r="O62" s="139">
        <v>0</v>
      </c>
      <c r="P62" s="139">
        <f t="shared" si="3"/>
        <v>6137.06</v>
      </c>
    </row>
    <row r="63" spans="1:16" ht="12" customHeight="1">
      <c r="A63" s="169"/>
      <c r="B63" s="30"/>
      <c r="C63" s="203"/>
      <c r="D63" s="204"/>
      <c r="E63" s="28">
        <v>3113</v>
      </c>
      <c r="F63" s="31">
        <v>5331</v>
      </c>
      <c r="G63" s="63" t="s">
        <v>15</v>
      </c>
      <c r="H63" s="73">
        <f>H64+H65</f>
        <v>5657.06</v>
      </c>
      <c r="I63" s="73">
        <f>SUM(I64:I65)</f>
        <v>360</v>
      </c>
      <c r="J63" s="82">
        <f t="shared" si="0"/>
        <v>6017.06</v>
      </c>
      <c r="K63" s="92">
        <v>0</v>
      </c>
      <c r="L63" s="93">
        <f t="shared" si="1"/>
        <v>6017.06</v>
      </c>
      <c r="M63" s="106">
        <f>SUM(M64:M65)</f>
        <v>120</v>
      </c>
      <c r="N63" s="106">
        <f t="shared" si="2"/>
        <v>6137.06</v>
      </c>
      <c r="O63" s="93">
        <v>0</v>
      </c>
      <c r="P63" s="93">
        <f t="shared" si="3"/>
        <v>6137.06</v>
      </c>
    </row>
    <row r="64" spans="1:16" ht="12" customHeight="1">
      <c r="A64" s="169"/>
      <c r="B64" s="32"/>
      <c r="C64" s="203"/>
      <c r="D64" s="204"/>
      <c r="E64" s="17"/>
      <c r="F64" s="33" t="s">
        <v>16</v>
      </c>
      <c r="G64" s="58" t="s">
        <v>21</v>
      </c>
      <c r="H64" s="74">
        <v>1108</v>
      </c>
      <c r="I64" s="74">
        <v>0</v>
      </c>
      <c r="J64" s="84">
        <f t="shared" si="0"/>
        <v>1108</v>
      </c>
      <c r="K64" s="94">
        <v>0</v>
      </c>
      <c r="L64" s="97">
        <f t="shared" si="1"/>
        <v>1108</v>
      </c>
      <c r="M64" s="107">
        <v>0</v>
      </c>
      <c r="N64" s="107">
        <f t="shared" si="2"/>
        <v>1108</v>
      </c>
      <c r="O64" s="93">
        <v>0</v>
      </c>
      <c r="P64" s="93">
        <f t="shared" si="3"/>
        <v>1108</v>
      </c>
    </row>
    <row r="65" spans="1:16" ht="12" customHeight="1" thickBot="1">
      <c r="A65" s="169"/>
      <c r="B65" s="34"/>
      <c r="C65" s="205"/>
      <c r="D65" s="206"/>
      <c r="E65" s="21"/>
      <c r="F65" s="35"/>
      <c r="G65" s="59" t="s">
        <v>18</v>
      </c>
      <c r="H65" s="75">
        <v>4549.06</v>
      </c>
      <c r="I65" s="80">
        <v>360</v>
      </c>
      <c r="J65" s="88">
        <f t="shared" si="0"/>
        <v>4909.06</v>
      </c>
      <c r="K65" s="96">
        <v>0</v>
      </c>
      <c r="L65" s="100">
        <f t="shared" si="1"/>
        <v>4909.06</v>
      </c>
      <c r="M65" s="108">
        <v>120</v>
      </c>
      <c r="N65" s="108">
        <f t="shared" si="2"/>
        <v>5029.06</v>
      </c>
      <c r="O65" s="113">
        <v>0</v>
      </c>
      <c r="P65" s="113">
        <f t="shared" si="3"/>
        <v>5029.06</v>
      </c>
    </row>
    <row r="66" spans="1:16" s="11" customFormat="1" ht="12" customHeight="1">
      <c r="A66" s="169"/>
      <c r="B66" s="142" t="s">
        <v>9</v>
      </c>
      <c r="C66" s="201" t="s">
        <v>42</v>
      </c>
      <c r="D66" s="202"/>
      <c r="E66" s="127" t="s">
        <v>8</v>
      </c>
      <c r="F66" s="143" t="s">
        <v>8</v>
      </c>
      <c r="G66" s="144" t="s">
        <v>43</v>
      </c>
      <c r="H66" s="145">
        <f>H67</f>
        <v>2493.8100000000004</v>
      </c>
      <c r="I66" s="145">
        <f>+I67</f>
        <v>0</v>
      </c>
      <c r="J66" s="131">
        <f t="shared" si="0"/>
        <v>2493.8100000000004</v>
      </c>
      <c r="K66" s="132">
        <v>0</v>
      </c>
      <c r="L66" s="133">
        <f t="shared" si="1"/>
        <v>2493.8100000000004</v>
      </c>
      <c r="M66" s="134">
        <v>0</v>
      </c>
      <c r="N66" s="134">
        <f t="shared" si="2"/>
        <v>2493.8100000000004</v>
      </c>
      <c r="O66" s="133">
        <v>0</v>
      </c>
      <c r="P66" s="133">
        <f t="shared" si="3"/>
        <v>2493.8100000000004</v>
      </c>
    </row>
    <row r="67" spans="1:16" ht="12" customHeight="1">
      <c r="A67" s="169"/>
      <c r="B67" s="30"/>
      <c r="C67" s="203"/>
      <c r="D67" s="204"/>
      <c r="E67" s="28">
        <v>3113</v>
      </c>
      <c r="F67" s="31">
        <v>5331</v>
      </c>
      <c r="G67" s="63" t="s">
        <v>15</v>
      </c>
      <c r="H67" s="73">
        <f>H68+H69</f>
        <v>2493.8100000000004</v>
      </c>
      <c r="I67" s="73">
        <f>SUM(I68:I69)</f>
        <v>0</v>
      </c>
      <c r="J67" s="82">
        <f t="shared" si="0"/>
        <v>2493.8100000000004</v>
      </c>
      <c r="K67" s="92">
        <v>0</v>
      </c>
      <c r="L67" s="93">
        <f t="shared" si="1"/>
        <v>2493.8100000000004</v>
      </c>
      <c r="M67" s="102">
        <v>0</v>
      </c>
      <c r="N67" s="102">
        <f t="shared" si="2"/>
        <v>2493.8100000000004</v>
      </c>
      <c r="O67" s="93">
        <v>0</v>
      </c>
      <c r="P67" s="93">
        <f t="shared" si="3"/>
        <v>2493.8100000000004</v>
      </c>
    </row>
    <row r="68" spans="1:16" ht="12" customHeight="1">
      <c r="A68" s="169"/>
      <c r="B68" s="32"/>
      <c r="C68" s="203"/>
      <c r="D68" s="204"/>
      <c r="E68" s="17"/>
      <c r="F68" s="33" t="s">
        <v>16</v>
      </c>
      <c r="G68" s="58" t="s">
        <v>21</v>
      </c>
      <c r="H68" s="74">
        <v>171.28</v>
      </c>
      <c r="I68" s="74">
        <v>0</v>
      </c>
      <c r="J68" s="84">
        <f t="shared" si="0"/>
        <v>171.28</v>
      </c>
      <c r="K68" s="94">
        <v>0</v>
      </c>
      <c r="L68" s="97">
        <f t="shared" si="1"/>
        <v>171.28</v>
      </c>
      <c r="M68" s="103">
        <v>0</v>
      </c>
      <c r="N68" s="103">
        <f t="shared" si="2"/>
        <v>171.28</v>
      </c>
      <c r="O68" s="93">
        <v>0</v>
      </c>
      <c r="P68" s="93">
        <f t="shared" si="3"/>
        <v>171.28</v>
      </c>
    </row>
    <row r="69" spans="1:16" ht="12" customHeight="1" thickBot="1">
      <c r="A69" s="169"/>
      <c r="B69" s="34"/>
      <c r="C69" s="205"/>
      <c r="D69" s="206"/>
      <c r="E69" s="21"/>
      <c r="F69" s="35"/>
      <c r="G69" s="59" t="s">
        <v>18</v>
      </c>
      <c r="H69" s="75">
        <v>2322.53</v>
      </c>
      <c r="I69" s="75">
        <v>0</v>
      </c>
      <c r="J69" s="86">
        <f t="shared" si="0"/>
        <v>2322.53</v>
      </c>
      <c r="K69" s="98">
        <v>0</v>
      </c>
      <c r="L69" s="99">
        <f t="shared" si="1"/>
        <v>2322.53</v>
      </c>
      <c r="M69" s="104">
        <v>0</v>
      </c>
      <c r="N69" s="104">
        <f t="shared" si="2"/>
        <v>2322.53</v>
      </c>
      <c r="O69" s="119">
        <v>0</v>
      </c>
      <c r="P69" s="119">
        <f t="shared" si="3"/>
        <v>2322.53</v>
      </c>
    </row>
    <row r="70" spans="1:16" s="11" customFormat="1" ht="12" customHeight="1">
      <c r="A70" s="169"/>
      <c r="B70" s="142" t="s">
        <v>9</v>
      </c>
      <c r="C70" s="201" t="s">
        <v>44</v>
      </c>
      <c r="D70" s="202"/>
      <c r="E70" s="127" t="s">
        <v>8</v>
      </c>
      <c r="F70" s="143" t="s">
        <v>8</v>
      </c>
      <c r="G70" s="144" t="s">
        <v>45</v>
      </c>
      <c r="H70" s="145">
        <f>H71</f>
        <v>3000.62</v>
      </c>
      <c r="I70" s="150">
        <v>0</v>
      </c>
      <c r="J70" s="137">
        <f t="shared" si="0"/>
        <v>3000.62</v>
      </c>
      <c r="K70" s="138">
        <v>0</v>
      </c>
      <c r="L70" s="139">
        <f t="shared" si="1"/>
        <v>3000.62</v>
      </c>
      <c r="M70" s="140">
        <v>0</v>
      </c>
      <c r="N70" s="140">
        <f t="shared" si="2"/>
        <v>3000.62</v>
      </c>
      <c r="O70" s="139">
        <v>0</v>
      </c>
      <c r="P70" s="139">
        <f t="shared" si="3"/>
        <v>3000.62</v>
      </c>
    </row>
    <row r="71" spans="1:16" ht="12" customHeight="1">
      <c r="A71" s="169"/>
      <c r="B71" s="30"/>
      <c r="C71" s="203"/>
      <c r="D71" s="204"/>
      <c r="E71" s="28">
        <v>4322</v>
      </c>
      <c r="F71" s="31">
        <v>5331</v>
      </c>
      <c r="G71" s="63" t="s">
        <v>15</v>
      </c>
      <c r="H71" s="73">
        <f>H72+H73</f>
        <v>3000.62</v>
      </c>
      <c r="I71" s="73">
        <v>0</v>
      </c>
      <c r="J71" s="82">
        <f t="shared" si="0"/>
        <v>3000.62</v>
      </c>
      <c r="K71" s="92">
        <v>0</v>
      </c>
      <c r="L71" s="93">
        <f t="shared" si="1"/>
        <v>3000.62</v>
      </c>
      <c r="M71" s="102">
        <v>0</v>
      </c>
      <c r="N71" s="102">
        <f t="shared" si="2"/>
        <v>3000.62</v>
      </c>
      <c r="O71" s="93">
        <v>0</v>
      </c>
      <c r="P71" s="93">
        <f t="shared" si="3"/>
        <v>3000.62</v>
      </c>
    </row>
    <row r="72" spans="1:16" ht="12" customHeight="1">
      <c r="A72" s="169"/>
      <c r="B72" s="32"/>
      <c r="C72" s="203"/>
      <c r="D72" s="204"/>
      <c r="E72" s="17"/>
      <c r="F72" s="33" t="s">
        <v>16</v>
      </c>
      <c r="G72" s="58" t="s">
        <v>21</v>
      </c>
      <c r="H72" s="74">
        <v>321.68</v>
      </c>
      <c r="I72" s="74">
        <v>0</v>
      </c>
      <c r="J72" s="84">
        <f t="shared" si="0"/>
        <v>321.68</v>
      </c>
      <c r="K72" s="94">
        <v>0</v>
      </c>
      <c r="L72" s="97">
        <f t="shared" si="1"/>
        <v>321.68</v>
      </c>
      <c r="M72" s="103">
        <v>0</v>
      </c>
      <c r="N72" s="103">
        <f t="shared" si="2"/>
        <v>321.68</v>
      </c>
      <c r="O72" s="93">
        <v>0</v>
      </c>
      <c r="P72" s="93">
        <f t="shared" si="3"/>
        <v>321.68</v>
      </c>
    </row>
    <row r="73" spans="1:16" ht="12" customHeight="1" thickBot="1">
      <c r="A73" s="169"/>
      <c r="B73" s="34"/>
      <c r="C73" s="205"/>
      <c r="D73" s="206"/>
      <c r="E73" s="21"/>
      <c r="F73" s="35"/>
      <c r="G73" s="59" t="s">
        <v>18</v>
      </c>
      <c r="H73" s="75">
        <v>2678.94</v>
      </c>
      <c r="I73" s="80">
        <v>0</v>
      </c>
      <c r="J73" s="88">
        <f t="shared" si="0"/>
        <v>2678.94</v>
      </c>
      <c r="K73" s="96">
        <v>0</v>
      </c>
      <c r="L73" s="100">
        <f t="shared" si="1"/>
        <v>2678.94</v>
      </c>
      <c r="M73" s="105">
        <v>0</v>
      </c>
      <c r="N73" s="105">
        <f t="shared" si="2"/>
        <v>2678.94</v>
      </c>
      <c r="O73" s="113">
        <v>0</v>
      </c>
      <c r="P73" s="113">
        <f t="shared" si="3"/>
        <v>2678.94</v>
      </c>
    </row>
    <row r="74" spans="1:16" s="11" customFormat="1" ht="12" customHeight="1">
      <c r="A74" s="169"/>
      <c r="B74" s="142" t="s">
        <v>9</v>
      </c>
      <c r="C74" s="201" t="s">
        <v>46</v>
      </c>
      <c r="D74" s="202"/>
      <c r="E74" s="127" t="s">
        <v>8</v>
      </c>
      <c r="F74" s="143" t="s">
        <v>8</v>
      </c>
      <c r="G74" s="144" t="s">
        <v>47</v>
      </c>
      <c r="H74" s="145">
        <f>H75</f>
        <v>1033.63</v>
      </c>
      <c r="I74" s="145">
        <v>0</v>
      </c>
      <c r="J74" s="131">
        <f aca="true" t="shared" si="4" ref="J74:J137">+H74+I74</f>
        <v>1033.63</v>
      </c>
      <c r="K74" s="132">
        <v>0</v>
      </c>
      <c r="L74" s="133">
        <f aca="true" t="shared" si="5" ref="L74:L137">+J74+K74</f>
        <v>1033.63</v>
      </c>
      <c r="M74" s="134">
        <v>0</v>
      </c>
      <c r="N74" s="134">
        <f aca="true" t="shared" si="6" ref="N74:N137">+L74+M74</f>
        <v>1033.63</v>
      </c>
      <c r="O74" s="133">
        <v>0</v>
      </c>
      <c r="P74" s="133">
        <f aca="true" t="shared" si="7" ref="P74:P137">+N74+O74</f>
        <v>1033.63</v>
      </c>
    </row>
    <row r="75" spans="1:16" ht="12" customHeight="1">
      <c r="A75" s="169"/>
      <c r="B75" s="30"/>
      <c r="C75" s="203"/>
      <c r="D75" s="204"/>
      <c r="E75" s="28">
        <v>3146</v>
      </c>
      <c r="F75" s="31">
        <v>5331</v>
      </c>
      <c r="G75" s="63" t="s">
        <v>15</v>
      </c>
      <c r="H75" s="73">
        <f>H76+H77</f>
        <v>1033.63</v>
      </c>
      <c r="I75" s="73">
        <v>0</v>
      </c>
      <c r="J75" s="82">
        <f t="shared" si="4"/>
        <v>1033.63</v>
      </c>
      <c r="K75" s="92">
        <v>0</v>
      </c>
      <c r="L75" s="93">
        <f t="shared" si="5"/>
        <v>1033.63</v>
      </c>
      <c r="M75" s="102">
        <v>0</v>
      </c>
      <c r="N75" s="102">
        <f t="shared" si="6"/>
        <v>1033.63</v>
      </c>
      <c r="O75" s="93">
        <v>0</v>
      </c>
      <c r="P75" s="93">
        <f t="shared" si="7"/>
        <v>1033.63</v>
      </c>
    </row>
    <row r="76" spans="1:16" ht="12" customHeight="1">
      <c r="A76" s="169"/>
      <c r="B76" s="32"/>
      <c r="C76" s="203"/>
      <c r="D76" s="204"/>
      <c r="E76" s="17"/>
      <c r="F76" s="33" t="s">
        <v>16</v>
      </c>
      <c r="G76" s="58" t="s">
        <v>21</v>
      </c>
      <c r="H76" s="74">
        <v>16.55</v>
      </c>
      <c r="I76" s="74">
        <v>0</v>
      </c>
      <c r="J76" s="84">
        <f t="shared" si="4"/>
        <v>16.55</v>
      </c>
      <c r="K76" s="94">
        <v>0</v>
      </c>
      <c r="L76" s="97">
        <f t="shared" si="5"/>
        <v>16.55</v>
      </c>
      <c r="M76" s="103">
        <v>0</v>
      </c>
      <c r="N76" s="103">
        <f t="shared" si="6"/>
        <v>16.55</v>
      </c>
      <c r="O76" s="93">
        <v>0</v>
      </c>
      <c r="P76" s="93">
        <f t="shared" si="7"/>
        <v>16.55</v>
      </c>
    </row>
    <row r="77" spans="1:16" ht="12" customHeight="1" thickBot="1">
      <c r="A77" s="169"/>
      <c r="B77" s="34"/>
      <c r="C77" s="205"/>
      <c r="D77" s="206"/>
      <c r="E77" s="21"/>
      <c r="F77" s="35"/>
      <c r="G77" s="59" t="s">
        <v>18</v>
      </c>
      <c r="H77" s="75">
        <v>1017.08</v>
      </c>
      <c r="I77" s="75">
        <v>0</v>
      </c>
      <c r="J77" s="86">
        <f t="shared" si="4"/>
        <v>1017.08</v>
      </c>
      <c r="K77" s="98">
        <v>0</v>
      </c>
      <c r="L77" s="99">
        <f t="shared" si="5"/>
        <v>1017.08</v>
      </c>
      <c r="M77" s="104">
        <v>0</v>
      </c>
      <c r="N77" s="104">
        <f t="shared" si="6"/>
        <v>1017.08</v>
      </c>
      <c r="O77" s="119">
        <v>0</v>
      </c>
      <c r="P77" s="119">
        <f t="shared" si="7"/>
        <v>1017.08</v>
      </c>
    </row>
    <row r="78" spans="1:16" s="11" customFormat="1" ht="12" customHeight="1">
      <c r="A78" s="169"/>
      <c r="B78" s="142" t="s">
        <v>9</v>
      </c>
      <c r="C78" s="201" t="s">
        <v>48</v>
      </c>
      <c r="D78" s="202"/>
      <c r="E78" s="127" t="s">
        <v>8</v>
      </c>
      <c r="F78" s="143" t="s">
        <v>8</v>
      </c>
      <c r="G78" s="144" t="s">
        <v>49</v>
      </c>
      <c r="H78" s="145">
        <f>H79</f>
        <v>3108.53</v>
      </c>
      <c r="I78" s="150">
        <v>0</v>
      </c>
      <c r="J78" s="137">
        <f t="shared" si="4"/>
        <v>3108.53</v>
      </c>
      <c r="K78" s="138">
        <v>0</v>
      </c>
      <c r="L78" s="139">
        <f t="shared" si="5"/>
        <v>3108.53</v>
      </c>
      <c r="M78" s="140">
        <v>0</v>
      </c>
      <c r="N78" s="140">
        <f t="shared" si="6"/>
        <v>3108.53</v>
      </c>
      <c r="O78" s="139">
        <v>0</v>
      </c>
      <c r="P78" s="139">
        <f t="shared" si="7"/>
        <v>3108.53</v>
      </c>
    </row>
    <row r="79" spans="1:16" ht="12" customHeight="1">
      <c r="A79" s="169"/>
      <c r="B79" s="30"/>
      <c r="C79" s="203"/>
      <c r="D79" s="204"/>
      <c r="E79" s="28">
        <v>3421</v>
      </c>
      <c r="F79" s="31">
        <v>5331</v>
      </c>
      <c r="G79" s="63" t="s">
        <v>15</v>
      </c>
      <c r="H79" s="73">
        <f>H80+H81</f>
        <v>3108.53</v>
      </c>
      <c r="I79" s="73">
        <v>0</v>
      </c>
      <c r="J79" s="82">
        <f t="shared" si="4"/>
        <v>3108.53</v>
      </c>
      <c r="K79" s="92">
        <v>0</v>
      </c>
      <c r="L79" s="93">
        <f t="shared" si="5"/>
        <v>3108.53</v>
      </c>
      <c r="M79" s="102">
        <v>0</v>
      </c>
      <c r="N79" s="102">
        <f t="shared" si="6"/>
        <v>3108.53</v>
      </c>
      <c r="O79" s="93">
        <v>0</v>
      </c>
      <c r="P79" s="93">
        <f t="shared" si="7"/>
        <v>3108.53</v>
      </c>
    </row>
    <row r="80" spans="1:16" ht="12" customHeight="1">
      <c r="A80" s="169"/>
      <c r="B80" s="32"/>
      <c r="C80" s="203"/>
      <c r="D80" s="204"/>
      <c r="E80" s="17"/>
      <c r="F80" s="33" t="s">
        <v>16</v>
      </c>
      <c r="G80" s="58" t="s">
        <v>21</v>
      </c>
      <c r="H80" s="74">
        <v>264.84</v>
      </c>
      <c r="I80" s="74">
        <v>0</v>
      </c>
      <c r="J80" s="84">
        <f t="shared" si="4"/>
        <v>264.84</v>
      </c>
      <c r="K80" s="94">
        <v>0</v>
      </c>
      <c r="L80" s="97">
        <f t="shared" si="5"/>
        <v>264.84</v>
      </c>
      <c r="M80" s="103">
        <v>0</v>
      </c>
      <c r="N80" s="103">
        <f t="shared" si="6"/>
        <v>264.84</v>
      </c>
      <c r="O80" s="93">
        <v>0</v>
      </c>
      <c r="P80" s="93">
        <f t="shared" si="7"/>
        <v>264.84</v>
      </c>
    </row>
    <row r="81" spans="1:16" ht="12" customHeight="1" thickBot="1">
      <c r="A81" s="169"/>
      <c r="B81" s="34"/>
      <c r="C81" s="205"/>
      <c r="D81" s="206"/>
      <c r="E81" s="21"/>
      <c r="F81" s="35"/>
      <c r="G81" s="59" t="s">
        <v>18</v>
      </c>
      <c r="H81" s="75">
        <v>2843.69</v>
      </c>
      <c r="I81" s="80">
        <v>0</v>
      </c>
      <c r="J81" s="88">
        <f t="shared" si="4"/>
        <v>2843.69</v>
      </c>
      <c r="K81" s="96">
        <v>0</v>
      </c>
      <c r="L81" s="100">
        <f t="shared" si="5"/>
        <v>2843.69</v>
      </c>
      <c r="M81" s="105">
        <v>0</v>
      </c>
      <c r="N81" s="105">
        <f t="shared" si="6"/>
        <v>2843.69</v>
      </c>
      <c r="O81" s="113">
        <v>0</v>
      </c>
      <c r="P81" s="113">
        <f t="shared" si="7"/>
        <v>2843.69</v>
      </c>
    </row>
    <row r="82" spans="1:18" s="11" customFormat="1" ht="12" customHeight="1">
      <c r="A82" s="169"/>
      <c r="B82" s="142" t="s">
        <v>9</v>
      </c>
      <c r="C82" s="201" t="s">
        <v>50</v>
      </c>
      <c r="D82" s="202"/>
      <c r="E82" s="127" t="s">
        <v>8</v>
      </c>
      <c r="F82" s="143" t="s">
        <v>8</v>
      </c>
      <c r="G82" s="144" t="s">
        <v>51</v>
      </c>
      <c r="H82" s="145">
        <f>H83</f>
        <v>568.9</v>
      </c>
      <c r="I82" s="145">
        <v>0</v>
      </c>
      <c r="J82" s="131">
        <f t="shared" si="4"/>
        <v>568.9</v>
      </c>
      <c r="K82" s="132">
        <v>0</v>
      </c>
      <c r="L82" s="133">
        <f t="shared" si="5"/>
        <v>568.9</v>
      </c>
      <c r="M82" s="134">
        <v>0</v>
      </c>
      <c r="N82" s="134">
        <f t="shared" si="6"/>
        <v>568.9</v>
      </c>
      <c r="O82" s="133">
        <v>0</v>
      </c>
      <c r="P82" s="133">
        <f t="shared" si="7"/>
        <v>568.9</v>
      </c>
      <c r="R82" s="40"/>
    </row>
    <row r="83" spans="1:16" ht="12" customHeight="1">
      <c r="A83" s="169"/>
      <c r="B83" s="30"/>
      <c r="C83" s="203"/>
      <c r="D83" s="204"/>
      <c r="E83" s="28">
        <v>3113</v>
      </c>
      <c r="F83" s="31">
        <v>5331</v>
      </c>
      <c r="G83" s="63" t="s">
        <v>15</v>
      </c>
      <c r="H83" s="73">
        <f>H84+H85</f>
        <v>568.9</v>
      </c>
      <c r="I83" s="73">
        <v>0</v>
      </c>
      <c r="J83" s="82">
        <f t="shared" si="4"/>
        <v>568.9</v>
      </c>
      <c r="K83" s="92">
        <v>0</v>
      </c>
      <c r="L83" s="93">
        <f t="shared" si="5"/>
        <v>568.9</v>
      </c>
      <c r="M83" s="102">
        <v>0</v>
      </c>
      <c r="N83" s="102">
        <f t="shared" si="6"/>
        <v>568.9</v>
      </c>
      <c r="O83" s="93">
        <v>0</v>
      </c>
      <c r="P83" s="93">
        <f t="shared" si="7"/>
        <v>568.9</v>
      </c>
    </row>
    <row r="84" spans="1:16" ht="12" customHeight="1">
      <c r="A84" s="169"/>
      <c r="B84" s="32"/>
      <c r="C84" s="203"/>
      <c r="D84" s="204"/>
      <c r="E84" s="17"/>
      <c r="F84" s="33" t="s">
        <v>16</v>
      </c>
      <c r="G84" s="58" t="s">
        <v>21</v>
      </c>
      <c r="H84" s="74">
        <v>54.38</v>
      </c>
      <c r="I84" s="74">
        <v>0</v>
      </c>
      <c r="J84" s="84">
        <f t="shared" si="4"/>
        <v>54.38</v>
      </c>
      <c r="K84" s="94">
        <v>0</v>
      </c>
      <c r="L84" s="97">
        <f t="shared" si="5"/>
        <v>54.38</v>
      </c>
      <c r="M84" s="103">
        <v>0</v>
      </c>
      <c r="N84" s="103">
        <f t="shared" si="6"/>
        <v>54.38</v>
      </c>
      <c r="O84" s="93">
        <v>0</v>
      </c>
      <c r="P84" s="93">
        <f t="shared" si="7"/>
        <v>54.38</v>
      </c>
    </row>
    <row r="85" spans="1:16" ht="12" customHeight="1" thickBot="1">
      <c r="A85" s="169"/>
      <c r="B85" s="34"/>
      <c r="C85" s="205"/>
      <c r="D85" s="206"/>
      <c r="E85" s="21"/>
      <c r="F85" s="35"/>
      <c r="G85" s="59" t="s">
        <v>18</v>
      </c>
      <c r="H85" s="75">
        <v>514.52</v>
      </c>
      <c r="I85" s="75">
        <v>0</v>
      </c>
      <c r="J85" s="86">
        <f t="shared" si="4"/>
        <v>514.52</v>
      </c>
      <c r="K85" s="98">
        <v>0</v>
      </c>
      <c r="L85" s="99">
        <f t="shared" si="5"/>
        <v>514.52</v>
      </c>
      <c r="M85" s="104">
        <v>0</v>
      </c>
      <c r="N85" s="104">
        <f t="shared" si="6"/>
        <v>514.52</v>
      </c>
      <c r="O85" s="119">
        <v>0</v>
      </c>
      <c r="P85" s="119">
        <f t="shared" si="7"/>
        <v>514.52</v>
      </c>
    </row>
    <row r="86" spans="1:16" s="11" customFormat="1" ht="12" customHeight="1">
      <c r="A86" s="169"/>
      <c r="B86" s="146" t="s">
        <v>9</v>
      </c>
      <c r="C86" s="201" t="s">
        <v>52</v>
      </c>
      <c r="D86" s="202"/>
      <c r="E86" s="147" t="s">
        <v>8</v>
      </c>
      <c r="F86" s="148" t="s">
        <v>8</v>
      </c>
      <c r="G86" s="149" t="s">
        <v>134</v>
      </c>
      <c r="H86" s="150">
        <f>H87</f>
        <v>667.72</v>
      </c>
      <c r="I86" s="150">
        <v>0</v>
      </c>
      <c r="J86" s="137">
        <f t="shared" si="4"/>
        <v>667.72</v>
      </c>
      <c r="K86" s="138">
        <v>0</v>
      </c>
      <c r="L86" s="139">
        <f t="shared" si="5"/>
        <v>667.72</v>
      </c>
      <c r="M86" s="140">
        <v>0</v>
      </c>
      <c r="N86" s="140">
        <f t="shared" si="6"/>
        <v>667.72</v>
      </c>
      <c r="O86" s="139">
        <v>0</v>
      </c>
      <c r="P86" s="139">
        <f t="shared" si="7"/>
        <v>667.72</v>
      </c>
    </row>
    <row r="87" spans="1:16" ht="12" customHeight="1">
      <c r="A87" s="169"/>
      <c r="B87" s="30"/>
      <c r="C87" s="203"/>
      <c r="D87" s="204"/>
      <c r="E87" s="28">
        <v>3113</v>
      </c>
      <c r="F87" s="31">
        <v>5331</v>
      </c>
      <c r="G87" s="63" t="s">
        <v>15</v>
      </c>
      <c r="H87" s="73">
        <f>H88+H89</f>
        <v>667.72</v>
      </c>
      <c r="I87" s="73">
        <v>0</v>
      </c>
      <c r="J87" s="82">
        <f t="shared" si="4"/>
        <v>667.72</v>
      </c>
      <c r="K87" s="92">
        <v>0</v>
      </c>
      <c r="L87" s="93">
        <f t="shared" si="5"/>
        <v>667.72</v>
      </c>
      <c r="M87" s="102">
        <v>0</v>
      </c>
      <c r="N87" s="102">
        <f t="shared" si="6"/>
        <v>667.72</v>
      </c>
      <c r="O87" s="93">
        <v>0</v>
      </c>
      <c r="P87" s="93">
        <f t="shared" si="7"/>
        <v>667.72</v>
      </c>
    </row>
    <row r="88" spans="1:16" ht="12" customHeight="1">
      <c r="A88" s="169"/>
      <c r="B88" s="32"/>
      <c r="C88" s="203"/>
      <c r="D88" s="204"/>
      <c r="E88" s="17"/>
      <c r="F88" s="33" t="s">
        <v>16</v>
      </c>
      <c r="G88" s="58" t="s">
        <v>21</v>
      </c>
      <c r="H88" s="74">
        <v>94.78</v>
      </c>
      <c r="I88" s="74">
        <v>0</v>
      </c>
      <c r="J88" s="84">
        <f t="shared" si="4"/>
        <v>94.78</v>
      </c>
      <c r="K88" s="94">
        <v>0</v>
      </c>
      <c r="L88" s="97">
        <f t="shared" si="5"/>
        <v>94.78</v>
      </c>
      <c r="M88" s="103">
        <v>0</v>
      </c>
      <c r="N88" s="103">
        <f t="shared" si="6"/>
        <v>94.78</v>
      </c>
      <c r="O88" s="93">
        <v>0</v>
      </c>
      <c r="P88" s="93">
        <f t="shared" si="7"/>
        <v>94.78</v>
      </c>
    </row>
    <row r="89" spans="1:16" ht="12" customHeight="1" thickBot="1">
      <c r="A89" s="169"/>
      <c r="B89" s="60"/>
      <c r="C89" s="205"/>
      <c r="D89" s="206"/>
      <c r="E89" s="25"/>
      <c r="F89" s="61"/>
      <c r="G89" s="62" t="s">
        <v>18</v>
      </c>
      <c r="H89" s="80">
        <v>572.94</v>
      </c>
      <c r="I89" s="80">
        <v>0</v>
      </c>
      <c r="J89" s="88">
        <f t="shared" si="4"/>
        <v>572.94</v>
      </c>
      <c r="K89" s="96">
        <v>0</v>
      </c>
      <c r="L89" s="100">
        <f t="shared" si="5"/>
        <v>572.94</v>
      </c>
      <c r="M89" s="105">
        <v>0</v>
      </c>
      <c r="N89" s="105">
        <f t="shared" si="6"/>
        <v>572.94</v>
      </c>
      <c r="O89" s="113">
        <v>0</v>
      </c>
      <c r="P89" s="113">
        <f t="shared" si="7"/>
        <v>572.94</v>
      </c>
    </row>
    <row r="90" spans="1:16" s="11" customFormat="1" ht="12" customHeight="1">
      <c r="A90" s="169"/>
      <c r="B90" s="142" t="s">
        <v>9</v>
      </c>
      <c r="C90" s="201" t="s">
        <v>53</v>
      </c>
      <c r="D90" s="202"/>
      <c r="E90" s="127" t="s">
        <v>8</v>
      </c>
      <c r="F90" s="143" t="s">
        <v>8</v>
      </c>
      <c r="G90" s="144" t="s">
        <v>54</v>
      </c>
      <c r="H90" s="145">
        <f>H91</f>
        <v>453.97</v>
      </c>
      <c r="I90" s="145">
        <v>0</v>
      </c>
      <c r="J90" s="131">
        <f t="shared" si="4"/>
        <v>453.97</v>
      </c>
      <c r="K90" s="132">
        <v>0</v>
      </c>
      <c r="L90" s="133">
        <f t="shared" si="5"/>
        <v>453.97</v>
      </c>
      <c r="M90" s="134">
        <v>0</v>
      </c>
      <c r="N90" s="134">
        <f t="shared" si="6"/>
        <v>453.97</v>
      </c>
      <c r="O90" s="133">
        <v>0</v>
      </c>
      <c r="P90" s="133">
        <f t="shared" si="7"/>
        <v>453.97</v>
      </c>
    </row>
    <row r="91" spans="1:16" ht="12" customHeight="1">
      <c r="A91" s="169"/>
      <c r="B91" s="32"/>
      <c r="C91" s="203"/>
      <c r="D91" s="204"/>
      <c r="E91" s="28">
        <v>3113</v>
      </c>
      <c r="F91" s="31">
        <v>5331</v>
      </c>
      <c r="G91" s="63" t="s">
        <v>15</v>
      </c>
      <c r="H91" s="73">
        <f>SUM(H92:H93)</f>
        <v>453.97</v>
      </c>
      <c r="I91" s="73">
        <v>0</v>
      </c>
      <c r="J91" s="82">
        <f t="shared" si="4"/>
        <v>453.97</v>
      </c>
      <c r="K91" s="92">
        <v>0</v>
      </c>
      <c r="L91" s="93">
        <f t="shared" si="5"/>
        <v>453.97</v>
      </c>
      <c r="M91" s="102">
        <v>0</v>
      </c>
      <c r="N91" s="102">
        <f t="shared" si="6"/>
        <v>453.97</v>
      </c>
      <c r="O91" s="93">
        <v>0</v>
      </c>
      <c r="P91" s="93">
        <f t="shared" si="7"/>
        <v>453.97</v>
      </c>
    </row>
    <row r="92" spans="1:16" ht="12" customHeight="1">
      <c r="A92" s="169"/>
      <c r="B92" s="32"/>
      <c r="C92" s="203"/>
      <c r="D92" s="204"/>
      <c r="E92" s="17"/>
      <c r="F92" s="33" t="s">
        <v>16</v>
      </c>
      <c r="G92" s="58" t="s">
        <v>21</v>
      </c>
      <c r="H92" s="74">
        <v>0</v>
      </c>
      <c r="I92" s="74">
        <v>0</v>
      </c>
      <c r="J92" s="84">
        <f t="shared" si="4"/>
        <v>0</v>
      </c>
      <c r="K92" s="94">
        <v>0</v>
      </c>
      <c r="L92" s="97">
        <f t="shared" si="5"/>
        <v>0</v>
      </c>
      <c r="M92" s="103">
        <v>0</v>
      </c>
      <c r="N92" s="103">
        <f t="shared" si="6"/>
        <v>0</v>
      </c>
      <c r="O92" s="93">
        <v>0</v>
      </c>
      <c r="P92" s="93">
        <f t="shared" si="7"/>
        <v>0</v>
      </c>
    </row>
    <row r="93" spans="1:16" ht="12" customHeight="1" thickBot="1">
      <c r="A93" s="169"/>
      <c r="B93" s="34"/>
      <c r="C93" s="205"/>
      <c r="D93" s="206"/>
      <c r="E93" s="21"/>
      <c r="F93" s="35"/>
      <c r="G93" s="59" t="s">
        <v>18</v>
      </c>
      <c r="H93" s="75">
        <v>453.97</v>
      </c>
      <c r="I93" s="75">
        <v>0</v>
      </c>
      <c r="J93" s="86">
        <f t="shared" si="4"/>
        <v>453.97</v>
      </c>
      <c r="K93" s="98">
        <v>0</v>
      </c>
      <c r="L93" s="99">
        <f t="shared" si="5"/>
        <v>453.97</v>
      </c>
      <c r="M93" s="104">
        <v>0</v>
      </c>
      <c r="N93" s="104">
        <f t="shared" si="6"/>
        <v>453.97</v>
      </c>
      <c r="O93" s="119">
        <v>0</v>
      </c>
      <c r="P93" s="119">
        <f t="shared" si="7"/>
        <v>453.97</v>
      </c>
    </row>
    <row r="94" spans="1:16" s="11" customFormat="1" ht="12" customHeight="1">
      <c r="A94" s="169"/>
      <c r="B94" s="146" t="s">
        <v>9</v>
      </c>
      <c r="C94" s="201" t="s">
        <v>55</v>
      </c>
      <c r="D94" s="202"/>
      <c r="E94" s="147" t="s">
        <v>8</v>
      </c>
      <c r="F94" s="148" t="s">
        <v>8</v>
      </c>
      <c r="G94" s="149" t="s">
        <v>56</v>
      </c>
      <c r="H94" s="150">
        <f>H95</f>
        <v>4842.13</v>
      </c>
      <c r="I94" s="150">
        <v>0</v>
      </c>
      <c r="J94" s="137">
        <f t="shared" si="4"/>
        <v>4842.13</v>
      </c>
      <c r="K94" s="138">
        <v>0</v>
      </c>
      <c r="L94" s="139">
        <f t="shared" si="5"/>
        <v>4842.13</v>
      </c>
      <c r="M94" s="140">
        <v>0</v>
      </c>
      <c r="N94" s="152">
        <f t="shared" si="6"/>
        <v>4842.13</v>
      </c>
      <c r="O94" s="139">
        <v>0</v>
      </c>
      <c r="P94" s="139">
        <f t="shared" si="7"/>
        <v>4842.13</v>
      </c>
    </row>
    <row r="95" spans="1:16" ht="12" customHeight="1">
      <c r="A95" s="169"/>
      <c r="B95" s="32"/>
      <c r="C95" s="203"/>
      <c r="D95" s="204"/>
      <c r="E95" s="28">
        <v>4322</v>
      </c>
      <c r="F95" s="31">
        <v>5331</v>
      </c>
      <c r="G95" s="63" t="s">
        <v>15</v>
      </c>
      <c r="H95" s="74">
        <f>SUM(H96:H97)</f>
        <v>4842.13</v>
      </c>
      <c r="I95" s="73">
        <v>0</v>
      </c>
      <c r="J95" s="82">
        <f t="shared" si="4"/>
        <v>4842.13</v>
      </c>
      <c r="K95" s="92">
        <v>0</v>
      </c>
      <c r="L95" s="93">
        <f t="shared" si="5"/>
        <v>4842.13</v>
      </c>
      <c r="M95" s="102">
        <v>0</v>
      </c>
      <c r="N95" s="120">
        <f t="shared" si="6"/>
        <v>4842.13</v>
      </c>
      <c r="O95" s="93">
        <v>0</v>
      </c>
      <c r="P95" s="93">
        <f t="shared" si="7"/>
        <v>4842.13</v>
      </c>
    </row>
    <row r="96" spans="1:16" ht="12" customHeight="1">
      <c r="A96" s="169"/>
      <c r="B96" s="32"/>
      <c r="C96" s="203"/>
      <c r="D96" s="204"/>
      <c r="E96" s="17"/>
      <c r="F96" s="33" t="s">
        <v>16</v>
      </c>
      <c r="G96" s="58" t="s">
        <v>21</v>
      </c>
      <c r="H96" s="74">
        <v>714.03</v>
      </c>
      <c r="I96" s="74">
        <v>0</v>
      </c>
      <c r="J96" s="84">
        <f t="shared" si="4"/>
        <v>714.03</v>
      </c>
      <c r="K96" s="94">
        <v>0</v>
      </c>
      <c r="L96" s="97">
        <f t="shared" si="5"/>
        <v>714.03</v>
      </c>
      <c r="M96" s="103">
        <v>0</v>
      </c>
      <c r="N96" s="121">
        <f t="shared" si="6"/>
        <v>714.03</v>
      </c>
      <c r="O96" s="93">
        <v>0</v>
      </c>
      <c r="P96" s="93">
        <f t="shared" si="7"/>
        <v>714.03</v>
      </c>
    </row>
    <row r="97" spans="1:16" ht="12" customHeight="1" thickBot="1">
      <c r="A97" s="169"/>
      <c r="B97" s="60"/>
      <c r="C97" s="205"/>
      <c r="D97" s="206"/>
      <c r="E97" s="25"/>
      <c r="F97" s="61"/>
      <c r="G97" s="62" t="s">
        <v>18</v>
      </c>
      <c r="H97" s="80">
        <v>4128.1</v>
      </c>
      <c r="I97" s="80">
        <v>0</v>
      </c>
      <c r="J97" s="88">
        <f t="shared" si="4"/>
        <v>4128.1</v>
      </c>
      <c r="K97" s="96">
        <v>0</v>
      </c>
      <c r="L97" s="100">
        <f t="shared" si="5"/>
        <v>4128.1</v>
      </c>
      <c r="M97" s="105">
        <v>0</v>
      </c>
      <c r="N97" s="122">
        <f t="shared" si="6"/>
        <v>4128.1</v>
      </c>
      <c r="O97" s="113">
        <v>0</v>
      </c>
      <c r="P97" s="113">
        <f t="shared" si="7"/>
        <v>4128.1</v>
      </c>
    </row>
    <row r="98" spans="1:16" s="11" customFormat="1" ht="12" customHeight="1">
      <c r="A98" s="169"/>
      <c r="B98" s="142" t="s">
        <v>9</v>
      </c>
      <c r="C98" s="201" t="s">
        <v>57</v>
      </c>
      <c r="D98" s="202"/>
      <c r="E98" s="127" t="s">
        <v>8</v>
      </c>
      <c r="F98" s="143" t="s">
        <v>8</v>
      </c>
      <c r="G98" s="144" t="s">
        <v>142</v>
      </c>
      <c r="H98" s="145">
        <f>H99</f>
        <v>2450.32</v>
      </c>
      <c r="I98" s="145">
        <v>0</v>
      </c>
      <c r="J98" s="131">
        <f t="shared" si="4"/>
        <v>2450.32</v>
      </c>
      <c r="K98" s="132">
        <v>0</v>
      </c>
      <c r="L98" s="133">
        <f t="shared" si="5"/>
        <v>2450.32</v>
      </c>
      <c r="M98" s="134">
        <v>0</v>
      </c>
      <c r="N98" s="134">
        <f t="shared" si="6"/>
        <v>2450.32</v>
      </c>
      <c r="O98" s="133">
        <v>0</v>
      </c>
      <c r="P98" s="133">
        <f t="shared" si="7"/>
        <v>2450.32</v>
      </c>
    </row>
    <row r="99" spans="1:16" ht="12" customHeight="1">
      <c r="A99" s="169"/>
      <c r="B99" s="30"/>
      <c r="C99" s="203"/>
      <c r="D99" s="204"/>
      <c r="E99" s="28">
        <v>3149</v>
      </c>
      <c r="F99" s="31">
        <v>5331</v>
      </c>
      <c r="G99" s="63" t="s">
        <v>15</v>
      </c>
      <c r="H99" s="73">
        <f>H100+H101</f>
        <v>2450.32</v>
      </c>
      <c r="I99" s="73">
        <v>0</v>
      </c>
      <c r="J99" s="82">
        <f t="shared" si="4"/>
        <v>2450.32</v>
      </c>
      <c r="K99" s="92">
        <v>0</v>
      </c>
      <c r="L99" s="93">
        <f t="shared" si="5"/>
        <v>2450.32</v>
      </c>
      <c r="M99" s="102">
        <v>0</v>
      </c>
      <c r="N99" s="102">
        <f t="shared" si="6"/>
        <v>2450.32</v>
      </c>
      <c r="O99" s="93">
        <v>0</v>
      </c>
      <c r="P99" s="93">
        <f t="shared" si="7"/>
        <v>2450.32</v>
      </c>
    </row>
    <row r="100" spans="1:16" ht="12" customHeight="1">
      <c r="A100" s="169"/>
      <c r="B100" s="32"/>
      <c r="C100" s="203"/>
      <c r="D100" s="204"/>
      <c r="E100" s="17"/>
      <c r="F100" s="33" t="s">
        <v>16</v>
      </c>
      <c r="G100" s="58" t="s">
        <v>21</v>
      </c>
      <c r="H100" s="74">
        <v>120</v>
      </c>
      <c r="I100" s="74">
        <v>0</v>
      </c>
      <c r="J100" s="84">
        <f t="shared" si="4"/>
        <v>120</v>
      </c>
      <c r="K100" s="94">
        <v>0</v>
      </c>
      <c r="L100" s="97">
        <f t="shared" si="5"/>
        <v>120</v>
      </c>
      <c r="M100" s="103">
        <v>0</v>
      </c>
      <c r="N100" s="103">
        <f t="shared" si="6"/>
        <v>120</v>
      </c>
      <c r="O100" s="93">
        <v>0</v>
      </c>
      <c r="P100" s="93">
        <f t="shared" si="7"/>
        <v>120</v>
      </c>
    </row>
    <row r="101" spans="1:16" ht="12" customHeight="1" thickBot="1">
      <c r="A101" s="169"/>
      <c r="B101" s="34"/>
      <c r="C101" s="205"/>
      <c r="D101" s="206"/>
      <c r="E101" s="21"/>
      <c r="F101" s="35"/>
      <c r="G101" s="59" t="s">
        <v>18</v>
      </c>
      <c r="H101" s="75">
        <v>2330.32</v>
      </c>
      <c r="I101" s="75">
        <v>0</v>
      </c>
      <c r="J101" s="86">
        <f t="shared" si="4"/>
        <v>2330.32</v>
      </c>
      <c r="K101" s="98">
        <v>0</v>
      </c>
      <c r="L101" s="99">
        <f t="shared" si="5"/>
        <v>2330.32</v>
      </c>
      <c r="M101" s="104">
        <v>0</v>
      </c>
      <c r="N101" s="104">
        <f t="shared" si="6"/>
        <v>2330.32</v>
      </c>
      <c r="O101" s="119">
        <v>0</v>
      </c>
      <c r="P101" s="119">
        <f t="shared" si="7"/>
        <v>2330.32</v>
      </c>
    </row>
    <row r="102" spans="1:16" s="11" customFormat="1" ht="12" customHeight="1">
      <c r="A102" s="169"/>
      <c r="B102" s="142" t="s">
        <v>9</v>
      </c>
      <c r="C102" s="201" t="s">
        <v>58</v>
      </c>
      <c r="D102" s="202"/>
      <c r="E102" s="127" t="s">
        <v>8</v>
      </c>
      <c r="F102" s="143" t="s">
        <v>8</v>
      </c>
      <c r="G102" s="144" t="s">
        <v>59</v>
      </c>
      <c r="H102" s="145">
        <f>H103</f>
        <v>2479.68</v>
      </c>
      <c r="I102" s="150">
        <v>0</v>
      </c>
      <c r="J102" s="137">
        <f t="shared" si="4"/>
        <v>2479.68</v>
      </c>
      <c r="K102" s="138">
        <v>0</v>
      </c>
      <c r="L102" s="139">
        <f t="shared" si="5"/>
        <v>2479.68</v>
      </c>
      <c r="M102" s="140">
        <v>0</v>
      </c>
      <c r="N102" s="152">
        <f t="shared" si="6"/>
        <v>2479.68</v>
      </c>
      <c r="O102" s="139">
        <v>0</v>
      </c>
      <c r="P102" s="139">
        <f t="shared" si="7"/>
        <v>2479.68</v>
      </c>
    </row>
    <row r="103" spans="1:16" ht="12" customHeight="1">
      <c r="A103" s="169"/>
      <c r="B103" s="30"/>
      <c r="C103" s="203"/>
      <c r="D103" s="204"/>
      <c r="E103" s="28">
        <v>3121</v>
      </c>
      <c r="F103" s="31">
        <v>5331</v>
      </c>
      <c r="G103" s="63" t="s">
        <v>15</v>
      </c>
      <c r="H103" s="73">
        <f>H104+H105</f>
        <v>2479.68</v>
      </c>
      <c r="I103" s="73">
        <v>0</v>
      </c>
      <c r="J103" s="82">
        <f t="shared" si="4"/>
        <v>2479.68</v>
      </c>
      <c r="K103" s="92">
        <v>0</v>
      </c>
      <c r="L103" s="93">
        <f t="shared" si="5"/>
        <v>2479.68</v>
      </c>
      <c r="M103" s="102">
        <v>0</v>
      </c>
      <c r="N103" s="120">
        <f t="shared" si="6"/>
        <v>2479.68</v>
      </c>
      <c r="O103" s="93">
        <v>0</v>
      </c>
      <c r="P103" s="93">
        <f t="shared" si="7"/>
        <v>2479.68</v>
      </c>
    </row>
    <row r="104" spans="1:16" ht="12" customHeight="1">
      <c r="A104" s="169"/>
      <c r="B104" s="32"/>
      <c r="C104" s="203"/>
      <c r="D104" s="204"/>
      <c r="E104" s="17"/>
      <c r="F104" s="33" t="s">
        <v>16</v>
      </c>
      <c r="G104" s="58" t="s">
        <v>21</v>
      </c>
      <c r="H104" s="74">
        <v>33.6</v>
      </c>
      <c r="I104" s="74">
        <v>0</v>
      </c>
      <c r="J104" s="84">
        <f t="shared" si="4"/>
        <v>33.6</v>
      </c>
      <c r="K104" s="94">
        <v>0</v>
      </c>
      <c r="L104" s="97">
        <f t="shared" si="5"/>
        <v>33.6</v>
      </c>
      <c r="M104" s="103">
        <v>0</v>
      </c>
      <c r="N104" s="121">
        <f t="shared" si="6"/>
        <v>33.6</v>
      </c>
      <c r="O104" s="93">
        <v>0</v>
      </c>
      <c r="P104" s="93">
        <f t="shared" si="7"/>
        <v>33.6</v>
      </c>
    </row>
    <row r="105" spans="1:16" ht="12" customHeight="1" thickBot="1">
      <c r="A105" s="169"/>
      <c r="B105" s="34"/>
      <c r="C105" s="205"/>
      <c r="D105" s="206"/>
      <c r="E105" s="21"/>
      <c r="F105" s="35"/>
      <c r="G105" s="59" t="s">
        <v>18</v>
      </c>
      <c r="H105" s="75">
        <v>2446.08</v>
      </c>
      <c r="I105" s="80">
        <v>0</v>
      </c>
      <c r="J105" s="88">
        <f t="shared" si="4"/>
        <v>2446.08</v>
      </c>
      <c r="K105" s="96">
        <v>0</v>
      </c>
      <c r="L105" s="100">
        <f t="shared" si="5"/>
        <v>2446.08</v>
      </c>
      <c r="M105" s="105">
        <v>0</v>
      </c>
      <c r="N105" s="122">
        <f t="shared" si="6"/>
        <v>2446.08</v>
      </c>
      <c r="O105" s="113">
        <v>0</v>
      </c>
      <c r="P105" s="113">
        <f t="shared" si="7"/>
        <v>2446.08</v>
      </c>
    </row>
    <row r="106" spans="1:16" ht="12.75" customHeight="1">
      <c r="A106" s="169"/>
      <c r="B106" s="142" t="s">
        <v>9</v>
      </c>
      <c r="C106" s="201" t="s">
        <v>60</v>
      </c>
      <c r="D106" s="202"/>
      <c r="E106" s="127" t="s">
        <v>8</v>
      </c>
      <c r="F106" s="143" t="s">
        <v>8</v>
      </c>
      <c r="G106" s="144" t="s">
        <v>61</v>
      </c>
      <c r="H106" s="145">
        <f>H107</f>
        <v>2046.7800000000002</v>
      </c>
      <c r="I106" s="145">
        <v>0</v>
      </c>
      <c r="J106" s="131">
        <f t="shared" si="4"/>
        <v>2046.7800000000002</v>
      </c>
      <c r="K106" s="132">
        <v>0</v>
      </c>
      <c r="L106" s="133">
        <f t="shared" si="5"/>
        <v>2046.7800000000002</v>
      </c>
      <c r="M106" s="134">
        <v>0</v>
      </c>
      <c r="N106" s="134">
        <f t="shared" si="6"/>
        <v>2046.7800000000002</v>
      </c>
      <c r="O106" s="133">
        <v>0</v>
      </c>
      <c r="P106" s="133">
        <f t="shared" si="7"/>
        <v>2046.7800000000002</v>
      </c>
    </row>
    <row r="107" spans="1:16" ht="12.75" customHeight="1">
      <c r="A107" s="169"/>
      <c r="B107" s="30"/>
      <c r="C107" s="203"/>
      <c r="D107" s="204"/>
      <c r="E107" s="28">
        <v>3121</v>
      </c>
      <c r="F107" s="31">
        <v>5331</v>
      </c>
      <c r="G107" s="63" t="s">
        <v>15</v>
      </c>
      <c r="H107" s="73">
        <f>H108+H109</f>
        <v>2046.7800000000002</v>
      </c>
      <c r="I107" s="73">
        <v>0</v>
      </c>
      <c r="J107" s="82">
        <f t="shared" si="4"/>
        <v>2046.7800000000002</v>
      </c>
      <c r="K107" s="92">
        <v>0</v>
      </c>
      <c r="L107" s="93">
        <f t="shared" si="5"/>
        <v>2046.7800000000002</v>
      </c>
      <c r="M107" s="102">
        <v>0</v>
      </c>
      <c r="N107" s="102">
        <f t="shared" si="6"/>
        <v>2046.7800000000002</v>
      </c>
      <c r="O107" s="93">
        <v>0</v>
      </c>
      <c r="P107" s="93">
        <f t="shared" si="7"/>
        <v>2046.7800000000002</v>
      </c>
    </row>
    <row r="108" spans="1:16" ht="12.75" customHeight="1">
      <c r="A108" s="169"/>
      <c r="B108" s="32"/>
      <c r="C108" s="203"/>
      <c r="D108" s="204"/>
      <c r="E108" s="17"/>
      <c r="F108" s="33" t="s">
        <v>16</v>
      </c>
      <c r="G108" s="58" t="s">
        <v>21</v>
      </c>
      <c r="H108" s="74">
        <v>134.13</v>
      </c>
      <c r="I108" s="74">
        <v>0</v>
      </c>
      <c r="J108" s="84">
        <f t="shared" si="4"/>
        <v>134.13</v>
      </c>
      <c r="K108" s="94">
        <v>0</v>
      </c>
      <c r="L108" s="97">
        <f t="shared" si="5"/>
        <v>134.13</v>
      </c>
      <c r="M108" s="103">
        <v>0</v>
      </c>
      <c r="N108" s="103">
        <f t="shared" si="6"/>
        <v>134.13</v>
      </c>
      <c r="O108" s="93">
        <v>0</v>
      </c>
      <c r="P108" s="93">
        <f t="shared" si="7"/>
        <v>134.13</v>
      </c>
    </row>
    <row r="109" spans="1:16" ht="12.75" customHeight="1" thickBot="1">
      <c r="A109" s="169"/>
      <c r="B109" s="34"/>
      <c r="C109" s="205"/>
      <c r="D109" s="206"/>
      <c r="E109" s="21"/>
      <c r="F109" s="35"/>
      <c r="G109" s="59" t="s">
        <v>18</v>
      </c>
      <c r="H109" s="75">
        <v>1912.65</v>
      </c>
      <c r="I109" s="75">
        <v>0</v>
      </c>
      <c r="J109" s="86">
        <f t="shared" si="4"/>
        <v>1912.65</v>
      </c>
      <c r="K109" s="98">
        <v>0</v>
      </c>
      <c r="L109" s="99">
        <f t="shared" si="5"/>
        <v>1912.65</v>
      </c>
      <c r="M109" s="104">
        <v>0</v>
      </c>
      <c r="N109" s="104">
        <f t="shared" si="6"/>
        <v>1912.65</v>
      </c>
      <c r="O109" s="119">
        <v>0</v>
      </c>
      <c r="P109" s="119">
        <f t="shared" si="7"/>
        <v>1912.65</v>
      </c>
    </row>
    <row r="110" spans="1:16" s="11" customFormat="1" ht="12.75" customHeight="1">
      <c r="A110" s="169"/>
      <c r="B110" s="146" t="s">
        <v>9</v>
      </c>
      <c r="C110" s="201" t="s">
        <v>62</v>
      </c>
      <c r="D110" s="202"/>
      <c r="E110" s="147" t="s">
        <v>8</v>
      </c>
      <c r="F110" s="148" t="s">
        <v>8</v>
      </c>
      <c r="G110" s="149" t="s">
        <v>63</v>
      </c>
      <c r="H110" s="150">
        <f>H111</f>
        <v>4447.99</v>
      </c>
      <c r="I110" s="150">
        <v>0</v>
      </c>
      <c r="J110" s="137">
        <f t="shared" si="4"/>
        <v>4447.99</v>
      </c>
      <c r="K110" s="138">
        <v>0</v>
      </c>
      <c r="L110" s="139">
        <f t="shared" si="5"/>
        <v>4447.99</v>
      </c>
      <c r="M110" s="140">
        <v>0</v>
      </c>
      <c r="N110" s="152">
        <f t="shared" si="6"/>
        <v>4447.99</v>
      </c>
      <c r="O110" s="139">
        <v>0</v>
      </c>
      <c r="P110" s="139">
        <f t="shared" si="7"/>
        <v>4447.99</v>
      </c>
    </row>
    <row r="111" spans="1:16" ht="12.75" customHeight="1">
      <c r="A111" s="169"/>
      <c r="B111" s="30"/>
      <c r="C111" s="203"/>
      <c r="D111" s="204"/>
      <c r="E111" s="28">
        <v>3121</v>
      </c>
      <c r="F111" s="31">
        <v>5331</v>
      </c>
      <c r="G111" s="63" t="s">
        <v>15</v>
      </c>
      <c r="H111" s="73">
        <f>H112+H113</f>
        <v>4447.99</v>
      </c>
      <c r="I111" s="73">
        <v>0</v>
      </c>
      <c r="J111" s="82">
        <f t="shared" si="4"/>
        <v>4447.99</v>
      </c>
      <c r="K111" s="92">
        <v>0</v>
      </c>
      <c r="L111" s="93">
        <f t="shared" si="5"/>
        <v>4447.99</v>
      </c>
      <c r="M111" s="102">
        <v>0</v>
      </c>
      <c r="N111" s="120">
        <f t="shared" si="6"/>
        <v>4447.99</v>
      </c>
      <c r="O111" s="93">
        <v>0</v>
      </c>
      <c r="P111" s="93">
        <f t="shared" si="7"/>
        <v>4447.99</v>
      </c>
    </row>
    <row r="112" spans="1:16" ht="12.75" customHeight="1">
      <c r="A112" s="169"/>
      <c r="B112" s="32"/>
      <c r="C112" s="203"/>
      <c r="D112" s="204"/>
      <c r="E112" s="17"/>
      <c r="F112" s="33" t="s">
        <v>16</v>
      </c>
      <c r="G112" s="58" t="s">
        <v>21</v>
      </c>
      <c r="H112" s="74">
        <v>1005.49</v>
      </c>
      <c r="I112" s="74">
        <v>0</v>
      </c>
      <c r="J112" s="84">
        <f t="shared" si="4"/>
        <v>1005.49</v>
      </c>
      <c r="K112" s="94">
        <v>0</v>
      </c>
      <c r="L112" s="97">
        <f t="shared" si="5"/>
        <v>1005.49</v>
      </c>
      <c r="M112" s="103">
        <v>0</v>
      </c>
      <c r="N112" s="121">
        <f t="shared" si="6"/>
        <v>1005.49</v>
      </c>
      <c r="O112" s="93">
        <v>0</v>
      </c>
      <c r="P112" s="93">
        <f t="shared" si="7"/>
        <v>1005.49</v>
      </c>
    </row>
    <row r="113" spans="1:16" ht="12.75" customHeight="1" thickBot="1">
      <c r="A113" s="169"/>
      <c r="B113" s="60"/>
      <c r="C113" s="205"/>
      <c r="D113" s="206"/>
      <c r="E113" s="25"/>
      <c r="F113" s="61"/>
      <c r="G113" s="62" t="s">
        <v>18</v>
      </c>
      <c r="H113" s="80">
        <v>3442.5</v>
      </c>
      <c r="I113" s="80">
        <v>0</v>
      </c>
      <c r="J113" s="88">
        <f t="shared" si="4"/>
        <v>3442.5</v>
      </c>
      <c r="K113" s="96">
        <v>0</v>
      </c>
      <c r="L113" s="100">
        <f t="shared" si="5"/>
        <v>3442.5</v>
      </c>
      <c r="M113" s="105">
        <v>0</v>
      </c>
      <c r="N113" s="122">
        <f t="shared" si="6"/>
        <v>3442.5</v>
      </c>
      <c r="O113" s="113">
        <v>0</v>
      </c>
      <c r="P113" s="113">
        <f t="shared" si="7"/>
        <v>3442.5</v>
      </c>
    </row>
    <row r="114" spans="1:16" s="11" customFormat="1" ht="12.75" customHeight="1">
      <c r="A114" s="169"/>
      <c r="B114" s="142" t="s">
        <v>9</v>
      </c>
      <c r="C114" s="201" t="s">
        <v>64</v>
      </c>
      <c r="D114" s="202"/>
      <c r="E114" s="127" t="s">
        <v>8</v>
      </c>
      <c r="F114" s="143" t="s">
        <v>8</v>
      </c>
      <c r="G114" s="144" t="s">
        <v>65</v>
      </c>
      <c r="H114" s="145">
        <f>H115</f>
        <v>7005.93</v>
      </c>
      <c r="I114" s="145">
        <f>+I115</f>
        <v>1000</v>
      </c>
      <c r="J114" s="131">
        <f t="shared" si="4"/>
        <v>8005.93</v>
      </c>
      <c r="K114" s="132">
        <v>0</v>
      </c>
      <c r="L114" s="133">
        <f t="shared" si="5"/>
        <v>8005.93</v>
      </c>
      <c r="M114" s="134">
        <v>0</v>
      </c>
      <c r="N114" s="134">
        <f t="shared" si="6"/>
        <v>8005.93</v>
      </c>
      <c r="O114" s="133">
        <v>0</v>
      </c>
      <c r="P114" s="133">
        <f t="shared" si="7"/>
        <v>8005.93</v>
      </c>
    </row>
    <row r="115" spans="1:16" ht="12.75" customHeight="1">
      <c r="A115" s="169"/>
      <c r="B115" s="30"/>
      <c r="C115" s="203"/>
      <c r="D115" s="204"/>
      <c r="E115" s="28">
        <v>3122</v>
      </c>
      <c r="F115" s="31">
        <v>5331</v>
      </c>
      <c r="G115" s="63" t="s">
        <v>15</v>
      </c>
      <c r="H115" s="73">
        <f>H116+H117</f>
        <v>7005.93</v>
      </c>
      <c r="I115" s="73">
        <f>SUM(I116:I117)</f>
        <v>1000</v>
      </c>
      <c r="J115" s="82">
        <f t="shared" si="4"/>
        <v>8005.93</v>
      </c>
      <c r="K115" s="92">
        <v>0</v>
      </c>
      <c r="L115" s="93">
        <f t="shared" si="5"/>
        <v>8005.93</v>
      </c>
      <c r="M115" s="102">
        <v>0</v>
      </c>
      <c r="N115" s="102">
        <f t="shared" si="6"/>
        <v>8005.93</v>
      </c>
      <c r="O115" s="93">
        <v>0</v>
      </c>
      <c r="P115" s="93">
        <f t="shared" si="7"/>
        <v>8005.93</v>
      </c>
    </row>
    <row r="116" spans="1:16" ht="12.75" customHeight="1">
      <c r="A116" s="169"/>
      <c r="B116" s="32"/>
      <c r="C116" s="203"/>
      <c r="D116" s="204"/>
      <c r="E116" s="17"/>
      <c r="F116" s="33" t="s">
        <v>16</v>
      </c>
      <c r="G116" s="58" t="s">
        <v>21</v>
      </c>
      <c r="H116" s="74">
        <v>1224.85</v>
      </c>
      <c r="I116" s="74">
        <v>0</v>
      </c>
      <c r="J116" s="84">
        <f t="shared" si="4"/>
        <v>1224.85</v>
      </c>
      <c r="K116" s="94">
        <v>0</v>
      </c>
      <c r="L116" s="97">
        <f t="shared" si="5"/>
        <v>1224.85</v>
      </c>
      <c r="M116" s="103">
        <v>0</v>
      </c>
      <c r="N116" s="103">
        <f t="shared" si="6"/>
        <v>1224.85</v>
      </c>
      <c r="O116" s="93">
        <v>0</v>
      </c>
      <c r="P116" s="93">
        <f t="shared" si="7"/>
        <v>1224.85</v>
      </c>
    </row>
    <row r="117" spans="1:16" ht="12.75" customHeight="1" thickBot="1">
      <c r="A117" s="169"/>
      <c r="B117" s="34"/>
      <c r="C117" s="205"/>
      <c r="D117" s="206"/>
      <c r="E117" s="21"/>
      <c r="F117" s="35"/>
      <c r="G117" s="59" t="s">
        <v>18</v>
      </c>
      <c r="H117" s="75">
        <v>5781.08</v>
      </c>
      <c r="I117" s="75">
        <v>1000</v>
      </c>
      <c r="J117" s="86">
        <f t="shared" si="4"/>
        <v>6781.08</v>
      </c>
      <c r="K117" s="98">
        <v>0</v>
      </c>
      <c r="L117" s="99">
        <f t="shared" si="5"/>
        <v>6781.08</v>
      </c>
      <c r="M117" s="104">
        <v>0</v>
      </c>
      <c r="N117" s="104">
        <f t="shared" si="6"/>
        <v>6781.08</v>
      </c>
      <c r="O117" s="119">
        <v>0</v>
      </c>
      <c r="P117" s="119">
        <f t="shared" si="7"/>
        <v>6781.08</v>
      </c>
    </row>
    <row r="118" spans="1:16" s="11" customFormat="1" ht="12.75" customHeight="1">
      <c r="A118" s="169"/>
      <c r="B118" s="146" t="s">
        <v>9</v>
      </c>
      <c r="C118" s="201" t="s">
        <v>66</v>
      </c>
      <c r="D118" s="202"/>
      <c r="E118" s="147" t="s">
        <v>8</v>
      </c>
      <c r="F118" s="148" t="s">
        <v>8</v>
      </c>
      <c r="G118" s="149" t="s">
        <v>67</v>
      </c>
      <c r="H118" s="150">
        <f>H119</f>
        <v>2494.7799999999997</v>
      </c>
      <c r="I118" s="150">
        <f>+I119</f>
        <v>200</v>
      </c>
      <c r="J118" s="137">
        <f t="shared" si="4"/>
        <v>2694.7799999999997</v>
      </c>
      <c r="K118" s="138">
        <v>0</v>
      </c>
      <c r="L118" s="139">
        <f t="shared" si="5"/>
        <v>2694.7799999999997</v>
      </c>
      <c r="M118" s="140">
        <v>0</v>
      </c>
      <c r="N118" s="140">
        <f t="shared" si="6"/>
        <v>2694.7799999999997</v>
      </c>
      <c r="O118" s="139">
        <v>0</v>
      </c>
      <c r="P118" s="139">
        <f t="shared" si="7"/>
        <v>2694.7799999999997</v>
      </c>
    </row>
    <row r="119" spans="1:16" ht="12.75" customHeight="1">
      <c r="A119" s="169"/>
      <c r="B119" s="30"/>
      <c r="C119" s="203"/>
      <c r="D119" s="204"/>
      <c r="E119" s="28">
        <v>3122</v>
      </c>
      <c r="F119" s="31">
        <v>5331</v>
      </c>
      <c r="G119" s="63" t="s">
        <v>15</v>
      </c>
      <c r="H119" s="73">
        <f>H120+H121</f>
        <v>2494.7799999999997</v>
      </c>
      <c r="I119" s="73">
        <f>SUM(I120:I121)</f>
        <v>200</v>
      </c>
      <c r="J119" s="82">
        <f t="shared" si="4"/>
        <v>2694.7799999999997</v>
      </c>
      <c r="K119" s="92">
        <v>0</v>
      </c>
      <c r="L119" s="93">
        <f t="shared" si="5"/>
        <v>2694.7799999999997</v>
      </c>
      <c r="M119" s="102">
        <v>0</v>
      </c>
      <c r="N119" s="102">
        <f t="shared" si="6"/>
        <v>2694.7799999999997</v>
      </c>
      <c r="O119" s="93">
        <v>0</v>
      </c>
      <c r="P119" s="93">
        <f t="shared" si="7"/>
        <v>2694.7799999999997</v>
      </c>
    </row>
    <row r="120" spans="1:16" ht="12.75" customHeight="1">
      <c r="A120" s="169"/>
      <c r="B120" s="32"/>
      <c r="C120" s="203"/>
      <c r="D120" s="204"/>
      <c r="E120" s="17"/>
      <c r="F120" s="33" t="s">
        <v>16</v>
      </c>
      <c r="G120" s="58" t="s">
        <v>21</v>
      </c>
      <c r="H120" s="74">
        <v>108.97</v>
      </c>
      <c r="I120" s="74">
        <v>0</v>
      </c>
      <c r="J120" s="84">
        <f t="shared" si="4"/>
        <v>108.97</v>
      </c>
      <c r="K120" s="94">
        <v>0</v>
      </c>
      <c r="L120" s="97">
        <f t="shared" si="5"/>
        <v>108.97</v>
      </c>
      <c r="M120" s="103">
        <v>0</v>
      </c>
      <c r="N120" s="103">
        <f t="shared" si="6"/>
        <v>108.97</v>
      </c>
      <c r="O120" s="93">
        <v>0</v>
      </c>
      <c r="P120" s="93">
        <f t="shared" si="7"/>
        <v>108.97</v>
      </c>
    </row>
    <row r="121" spans="1:16" ht="12.75" customHeight="1" thickBot="1">
      <c r="A121" s="169"/>
      <c r="B121" s="60"/>
      <c r="C121" s="205"/>
      <c r="D121" s="206"/>
      <c r="E121" s="25"/>
      <c r="F121" s="61"/>
      <c r="G121" s="62" t="s">
        <v>18</v>
      </c>
      <c r="H121" s="80">
        <v>2385.81</v>
      </c>
      <c r="I121" s="80">
        <v>200</v>
      </c>
      <c r="J121" s="88">
        <f t="shared" si="4"/>
        <v>2585.81</v>
      </c>
      <c r="K121" s="96">
        <v>0</v>
      </c>
      <c r="L121" s="100">
        <f t="shared" si="5"/>
        <v>2585.81</v>
      </c>
      <c r="M121" s="105">
        <v>0</v>
      </c>
      <c r="N121" s="105">
        <f t="shared" si="6"/>
        <v>2585.81</v>
      </c>
      <c r="O121" s="113">
        <v>0</v>
      </c>
      <c r="P121" s="113">
        <f t="shared" si="7"/>
        <v>2585.81</v>
      </c>
    </row>
    <row r="122" spans="1:16" s="11" customFormat="1" ht="12.75" customHeight="1">
      <c r="A122" s="169"/>
      <c r="B122" s="142" t="s">
        <v>9</v>
      </c>
      <c r="C122" s="201" t="s">
        <v>68</v>
      </c>
      <c r="D122" s="202"/>
      <c r="E122" s="127" t="s">
        <v>8</v>
      </c>
      <c r="F122" s="143" t="s">
        <v>8</v>
      </c>
      <c r="G122" s="144" t="s">
        <v>69</v>
      </c>
      <c r="H122" s="145">
        <f>H123</f>
        <v>3479.4300000000003</v>
      </c>
      <c r="I122" s="145">
        <v>0</v>
      </c>
      <c r="J122" s="131">
        <f t="shared" si="4"/>
        <v>3479.4300000000003</v>
      </c>
      <c r="K122" s="132">
        <v>0</v>
      </c>
      <c r="L122" s="133">
        <f t="shared" si="5"/>
        <v>3479.4300000000003</v>
      </c>
      <c r="M122" s="134">
        <v>0</v>
      </c>
      <c r="N122" s="134">
        <f t="shared" si="6"/>
        <v>3479.4300000000003</v>
      </c>
      <c r="O122" s="133">
        <v>0</v>
      </c>
      <c r="P122" s="133">
        <f t="shared" si="7"/>
        <v>3479.4300000000003</v>
      </c>
    </row>
    <row r="123" spans="1:16" ht="12.75" customHeight="1">
      <c r="A123" s="169"/>
      <c r="B123" s="30"/>
      <c r="C123" s="203"/>
      <c r="D123" s="204"/>
      <c r="E123" s="28">
        <v>3122</v>
      </c>
      <c r="F123" s="31">
        <v>5331</v>
      </c>
      <c r="G123" s="63" t="s">
        <v>15</v>
      </c>
      <c r="H123" s="73">
        <f>H124+H125</f>
        <v>3479.4300000000003</v>
      </c>
      <c r="I123" s="73">
        <v>0</v>
      </c>
      <c r="J123" s="82">
        <f t="shared" si="4"/>
        <v>3479.4300000000003</v>
      </c>
      <c r="K123" s="92">
        <v>0</v>
      </c>
      <c r="L123" s="93">
        <f t="shared" si="5"/>
        <v>3479.4300000000003</v>
      </c>
      <c r="M123" s="102">
        <v>0</v>
      </c>
      <c r="N123" s="102">
        <f t="shared" si="6"/>
        <v>3479.4300000000003</v>
      </c>
      <c r="O123" s="93">
        <v>0</v>
      </c>
      <c r="P123" s="93">
        <f t="shared" si="7"/>
        <v>3479.4300000000003</v>
      </c>
    </row>
    <row r="124" spans="1:16" ht="12.75" customHeight="1">
      <c r="A124" s="169"/>
      <c r="B124" s="32"/>
      <c r="C124" s="203"/>
      <c r="D124" s="204"/>
      <c r="E124" s="17"/>
      <c r="F124" s="33" t="s">
        <v>16</v>
      </c>
      <c r="G124" s="58" t="s">
        <v>21</v>
      </c>
      <c r="H124" s="74">
        <v>378.34</v>
      </c>
      <c r="I124" s="74">
        <v>0</v>
      </c>
      <c r="J124" s="84">
        <f t="shared" si="4"/>
        <v>378.34</v>
      </c>
      <c r="K124" s="94">
        <v>0</v>
      </c>
      <c r="L124" s="97">
        <f t="shared" si="5"/>
        <v>378.34</v>
      </c>
      <c r="M124" s="103">
        <v>0</v>
      </c>
      <c r="N124" s="103">
        <f t="shared" si="6"/>
        <v>378.34</v>
      </c>
      <c r="O124" s="93">
        <v>0</v>
      </c>
      <c r="P124" s="93">
        <f t="shared" si="7"/>
        <v>378.34</v>
      </c>
    </row>
    <row r="125" spans="1:16" ht="12.75" customHeight="1" thickBot="1">
      <c r="A125" s="169"/>
      <c r="B125" s="34"/>
      <c r="C125" s="205"/>
      <c r="D125" s="206"/>
      <c r="E125" s="21"/>
      <c r="F125" s="35"/>
      <c r="G125" s="59" t="s">
        <v>18</v>
      </c>
      <c r="H125" s="75">
        <v>3101.09</v>
      </c>
      <c r="I125" s="75">
        <v>0</v>
      </c>
      <c r="J125" s="86">
        <f t="shared" si="4"/>
        <v>3101.09</v>
      </c>
      <c r="K125" s="98">
        <v>0</v>
      </c>
      <c r="L125" s="99">
        <f t="shared" si="5"/>
        <v>3101.09</v>
      </c>
      <c r="M125" s="104">
        <v>0</v>
      </c>
      <c r="N125" s="104">
        <f t="shared" si="6"/>
        <v>3101.09</v>
      </c>
      <c r="O125" s="119">
        <v>0</v>
      </c>
      <c r="P125" s="119">
        <f t="shared" si="7"/>
        <v>3101.09</v>
      </c>
    </row>
    <row r="126" spans="1:17" s="11" customFormat="1" ht="12.75" customHeight="1">
      <c r="A126" s="169"/>
      <c r="B126" s="146" t="s">
        <v>9</v>
      </c>
      <c r="C126" s="201" t="s">
        <v>70</v>
      </c>
      <c r="D126" s="202"/>
      <c r="E126" s="147" t="s">
        <v>8</v>
      </c>
      <c r="F126" s="148" t="s">
        <v>8</v>
      </c>
      <c r="G126" s="149" t="s">
        <v>71</v>
      </c>
      <c r="H126" s="150">
        <f>H127</f>
        <v>5830.31</v>
      </c>
      <c r="I126" s="150">
        <v>0</v>
      </c>
      <c r="J126" s="137">
        <f t="shared" si="4"/>
        <v>5830.31</v>
      </c>
      <c r="K126" s="138">
        <f>+K127</f>
        <v>17.545</v>
      </c>
      <c r="L126" s="139">
        <f t="shared" si="5"/>
        <v>5847.8550000000005</v>
      </c>
      <c r="M126" s="140">
        <v>0</v>
      </c>
      <c r="N126" s="140">
        <f t="shared" si="6"/>
        <v>5847.8550000000005</v>
      </c>
      <c r="O126" s="139">
        <f>+O127</f>
        <v>90.8</v>
      </c>
      <c r="P126" s="139">
        <f t="shared" si="7"/>
        <v>5938.655000000001</v>
      </c>
      <c r="Q126" s="157" t="s">
        <v>149</v>
      </c>
    </row>
    <row r="127" spans="1:16" ht="12.75" customHeight="1">
      <c r="A127" s="169"/>
      <c r="B127" s="30"/>
      <c r="C127" s="203"/>
      <c r="D127" s="204"/>
      <c r="E127" s="28">
        <v>3123</v>
      </c>
      <c r="F127" s="31">
        <v>5331</v>
      </c>
      <c r="G127" s="63" t="s">
        <v>15</v>
      </c>
      <c r="H127" s="73">
        <f>H128+H129</f>
        <v>5830.31</v>
      </c>
      <c r="I127" s="73">
        <v>0</v>
      </c>
      <c r="J127" s="82">
        <f t="shared" si="4"/>
        <v>5830.31</v>
      </c>
      <c r="K127" s="92">
        <f>SUM(K128:K129)</f>
        <v>17.545</v>
      </c>
      <c r="L127" s="93">
        <f t="shared" si="5"/>
        <v>5847.8550000000005</v>
      </c>
      <c r="M127" s="102">
        <v>0</v>
      </c>
      <c r="N127" s="102">
        <f t="shared" si="6"/>
        <v>5847.8550000000005</v>
      </c>
      <c r="O127" s="93">
        <f>SUM(O128:O129)</f>
        <v>90.8</v>
      </c>
      <c r="P127" s="93">
        <f t="shared" si="7"/>
        <v>5938.655000000001</v>
      </c>
    </row>
    <row r="128" spans="1:16" ht="12.75" customHeight="1">
      <c r="A128" s="169"/>
      <c r="B128" s="32"/>
      <c r="C128" s="203"/>
      <c r="D128" s="204"/>
      <c r="E128" s="17"/>
      <c r="F128" s="33" t="s">
        <v>16</v>
      </c>
      <c r="G128" s="58" t="s">
        <v>21</v>
      </c>
      <c r="H128" s="74">
        <v>887.22</v>
      </c>
      <c r="I128" s="74">
        <v>0</v>
      </c>
      <c r="J128" s="84">
        <f t="shared" si="4"/>
        <v>887.22</v>
      </c>
      <c r="K128" s="94">
        <v>0</v>
      </c>
      <c r="L128" s="97">
        <f t="shared" si="5"/>
        <v>887.22</v>
      </c>
      <c r="M128" s="103">
        <v>0</v>
      </c>
      <c r="N128" s="103">
        <f t="shared" si="6"/>
        <v>887.22</v>
      </c>
      <c r="O128" s="119">
        <v>0</v>
      </c>
      <c r="P128" s="119">
        <f t="shared" si="7"/>
        <v>887.22</v>
      </c>
    </row>
    <row r="129" spans="1:16" ht="12.75" customHeight="1" thickBot="1">
      <c r="A129" s="169"/>
      <c r="B129" s="60"/>
      <c r="C129" s="205"/>
      <c r="D129" s="206"/>
      <c r="E129" s="25"/>
      <c r="F129" s="61"/>
      <c r="G129" s="62" t="s">
        <v>18</v>
      </c>
      <c r="H129" s="80">
        <v>4943.09</v>
      </c>
      <c r="I129" s="80">
        <v>0</v>
      </c>
      <c r="J129" s="88">
        <f t="shared" si="4"/>
        <v>4943.09</v>
      </c>
      <c r="K129" s="96">
        <v>17.545</v>
      </c>
      <c r="L129" s="100">
        <f t="shared" si="5"/>
        <v>4960.635</v>
      </c>
      <c r="M129" s="105">
        <v>0</v>
      </c>
      <c r="N129" s="105">
        <f t="shared" si="6"/>
        <v>4960.635</v>
      </c>
      <c r="O129" s="113">
        <v>90.8</v>
      </c>
      <c r="P129" s="113">
        <f t="shared" si="7"/>
        <v>5051.435</v>
      </c>
    </row>
    <row r="130" spans="1:17" s="11" customFormat="1" ht="12.75" customHeight="1">
      <c r="A130" s="169"/>
      <c r="B130" s="142" t="s">
        <v>9</v>
      </c>
      <c r="C130" s="201" t="s">
        <v>72</v>
      </c>
      <c r="D130" s="202"/>
      <c r="E130" s="127" t="s">
        <v>8</v>
      </c>
      <c r="F130" s="143" t="s">
        <v>8</v>
      </c>
      <c r="G130" s="144" t="s">
        <v>73</v>
      </c>
      <c r="H130" s="145">
        <f>H131</f>
        <v>6250.02</v>
      </c>
      <c r="I130" s="145">
        <f>+I131</f>
        <v>2338</v>
      </c>
      <c r="J130" s="131">
        <f t="shared" si="4"/>
        <v>8588.02</v>
      </c>
      <c r="K130" s="132">
        <v>0</v>
      </c>
      <c r="L130" s="133">
        <f t="shared" si="5"/>
        <v>8588.02</v>
      </c>
      <c r="M130" s="134">
        <v>0</v>
      </c>
      <c r="N130" s="134">
        <f t="shared" si="6"/>
        <v>8588.02</v>
      </c>
      <c r="O130" s="133">
        <f>+O131</f>
        <v>103.6</v>
      </c>
      <c r="P130" s="133">
        <f t="shared" si="7"/>
        <v>8691.62</v>
      </c>
      <c r="Q130" s="157" t="s">
        <v>149</v>
      </c>
    </row>
    <row r="131" spans="1:16" ht="12.75" customHeight="1">
      <c r="A131" s="169"/>
      <c r="B131" s="30"/>
      <c r="C131" s="203"/>
      <c r="D131" s="204"/>
      <c r="E131" s="28">
        <v>3123</v>
      </c>
      <c r="F131" s="31">
        <v>5331</v>
      </c>
      <c r="G131" s="63" t="s">
        <v>15</v>
      </c>
      <c r="H131" s="73">
        <f>H132+H133</f>
        <v>6250.02</v>
      </c>
      <c r="I131" s="73">
        <f>SUM(I132:I133)</f>
        <v>2338</v>
      </c>
      <c r="J131" s="82">
        <f t="shared" si="4"/>
        <v>8588.02</v>
      </c>
      <c r="K131" s="92">
        <v>0</v>
      </c>
      <c r="L131" s="93">
        <f t="shared" si="5"/>
        <v>8588.02</v>
      </c>
      <c r="M131" s="102">
        <v>0</v>
      </c>
      <c r="N131" s="102">
        <f t="shared" si="6"/>
        <v>8588.02</v>
      </c>
      <c r="O131" s="93">
        <f>SUM(O132:O133)</f>
        <v>103.6</v>
      </c>
      <c r="P131" s="93">
        <f t="shared" si="7"/>
        <v>8691.62</v>
      </c>
    </row>
    <row r="132" spans="1:16" ht="12.75" customHeight="1">
      <c r="A132" s="169"/>
      <c r="B132" s="32"/>
      <c r="C132" s="203"/>
      <c r="D132" s="204"/>
      <c r="E132" s="17"/>
      <c r="F132" s="33" t="s">
        <v>16</v>
      </c>
      <c r="G132" s="58" t="s">
        <v>21</v>
      </c>
      <c r="H132" s="74">
        <v>602.3</v>
      </c>
      <c r="I132" s="74">
        <v>0</v>
      </c>
      <c r="J132" s="84">
        <f t="shared" si="4"/>
        <v>602.3</v>
      </c>
      <c r="K132" s="94">
        <v>0</v>
      </c>
      <c r="L132" s="97">
        <f t="shared" si="5"/>
        <v>602.3</v>
      </c>
      <c r="M132" s="103">
        <v>0</v>
      </c>
      <c r="N132" s="103">
        <f t="shared" si="6"/>
        <v>602.3</v>
      </c>
      <c r="O132" s="93">
        <v>0</v>
      </c>
      <c r="P132" s="93">
        <f t="shared" si="7"/>
        <v>602.3</v>
      </c>
    </row>
    <row r="133" spans="1:16" ht="12.75" customHeight="1" thickBot="1">
      <c r="A133" s="169"/>
      <c r="B133" s="34"/>
      <c r="C133" s="205"/>
      <c r="D133" s="206"/>
      <c r="E133" s="21"/>
      <c r="F133" s="35"/>
      <c r="G133" s="59" t="s">
        <v>18</v>
      </c>
      <c r="H133" s="75">
        <v>5647.72</v>
      </c>
      <c r="I133" s="75">
        <v>2338</v>
      </c>
      <c r="J133" s="86">
        <f t="shared" si="4"/>
        <v>7985.72</v>
      </c>
      <c r="K133" s="98">
        <v>0</v>
      </c>
      <c r="L133" s="99">
        <f t="shared" si="5"/>
        <v>7985.72</v>
      </c>
      <c r="M133" s="104">
        <v>0</v>
      </c>
      <c r="N133" s="104">
        <f t="shared" si="6"/>
        <v>7985.72</v>
      </c>
      <c r="O133" s="119">
        <v>103.6</v>
      </c>
      <c r="P133" s="119">
        <f t="shared" si="7"/>
        <v>8089.320000000001</v>
      </c>
    </row>
    <row r="134" spans="1:16" s="11" customFormat="1" ht="12.75" customHeight="1">
      <c r="A134" s="169"/>
      <c r="B134" s="146" t="s">
        <v>9</v>
      </c>
      <c r="C134" s="201" t="s">
        <v>74</v>
      </c>
      <c r="D134" s="202"/>
      <c r="E134" s="147" t="s">
        <v>8</v>
      </c>
      <c r="F134" s="148" t="s">
        <v>8</v>
      </c>
      <c r="G134" s="149" t="s">
        <v>75</v>
      </c>
      <c r="H134" s="150">
        <f>H135</f>
        <v>2804.6200000000003</v>
      </c>
      <c r="I134" s="150">
        <v>0</v>
      </c>
      <c r="J134" s="137">
        <f t="shared" si="4"/>
        <v>2804.6200000000003</v>
      </c>
      <c r="K134" s="138">
        <v>0</v>
      </c>
      <c r="L134" s="139">
        <f t="shared" si="5"/>
        <v>2804.6200000000003</v>
      </c>
      <c r="M134" s="140">
        <v>0</v>
      </c>
      <c r="N134" s="140">
        <f t="shared" si="6"/>
        <v>2804.6200000000003</v>
      </c>
      <c r="O134" s="139">
        <v>0</v>
      </c>
      <c r="P134" s="139">
        <f t="shared" si="7"/>
        <v>2804.6200000000003</v>
      </c>
    </row>
    <row r="135" spans="1:16" ht="12.75" customHeight="1">
      <c r="A135" s="169"/>
      <c r="B135" s="30"/>
      <c r="C135" s="203"/>
      <c r="D135" s="204"/>
      <c r="E135" s="28">
        <v>4322</v>
      </c>
      <c r="F135" s="31">
        <v>5331</v>
      </c>
      <c r="G135" s="63" t="s">
        <v>15</v>
      </c>
      <c r="H135" s="73">
        <f>H136+H137</f>
        <v>2804.6200000000003</v>
      </c>
      <c r="I135" s="73">
        <v>0</v>
      </c>
      <c r="J135" s="82">
        <f t="shared" si="4"/>
        <v>2804.6200000000003</v>
      </c>
      <c r="K135" s="92">
        <v>0</v>
      </c>
      <c r="L135" s="93">
        <f t="shared" si="5"/>
        <v>2804.6200000000003</v>
      </c>
      <c r="M135" s="102">
        <v>0</v>
      </c>
      <c r="N135" s="102">
        <f t="shared" si="6"/>
        <v>2804.6200000000003</v>
      </c>
      <c r="O135" s="93">
        <v>0</v>
      </c>
      <c r="P135" s="93">
        <f t="shared" si="7"/>
        <v>2804.6200000000003</v>
      </c>
    </row>
    <row r="136" spans="1:16" ht="12.75" customHeight="1">
      <c r="A136" s="169"/>
      <c r="B136" s="32"/>
      <c r="C136" s="203"/>
      <c r="D136" s="204"/>
      <c r="E136" s="17"/>
      <c r="F136" s="33" t="s">
        <v>16</v>
      </c>
      <c r="G136" s="58" t="s">
        <v>21</v>
      </c>
      <c r="H136" s="74">
        <v>154.36</v>
      </c>
      <c r="I136" s="74">
        <v>0</v>
      </c>
      <c r="J136" s="84">
        <f t="shared" si="4"/>
        <v>154.36</v>
      </c>
      <c r="K136" s="94">
        <v>0</v>
      </c>
      <c r="L136" s="97">
        <f t="shared" si="5"/>
        <v>154.36</v>
      </c>
      <c r="M136" s="103">
        <v>0</v>
      </c>
      <c r="N136" s="103">
        <f t="shared" si="6"/>
        <v>154.36</v>
      </c>
      <c r="O136" s="93">
        <v>0</v>
      </c>
      <c r="P136" s="93">
        <f t="shared" si="7"/>
        <v>154.36</v>
      </c>
    </row>
    <row r="137" spans="1:16" ht="12.75" customHeight="1" thickBot="1">
      <c r="A137" s="169"/>
      <c r="B137" s="60"/>
      <c r="C137" s="205"/>
      <c r="D137" s="206"/>
      <c r="E137" s="25"/>
      <c r="F137" s="61"/>
      <c r="G137" s="62" t="s">
        <v>18</v>
      </c>
      <c r="H137" s="80">
        <v>2650.26</v>
      </c>
      <c r="I137" s="80">
        <v>0</v>
      </c>
      <c r="J137" s="88">
        <f t="shared" si="4"/>
        <v>2650.26</v>
      </c>
      <c r="K137" s="96">
        <v>0</v>
      </c>
      <c r="L137" s="100">
        <f t="shared" si="5"/>
        <v>2650.26</v>
      </c>
      <c r="M137" s="105">
        <v>0</v>
      </c>
      <c r="N137" s="105">
        <f t="shared" si="6"/>
        <v>2650.26</v>
      </c>
      <c r="O137" s="113">
        <v>0</v>
      </c>
      <c r="P137" s="113">
        <f t="shared" si="7"/>
        <v>2650.26</v>
      </c>
    </row>
    <row r="138" spans="1:16" s="11" customFormat="1" ht="12.75" customHeight="1">
      <c r="A138" s="169"/>
      <c r="B138" s="142" t="s">
        <v>9</v>
      </c>
      <c r="C138" s="201" t="s">
        <v>76</v>
      </c>
      <c r="D138" s="202"/>
      <c r="E138" s="127" t="s">
        <v>8</v>
      </c>
      <c r="F138" s="143" t="s">
        <v>8</v>
      </c>
      <c r="G138" s="144" t="s">
        <v>77</v>
      </c>
      <c r="H138" s="145">
        <f>H139</f>
        <v>3157.03</v>
      </c>
      <c r="I138" s="145">
        <v>0</v>
      </c>
      <c r="J138" s="131">
        <f aca="true" t="shared" si="8" ref="J138:J201">+H138+I138</f>
        <v>3157.03</v>
      </c>
      <c r="K138" s="132">
        <v>0</v>
      </c>
      <c r="L138" s="133">
        <f aca="true" t="shared" si="9" ref="L138:L201">+J138+K138</f>
        <v>3157.03</v>
      </c>
      <c r="M138" s="134">
        <v>0</v>
      </c>
      <c r="N138" s="134">
        <f aca="true" t="shared" si="10" ref="N138:N201">+L138+M138</f>
        <v>3157.03</v>
      </c>
      <c r="O138" s="133">
        <v>0</v>
      </c>
      <c r="P138" s="133">
        <f aca="true" t="shared" si="11" ref="P138:P201">+N138+O138</f>
        <v>3157.03</v>
      </c>
    </row>
    <row r="139" spans="1:16" ht="12.75" customHeight="1">
      <c r="A139" s="169"/>
      <c r="B139" s="30"/>
      <c r="C139" s="203"/>
      <c r="D139" s="204"/>
      <c r="E139" s="28">
        <v>3113</v>
      </c>
      <c r="F139" s="31">
        <v>5331</v>
      </c>
      <c r="G139" s="63" t="s">
        <v>15</v>
      </c>
      <c r="H139" s="73">
        <f>H140+H141</f>
        <v>3157.03</v>
      </c>
      <c r="I139" s="73">
        <v>0</v>
      </c>
      <c r="J139" s="82">
        <f t="shared" si="8"/>
        <v>3157.03</v>
      </c>
      <c r="K139" s="92">
        <v>0</v>
      </c>
      <c r="L139" s="93">
        <f t="shared" si="9"/>
        <v>3157.03</v>
      </c>
      <c r="M139" s="102">
        <v>0</v>
      </c>
      <c r="N139" s="102">
        <f t="shared" si="10"/>
        <v>3157.03</v>
      </c>
      <c r="O139" s="93">
        <v>0</v>
      </c>
      <c r="P139" s="93">
        <f t="shared" si="11"/>
        <v>3157.03</v>
      </c>
    </row>
    <row r="140" spans="1:16" ht="12.75" customHeight="1">
      <c r="A140" s="169"/>
      <c r="B140" s="32"/>
      <c r="C140" s="203"/>
      <c r="D140" s="204"/>
      <c r="E140" s="17"/>
      <c r="F140" s="33" t="s">
        <v>16</v>
      </c>
      <c r="G140" s="58" t="s">
        <v>21</v>
      </c>
      <c r="H140" s="74">
        <v>139.73</v>
      </c>
      <c r="I140" s="74">
        <v>0</v>
      </c>
      <c r="J140" s="84">
        <f t="shared" si="8"/>
        <v>139.73</v>
      </c>
      <c r="K140" s="94">
        <v>0</v>
      </c>
      <c r="L140" s="97">
        <f t="shared" si="9"/>
        <v>139.73</v>
      </c>
      <c r="M140" s="103">
        <v>0</v>
      </c>
      <c r="N140" s="103">
        <f t="shared" si="10"/>
        <v>139.73</v>
      </c>
      <c r="O140" s="93">
        <v>0</v>
      </c>
      <c r="P140" s="93">
        <f t="shared" si="11"/>
        <v>139.73</v>
      </c>
    </row>
    <row r="141" spans="1:16" ht="12.75" customHeight="1" thickBot="1">
      <c r="A141" s="169"/>
      <c r="B141" s="34"/>
      <c r="C141" s="205"/>
      <c r="D141" s="206"/>
      <c r="E141" s="21"/>
      <c r="F141" s="35"/>
      <c r="G141" s="59" t="s">
        <v>18</v>
      </c>
      <c r="H141" s="75">
        <v>3017.3</v>
      </c>
      <c r="I141" s="75">
        <v>0</v>
      </c>
      <c r="J141" s="86">
        <f t="shared" si="8"/>
        <v>3017.3</v>
      </c>
      <c r="K141" s="98">
        <v>0</v>
      </c>
      <c r="L141" s="99">
        <f t="shared" si="9"/>
        <v>3017.3</v>
      </c>
      <c r="M141" s="104">
        <v>0</v>
      </c>
      <c r="N141" s="104">
        <f t="shared" si="10"/>
        <v>3017.3</v>
      </c>
      <c r="O141" s="119">
        <v>0</v>
      </c>
      <c r="P141" s="119">
        <f t="shared" si="11"/>
        <v>3017.3</v>
      </c>
    </row>
    <row r="142" spans="1:16" s="11" customFormat="1" ht="12.75" customHeight="1">
      <c r="A142" s="169"/>
      <c r="B142" s="146" t="s">
        <v>9</v>
      </c>
      <c r="C142" s="201" t="s">
        <v>78</v>
      </c>
      <c r="D142" s="202"/>
      <c r="E142" s="147" t="s">
        <v>8</v>
      </c>
      <c r="F142" s="148" t="s">
        <v>8</v>
      </c>
      <c r="G142" s="149" t="s">
        <v>79</v>
      </c>
      <c r="H142" s="150">
        <f>H143</f>
        <v>966.05</v>
      </c>
      <c r="I142" s="150">
        <v>0</v>
      </c>
      <c r="J142" s="137">
        <f t="shared" si="8"/>
        <v>966.05</v>
      </c>
      <c r="K142" s="138">
        <v>0</v>
      </c>
      <c r="L142" s="139">
        <f t="shared" si="9"/>
        <v>966.05</v>
      </c>
      <c r="M142" s="140">
        <v>0</v>
      </c>
      <c r="N142" s="140">
        <f t="shared" si="10"/>
        <v>966.05</v>
      </c>
      <c r="O142" s="139">
        <v>0</v>
      </c>
      <c r="P142" s="139">
        <f t="shared" si="11"/>
        <v>966.05</v>
      </c>
    </row>
    <row r="143" spans="1:16" ht="12.75" customHeight="1">
      <c r="A143" s="169"/>
      <c r="B143" s="30"/>
      <c r="C143" s="203"/>
      <c r="D143" s="204"/>
      <c r="E143" s="28">
        <v>3113</v>
      </c>
      <c r="F143" s="31">
        <v>5331</v>
      </c>
      <c r="G143" s="63" t="s">
        <v>15</v>
      </c>
      <c r="H143" s="73">
        <f>H144+H145</f>
        <v>966.05</v>
      </c>
      <c r="I143" s="73">
        <v>0</v>
      </c>
      <c r="J143" s="82">
        <f t="shared" si="8"/>
        <v>966.05</v>
      </c>
      <c r="K143" s="92">
        <v>0</v>
      </c>
      <c r="L143" s="93">
        <f t="shared" si="9"/>
        <v>966.05</v>
      </c>
      <c r="M143" s="102">
        <v>0</v>
      </c>
      <c r="N143" s="102">
        <f t="shared" si="10"/>
        <v>966.05</v>
      </c>
      <c r="O143" s="93">
        <v>0</v>
      </c>
      <c r="P143" s="93">
        <f t="shared" si="11"/>
        <v>966.05</v>
      </c>
    </row>
    <row r="144" spans="1:16" ht="12.75" customHeight="1">
      <c r="A144" s="169"/>
      <c r="B144" s="32"/>
      <c r="C144" s="203"/>
      <c r="D144" s="204"/>
      <c r="E144" s="17"/>
      <c r="F144" s="33" t="s">
        <v>16</v>
      </c>
      <c r="G144" s="58" t="s">
        <v>21</v>
      </c>
      <c r="H144" s="74">
        <v>37.03</v>
      </c>
      <c r="I144" s="74">
        <v>0</v>
      </c>
      <c r="J144" s="84">
        <f t="shared" si="8"/>
        <v>37.03</v>
      </c>
      <c r="K144" s="94">
        <v>0</v>
      </c>
      <c r="L144" s="97">
        <f t="shared" si="9"/>
        <v>37.03</v>
      </c>
      <c r="M144" s="103">
        <v>0</v>
      </c>
      <c r="N144" s="103">
        <f t="shared" si="10"/>
        <v>37.03</v>
      </c>
      <c r="O144" s="93">
        <v>0</v>
      </c>
      <c r="P144" s="93">
        <f t="shared" si="11"/>
        <v>37.03</v>
      </c>
    </row>
    <row r="145" spans="1:16" ht="12.75" customHeight="1" thickBot="1">
      <c r="A145" s="169"/>
      <c r="B145" s="60"/>
      <c r="C145" s="205"/>
      <c r="D145" s="206"/>
      <c r="E145" s="25"/>
      <c r="F145" s="61"/>
      <c r="G145" s="62" t="s">
        <v>18</v>
      </c>
      <c r="H145" s="80">
        <v>929.02</v>
      </c>
      <c r="I145" s="80">
        <v>0</v>
      </c>
      <c r="J145" s="88">
        <f t="shared" si="8"/>
        <v>929.02</v>
      </c>
      <c r="K145" s="96">
        <v>0</v>
      </c>
      <c r="L145" s="100">
        <f t="shared" si="9"/>
        <v>929.02</v>
      </c>
      <c r="M145" s="105">
        <v>0</v>
      </c>
      <c r="N145" s="105">
        <f t="shared" si="10"/>
        <v>929.02</v>
      </c>
      <c r="O145" s="113">
        <v>0</v>
      </c>
      <c r="P145" s="113">
        <f t="shared" si="11"/>
        <v>929.02</v>
      </c>
    </row>
    <row r="146" spans="1:16" s="11" customFormat="1" ht="12.75" customHeight="1">
      <c r="A146" s="169"/>
      <c r="B146" s="142" t="s">
        <v>9</v>
      </c>
      <c r="C146" s="201" t="s">
        <v>80</v>
      </c>
      <c r="D146" s="202"/>
      <c r="E146" s="127" t="s">
        <v>8</v>
      </c>
      <c r="F146" s="143" t="s">
        <v>8</v>
      </c>
      <c r="G146" s="144" t="s">
        <v>81</v>
      </c>
      <c r="H146" s="145">
        <f>H147</f>
        <v>1095.99</v>
      </c>
      <c r="I146" s="145">
        <v>0</v>
      </c>
      <c r="J146" s="131">
        <f t="shared" si="8"/>
        <v>1095.99</v>
      </c>
      <c r="K146" s="132">
        <v>0</v>
      </c>
      <c r="L146" s="133">
        <f t="shared" si="9"/>
        <v>1095.99</v>
      </c>
      <c r="M146" s="134">
        <v>0</v>
      </c>
      <c r="N146" s="134">
        <f t="shared" si="10"/>
        <v>1095.99</v>
      </c>
      <c r="O146" s="133">
        <v>0</v>
      </c>
      <c r="P146" s="133">
        <f t="shared" si="11"/>
        <v>1095.99</v>
      </c>
    </row>
    <row r="147" spans="1:16" ht="12.75" customHeight="1">
      <c r="A147" s="169"/>
      <c r="B147" s="30"/>
      <c r="C147" s="203"/>
      <c r="D147" s="204"/>
      <c r="E147" s="28">
        <v>3113</v>
      </c>
      <c r="F147" s="31">
        <v>5331</v>
      </c>
      <c r="G147" s="63" t="s">
        <v>15</v>
      </c>
      <c r="H147" s="73">
        <f>H148+H149</f>
        <v>1095.99</v>
      </c>
      <c r="I147" s="73">
        <v>0</v>
      </c>
      <c r="J147" s="82">
        <f t="shared" si="8"/>
        <v>1095.99</v>
      </c>
      <c r="K147" s="92">
        <v>0</v>
      </c>
      <c r="L147" s="93">
        <f t="shared" si="9"/>
        <v>1095.99</v>
      </c>
      <c r="M147" s="102">
        <v>0</v>
      </c>
      <c r="N147" s="102">
        <f t="shared" si="10"/>
        <v>1095.99</v>
      </c>
      <c r="O147" s="93">
        <v>0</v>
      </c>
      <c r="P147" s="93">
        <f t="shared" si="11"/>
        <v>1095.99</v>
      </c>
    </row>
    <row r="148" spans="1:16" ht="12.75" customHeight="1">
      <c r="A148" s="169"/>
      <c r="B148" s="32"/>
      <c r="C148" s="203"/>
      <c r="D148" s="204"/>
      <c r="E148" s="17"/>
      <c r="F148" s="33" t="s">
        <v>16</v>
      </c>
      <c r="G148" s="58" t="s">
        <v>21</v>
      </c>
      <c r="H148" s="74">
        <v>0.7</v>
      </c>
      <c r="I148" s="74">
        <v>0</v>
      </c>
      <c r="J148" s="84">
        <f t="shared" si="8"/>
        <v>0.7</v>
      </c>
      <c r="K148" s="94">
        <v>0</v>
      </c>
      <c r="L148" s="97">
        <f t="shared" si="9"/>
        <v>0.7</v>
      </c>
      <c r="M148" s="103">
        <v>0</v>
      </c>
      <c r="N148" s="103">
        <f t="shared" si="10"/>
        <v>0.7</v>
      </c>
      <c r="O148" s="93">
        <v>0</v>
      </c>
      <c r="P148" s="93">
        <f t="shared" si="11"/>
        <v>0.7</v>
      </c>
    </row>
    <row r="149" spans="1:16" ht="12.75" customHeight="1" thickBot="1">
      <c r="A149" s="169"/>
      <c r="B149" s="34"/>
      <c r="C149" s="205"/>
      <c r="D149" s="206"/>
      <c r="E149" s="21"/>
      <c r="F149" s="35"/>
      <c r="G149" s="59" t="s">
        <v>18</v>
      </c>
      <c r="H149" s="75">
        <v>1095.29</v>
      </c>
      <c r="I149" s="75">
        <v>0</v>
      </c>
      <c r="J149" s="86">
        <f t="shared" si="8"/>
        <v>1095.29</v>
      </c>
      <c r="K149" s="98">
        <v>0</v>
      </c>
      <c r="L149" s="99">
        <f t="shared" si="9"/>
        <v>1095.29</v>
      </c>
      <c r="M149" s="104">
        <v>0</v>
      </c>
      <c r="N149" s="104">
        <f t="shared" si="10"/>
        <v>1095.29</v>
      </c>
      <c r="O149" s="119">
        <v>0</v>
      </c>
      <c r="P149" s="119">
        <f t="shared" si="11"/>
        <v>1095.29</v>
      </c>
    </row>
    <row r="150" spans="1:16" s="11" customFormat="1" ht="12.75" customHeight="1">
      <c r="A150" s="169"/>
      <c r="B150" s="142" t="s">
        <v>9</v>
      </c>
      <c r="C150" s="201" t="s">
        <v>82</v>
      </c>
      <c r="D150" s="202"/>
      <c r="E150" s="127" t="s">
        <v>8</v>
      </c>
      <c r="F150" s="143" t="s">
        <v>8</v>
      </c>
      <c r="G150" s="144" t="s">
        <v>83</v>
      </c>
      <c r="H150" s="145">
        <f>H151</f>
        <v>469.29</v>
      </c>
      <c r="I150" s="150">
        <v>0</v>
      </c>
      <c r="J150" s="137">
        <f t="shared" si="8"/>
        <v>469.29</v>
      </c>
      <c r="K150" s="138">
        <v>0</v>
      </c>
      <c r="L150" s="139">
        <f t="shared" si="9"/>
        <v>469.29</v>
      </c>
      <c r="M150" s="140">
        <v>0</v>
      </c>
      <c r="N150" s="140">
        <f t="shared" si="10"/>
        <v>469.29</v>
      </c>
      <c r="O150" s="139">
        <v>0</v>
      </c>
      <c r="P150" s="139">
        <f t="shared" si="11"/>
        <v>469.29</v>
      </c>
    </row>
    <row r="151" spans="1:16" ht="12.75" customHeight="1">
      <c r="A151" s="169"/>
      <c r="B151" s="30"/>
      <c r="C151" s="203"/>
      <c r="D151" s="204"/>
      <c r="E151" s="28">
        <v>3146</v>
      </c>
      <c r="F151" s="31">
        <v>5331</v>
      </c>
      <c r="G151" s="63" t="s">
        <v>15</v>
      </c>
      <c r="H151" s="73">
        <f>H152+H153</f>
        <v>469.29</v>
      </c>
      <c r="I151" s="73">
        <v>0</v>
      </c>
      <c r="J151" s="82">
        <f t="shared" si="8"/>
        <v>469.29</v>
      </c>
      <c r="K151" s="92">
        <v>0</v>
      </c>
      <c r="L151" s="93">
        <f t="shared" si="9"/>
        <v>469.29</v>
      </c>
      <c r="M151" s="102">
        <v>0</v>
      </c>
      <c r="N151" s="102">
        <f t="shared" si="10"/>
        <v>469.29</v>
      </c>
      <c r="O151" s="93">
        <v>0</v>
      </c>
      <c r="P151" s="93">
        <f t="shared" si="11"/>
        <v>469.29</v>
      </c>
    </row>
    <row r="152" spans="1:16" ht="12.75" customHeight="1">
      <c r="A152" s="169"/>
      <c r="B152" s="32"/>
      <c r="C152" s="203"/>
      <c r="D152" s="204"/>
      <c r="E152" s="17"/>
      <c r="F152" s="33" t="s">
        <v>16</v>
      </c>
      <c r="G152" s="58" t="s">
        <v>21</v>
      </c>
      <c r="H152" s="74">
        <v>4.79</v>
      </c>
      <c r="I152" s="74">
        <v>0</v>
      </c>
      <c r="J152" s="84">
        <f t="shared" si="8"/>
        <v>4.79</v>
      </c>
      <c r="K152" s="94">
        <v>0</v>
      </c>
      <c r="L152" s="97">
        <f t="shared" si="9"/>
        <v>4.79</v>
      </c>
      <c r="M152" s="103">
        <v>0</v>
      </c>
      <c r="N152" s="103">
        <f t="shared" si="10"/>
        <v>4.79</v>
      </c>
      <c r="O152" s="93">
        <v>0</v>
      </c>
      <c r="P152" s="93">
        <f t="shared" si="11"/>
        <v>4.79</v>
      </c>
    </row>
    <row r="153" spans="1:16" ht="12.75" customHeight="1" thickBot="1">
      <c r="A153" s="169"/>
      <c r="B153" s="34"/>
      <c r="C153" s="205"/>
      <c r="D153" s="206"/>
      <c r="E153" s="21"/>
      <c r="F153" s="35"/>
      <c r="G153" s="59" t="s">
        <v>18</v>
      </c>
      <c r="H153" s="75">
        <v>464.5</v>
      </c>
      <c r="I153" s="80">
        <v>0</v>
      </c>
      <c r="J153" s="88">
        <f t="shared" si="8"/>
        <v>464.5</v>
      </c>
      <c r="K153" s="96">
        <v>0</v>
      </c>
      <c r="L153" s="100">
        <f t="shared" si="9"/>
        <v>464.5</v>
      </c>
      <c r="M153" s="105">
        <v>0</v>
      </c>
      <c r="N153" s="105">
        <f t="shared" si="10"/>
        <v>464.5</v>
      </c>
      <c r="O153" s="113">
        <v>0</v>
      </c>
      <c r="P153" s="113">
        <f t="shared" si="11"/>
        <v>464.5</v>
      </c>
    </row>
    <row r="154" spans="1:17" ht="12.75" customHeight="1">
      <c r="A154" s="169"/>
      <c r="B154" s="142" t="s">
        <v>9</v>
      </c>
      <c r="C154" s="201" t="s">
        <v>84</v>
      </c>
      <c r="D154" s="202"/>
      <c r="E154" s="127" t="s">
        <v>8</v>
      </c>
      <c r="F154" s="143" t="s">
        <v>8</v>
      </c>
      <c r="G154" s="144" t="s">
        <v>85</v>
      </c>
      <c r="H154" s="145">
        <f>H155</f>
        <v>4348.860000000001</v>
      </c>
      <c r="I154" s="145">
        <v>0</v>
      </c>
      <c r="J154" s="131">
        <f t="shared" si="8"/>
        <v>4348.860000000001</v>
      </c>
      <c r="K154" s="132">
        <v>0</v>
      </c>
      <c r="L154" s="133">
        <f t="shared" si="9"/>
        <v>4348.860000000001</v>
      </c>
      <c r="M154" s="134">
        <v>0</v>
      </c>
      <c r="N154" s="134">
        <f t="shared" si="10"/>
        <v>4348.860000000001</v>
      </c>
      <c r="O154" s="133">
        <v>0</v>
      </c>
      <c r="P154" s="133">
        <f t="shared" si="11"/>
        <v>4348.860000000001</v>
      </c>
      <c r="Q154" s="157"/>
    </row>
    <row r="155" spans="1:16" ht="12.75" customHeight="1">
      <c r="A155" s="169"/>
      <c r="B155" s="30"/>
      <c r="C155" s="203"/>
      <c r="D155" s="204"/>
      <c r="E155" s="28">
        <v>3121</v>
      </c>
      <c r="F155" s="31">
        <v>5331</v>
      </c>
      <c r="G155" s="63" t="s">
        <v>15</v>
      </c>
      <c r="H155" s="73">
        <f>H156+H157</f>
        <v>4348.860000000001</v>
      </c>
      <c r="I155" s="73">
        <v>0</v>
      </c>
      <c r="J155" s="82">
        <f t="shared" si="8"/>
        <v>4348.860000000001</v>
      </c>
      <c r="K155" s="92">
        <v>0</v>
      </c>
      <c r="L155" s="93">
        <f t="shared" si="9"/>
        <v>4348.860000000001</v>
      </c>
      <c r="M155" s="102">
        <v>0</v>
      </c>
      <c r="N155" s="102">
        <f t="shared" si="10"/>
        <v>4348.860000000001</v>
      </c>
      <c r="O155" s="93">
        <v>0</v>
      </c>
      <c r="P155" s="93">
        <f t="shared" si="11"/>
        <v>4348.860000000001</v>
      </c>
    </row>
    <row r="156" spans="1:16" ht="12.75" customHeight="1">
      <c r="A156" s="169"/>
      <c r="B156" s="32"/>
      <c r="C156" s="203"/>
      <c r="D156" s="204"/>
      <c r="E156" s="17"/>
      <c r="F156" s="33" t="s">
        <v>16</v>
      </c>
      <c r="G156" s="58" t="s">
        <v>21</v>
      </c>
      <c r="H156" s="74">
        <v>932</v>
      </c>
      <c r="I156" s="74">
        <v>0</v>
      </c>
      <c r="J156" s="84">
        <f t="shared" si="8"/>
        <v>932</v>
      </c>
      <c r="K156" s="94">
        <v>0</v>
      </c>
      <c r="L156" s="97">
        <f t="shared" si="9"/>
        <v>932</v>
      </c>
      <c r="M156" s="103">
        <v>0</v>
      </c>
      <c r="N156" s="103">
        <f t="shared" si="10"/>
        <v>932</v>
      </c>
      <c r="O156" s="93">
        <v>0</v>
      </c>
      <c r="P156" s="93">
        <f t="shared" si="11"/>
        <v>932</v>
      </c>
    </row>
    <row r="157" spans="1:16" ht="12.75" customHeight="1" thickBot="1">
      <c r="A157" s="169"/>
      <c r="B157" s="34"/>
      <c r="C157" s="205"/>
      <c r="D157" s="206"/>
      <c r="E157" s="21"/>
      <c r="F157" s="35"/>
      <c r="G157" s="59" t="s">
        <v>18</v>
      </c>
      <c r="H157" s="75">
        <v>3416.86</v>
      </c>
      <c r="I157" s="75">
        <v>0</v>
      </c>
      <c r="J157" s="86">
        <f t="shared" si="8"/>
        <v>3416.86</v>
      </c>
      <c r="K157" s="98">
        <v>0</v>
      </c>
      <c r="L157" s="99">
        <f t="shared" si="9"/>
        <v>3416.86</v>
      </c>
      <c r="M157" s="104">
        <v>0</v>
      </c>
      <c r="N157" s="104">
        <f t="shared" si="10"/>
        <v>3416.86</v>
      </c>
      <c r="O157" s="119">
        <v>0</v>
      </c>
      <c r="P157" s="119">
        <f t="shared" si="11"/>
        <v>3416.86</v>
      </c>
    </row>
    <row r="158" spans="1:16" ht="12.75" customHeight="1">
      <c r="A158" s="169"/>
      <c r="B158" s="142" t="s">
        <v>9</v>
      </c>
      <c r="C158" s="201" t="s">
        <v>86</v>
      </c>
      <c r="D158" s="202"/>
      <c r="E158" s="127" t="s">
        <v>8</v>
      </c>
      <c r="F158" s="143" t="s">
        <v>8</v>
      </c>
      <c r="G158" s="144" t="s">
        <v>87</v>
      </c>
      <c r="H158" s="145">
        <f>H159</f>
        <v>2116.5099999999998</v>
      </c>
      <c r="I158" s="150">
        <v>0</v>
      </c>
      <c r="J158" s="137">
        <f t="shared" si="8"/>
        <v>2116.5099999999998</v>
      </c>
      <c r="K158" s="138">
        <v>0</v>
      </c>
      <c r="L158" s="139">
        <f t="shared" si="9"/>
        <v>2116.5099999999998</v>
      </c>
      <c r="M158" s="140">
        <v>0</v>
      </c>
      <c r="N158" s="140">
        <f t="shared" si="10"/>
        <v>2116.5099999999998</v>
      </c>
      <c r="O158" s="139">
        <v>0</v>
      </c>
      <c r="P158" s="139">
        <f t="shared" si="11"/>
        <v>2116.5099999999998</v>
      </c>
    </row>
    <row r="159" spans="1:16" ht="12.75" customHeight="1">
      <c r="A159" s="169"/>
      <c r="B159" s="30"/>
      <c r="C159" s="203"/>
      <c r="D159" s="204"/>
      <c r="E159" s="28">
        <v>3121</v>
      </c>
      <c r="F159" s="31">
        <v>5331</v>
      </c>
      <c r="G159" s="63" t="s">
        <v>15</v>
      </c>
      <c r="H159" s="73">
        <f>H160+H161</f>
        <v>2116.5099999999998</v>
      </c>
      <c r="I159" s="73">
        <v>0</v>
      </c>
      <c r="J159" s="82">
        <f t="shared" si="8"/>
        <v>2116.5099999999998</v>
      </c>
      <c r="K159" s="92">
        <v>0</v>
      </c>
      <c r="L159" s="93">
        <f t="shared" si="9"/>
        <v>2116.5099999999998</v>
      </c>
      <c r="M159" s="102">
        <v>0</v>
      </c>
      <c r="N159" s="102">
        <f t="shared" si="10"/>
        <v>2116.5099999999998</v>
      </c>
      <c r="O159" s="93">
        <v>0</v>
      </c>
      <c r="P159" s="93">
        <f t="shared" si="11"/>
        <v>2116.5099999999998</v>
      </c>
    </row>
    <row r="160" spans="1:16" ht="12.75" customHeight="1">
      <c r="A160" s="169"/>
      <c r="B160" s="32"/>
      <c r="C160" s="203"/>
      <c r="D160" s="204"/>
      <c r="E160" s="17"/>
      <c r="F160" s="33" t="s">
        <v>16</v>
      </c>
      <c r="G160" s="58" t="s">
        <v>21</v>
      </c>
      <c r="H160" s="74">
        <v>344.64</v>
      </c>
      <c r="I160" s="74">
        <v>0</v>
      </c>
      <c r="J160" s="84">
        <f t="shared" si="8"/>
        <v>344.64</v>
      </c>
      <c r="K160" s="94">
        <v>0</v>
      </c>
      <c r="L160" s="97">
        <f t="shared" si="9"/>
        <v>344.64</v>
      </c>
      <c r="M160" s="103">
        <v>0</v>
      </c>
      <c r="N160" s="103">
        <f t="shared" si="10"/>
        <v>344.64</v>
      </c>
      <c r="O160" s="93">
        <v>0</v>
      </c>
      <c r="P160" s="93">
        <f t="shared" si="11"/>
        <v>344.64</v>
      </c>
    </row>
    <row r="161" spans="1:16" ht="12.75" customHeight="1" thickBot="1">
      <c r="A161" s="169"/>
      <c r="B161" s="34"/>
      <c r="C161" s="205"/>
      <c r="D161" s="206"/>
      <c r="E161" s="21"/>
      <c r="F161" s="35"/>
      <c r="G161" s="59" t="s">
        <v>18</v>
      </c>
      <c r="H161" s="75">
        <v>1771.87</v>
      </c>
      <c r="I161" s="80">
        <v>0</v>
      </c>
      <c r="J161" s="88">
        <f t="shared" si="8"/>
        <v>1771.87</v>
      </c>
      <c r="K161" s="96">
        <v>0</v>
      </c>
      <c r="L161" s="100">
        <f t="shared" si="9"/>
        <v>1771.87</v>
      </c>
      <c r="M161" s="105">
        <v>0</v>
      </c>
      <c r="N161" s="105">
        <f t="shared" si="10"/>
        <v>1771.87</v>
      </c>
      <c r="O161" s="113">
        <v>0</v>
      </c>
      <c r="P161" s="113">
        <f t="shared" si="11"/>
        <v>1771.87</v>
      </c>
    </row>
    <row r="162" spans="1:16" s="11" customFormat="1" ht="12.75" customHeight="1">
      <c r="A162" s="169"/>
      <c r="B162" s="142" t="s">
        <v>9</v>
      </c>
      <c r="C162" s="201" t="s">
        <v>88</v>
      </c>
      <c r="D162" s="202"/>
      <c r="E162" s="127" t="s">
        <v>8</v>
      </c>
      <c r="F162" s="143" t="s">
        <v>8</v>
      </c>
      <c r="G162" s="144" t="s">
        <v>89</v>
      </c>
      <c r="H162" s="145">
        <f>H163</f>
        <v>2229.86</v>
      </c>
      <c r="I162" s="145">
        <v>0</v>
      </c>
      <c r="J162" s="131">
        <f t="shared" si="8"/>
        <v>2229.86</v>
      </c>
      <c r="K162" s="132">
        <v>0</v>
      </c>
      <c r="L162" s="133">
        <f t="shared" si="9"/>
        <v>2229.86</v>
      </c>
      <c r="M162" s="134">
        <v>0</v>
      </c>
      <c r="N162" s="134">
        <f t="shared" si="10"/>
        <v>2229.86</v>
      </c>
      <c r="O162" s="133">
        <v>0</v>
      </c>
      <c r="P162" s="133">
        <f t="shared" si="11"/>
        <v>2229.86</v>
      </c>
    </row>
    <row r="163" spans="1:16" ht="12.75" customHeight="1">
      <c r="A163" s="169"/>
      <c r="B163" s="30"/>
      <c r="C163" s="203"/>
      <c r="D163" s="204"/>
      <c r="E163" s="28">
        <v>3122</v>
      </c>
      <c r="F163" s="31">
        <v>5331</v>
      </c>
      <c r="G163" s="63" t="s">
        <v>15</v>
      </c>
      <c r="H163" s="73">
        <f>H164+H165</f>
        <v>2229.86</v>
      </c>
      <c r="I163" s="73">
        <v>0</v>
      </c>
      <c r="J163" s="82">
        <f t="shared" si="8"/>
        <v>2229.86</v>
      </c>
      <c r="K163" s="92">
        <v>0</v>
      </c>
      <c r="L163" s="93">
        <f t="shared" si="9"/>
        <v>2229.86</v>
      </c>
      <c r="M163" s="102">
        <v>0</v>
      </c>
      <c r="N163" s="102">
        <f t="shared" si="10"/>
        <v>2229.86</v>
      </c>
      <c r="O163" s="93">
        <v>0</v>
      </c>
      <c r="P163" s="93">
        <f t="shared" si="11"/>
        <v>2229.86</v>
      </c>
    </row>
    <row r="164" spans="1:16" ht="12.75" customHeight="1">
      <c r="A164" s="169"/>
      <c r="B164" s="32"/>
      <c r="C164" s="203"/>
      <c r="D164" s="204"/>
      <c r="E164" s="17"/>
      <c r="F164" s="33" t="s">
        <v>16</v>
      </c>
      <c r="G164" s="58" t="s">
        <v>21</v>
      </c>
      <c r="H164" s="74">
        <v>281.58</v>
      </c>
      <c r="I164" s="74">
        <v>0</v>
      </c>
      <c r="J164" s="84">
        <f t="shared" si="8"/>
        <v>281.58</v>
      </c>
      <c r="K164" s="94">
        <v>0</v>
      </c>
      <c r="L164" s="97">
        <f t="shared" si="9"/>
        <v>281.58</v>
      </c>
      <c r="M164" s="103">
        <v>0</v>
      </c>
      <c r="N164" s="103">
        <f t="shared" si="10"/>
        <v>281.58</v>
      </c>
      <c r="O164" s="93">
        <v>0</v>
      </c>
      <c r="P164" s="93">
        <f t="shared" si="11"/>
        <v>281.58</v>
      </c>
    </row>
    <row r="165" spans="1:16" ht="12.75" customHeight="1" thickBot="1">
      <c r="A165" s="169"/>
      <c r="B165" s="34"/>
      <c r="C165" s="205"/>
      <c r="D165" s="206"/>
      <c r="E165" s="21"/>
      <c r="F165" s="35"/>
      <c r="G165" s="59" t="s">
        <v>18</v>
      </c>
      <c r="H165" s="75">
        <v>1948.28</v>
      </c>
      <c r="I165" s="75">
        <v>0</v>
      </c>
      <c r="J165" s="86">
        <f t="shared" si="8"/>
        <v>1948.28</v>
      </c>
      <c r="K165" s="98">
        <v>0</v>
      </c>
      <c r="L165" s="99">
        <f t="shared" si="9"/>
        <v>1948.28</v>
      </c>
      <c r="M165" s="104">
        <v>0</v>
      </c>
      <c r="N165" s="104">
        <f t="shared" si="10"/>
        <v>1948.28</v>
      </c>
      <c r="O165" s="119">
        <v>0</v>
      </c>
      <c r="P165" s="119">
        <f t="shared" si="11"/>
        <v>1948.28</v>
      </c>
    </row>
    <row r="166" spans="1:16" s="11" customFormat="1" ht="12.75" customHeight="1">
      <c r="A166" s="169"/>
      <c r="B166" s="142" t="s">
        <v>9</v>
      </c>
      <c r="C166" s="201" t="s">
        <v>90</v>
      </c>
      <c r="D166" s="202"/>
      <c r="E166" s="127" t="s">
        <v>8</v>
      </c>
      <c r="F166" s="143" t="s">
        <v>8</v>
      </c>
      <c r="G166" s="144" t="s">
        <v>91</v>
      </c>
      <c r="H166" s="145">
        <f>H167</f>
        <v>4547.26</v>
      </c>
      <c r="I166" s="150">
        <v>0</v>
      </c>
      <c r="J166" s="137">
        <f t="shared" si="8"/>
        <v>4547.26</v>
      </c>
      <c r="K166" s="138">
        <v>0</v>
      </c>
      <c r="L166" s="139">
        <f t="shared" si="9"/>
        <v>4547.26</v>
      </c>
      <c r="M166" s="140">
        <v>0</v>
      </c>
      <c r="N166" s="140">
        <f t="shared" si="10"/>
        <v>4547.26</v>
      </c>
      <c r="O166" s="139">
        <v>0</v>
      </c>
      <c r="P166" s="139">
        <f t="shared" si="11"/>
        <v>4547.26</v>
      </c>
    </row>
    <row r="167" spans="1:16" ht="12.75" customHeight="1">
      <c r="A167" s="169"/>
      <c r="B167" s="30"/>
      <c r="C167" s="203"/>
      <c r="D167" s="204"/>
      <c r="E167" s="28">
        <v>3122</v>
      </c>
      <c r="F167" s="31">
        <v>5331</v>
      </c>
      <c r="G167" s="63" t="s">
        <v>15</v>
      </c>
      <c r="H167" s="73">
        <f>H168+H169</f>
        <v>4547.26</v>
      </c>
      <c r="I167" s="73">
        <v>0</v>
      </c>
      <c r="J167" s="82">
        <f t="shared" si="8"/>
        <v>4547.26</v>
      </c>
      <c r="K167" s="92">
        <v>0</v>
      </c>
      <c r="L167" s="93">
        <f t="shared" si="9"/>
        <v>4547.26</v>
      </c>
      <c r="M167" s="102">
        <v>0</v>
      </c>
      <c r="N167" s="102">
        <f t="shared" si="10"/>
        <v>4547.26</v>
      </c>
      <c r="O167" s="93">
        <v>0</v>
      </c>
      <c r="P167" s="93">
        <f t="shared" si="11"/>
        <v>4547.26</v>
      </c>
    </row>
    <row r="168" spans="1:16" ht="12.75" customHeight="1">
      <c r="A168" s="169"/>
      <c r="B168" s="32"/>
      <c r="C168" s="203"/>
      <c r="D168" s="204"/>
      <c r="E168" s="17"/>
      <c r="F168" s="33" t="s">
        <v>16</v>
      </c>
      <c r="G168" s="58" t="s">
        <v>21</v>
      </c>
      <c r="H168" s="74">
        <v>584</v>
      </c>
      <c r="I168" s="74">
        <v>0</v>
      </c>
      <c r="J168" s="84">
        <f t="shared" si="8"/>
        <v>584</v>
      </c>
      <c r="K168" s="94">
        <v>0</v>
      </c>
      <c r="L168" s="97">
        <f t="shared" si="9"/>
        <v>584</v>
      </c>
      <c r="M168" s="103">
        <v>0</v>
      </c>
      <c r="N168" s="103">
        <f t="shared" si="10"/>
        <v>584</v>
      </c>
      <c r="O168" s="93">
        <v>0</v>
      </c>
      <c r="P168" s="93">
        <f t="shared" si="11"/>
        <v>584</v>
      </c>
    </row>
    <row r="169" spans="1:16" ht="12.75" customHeight="1" thickBot="1">
      <c r="A169" s="169"/>
      <c r="B169" s="34"/>
      <c r="C169" s="205"/>
      <c r="D169" s="206"/>
      <c r="E169" s="21"/>
      <c r="F169" s="35"/>
      <c r="G169" s="59" t="s">
        <v>18</v>
      </c>
      <c r="H169" s="75">
        <v>3963.26</v>
      </c>
      <c r="I169" s="80">
        <v>0</v>
      </c>
      <c r="J169" s="88">
        <f t="shared" si="8"/>
        <v>3963.26</v>
      </c>
      <c r="K169" s="96">
        <v>0</v>
      </c>
      <c r="L169" s="100">
        <f t="shared" si="9"/>
        <v>3963.26</v>
      </c>
      <c r="M169" s="105">
        <v>0</v>
      </c>
      <c r="N169" s="105">
        <f t="shared" si="10"/>
        <v>3963.26</v>
      </c>
      <c r="O169" s="113">
        <v>0</v>
      </c>
      <c r="P169" s="113">
        <f t="shared" si="11"/>
        <v>3963.26</v>
      </c>
    </row>
    <row r="170" spans="1:17" s="11" customFormat="1" ht="12.75" customHeight="1">
      <c r="A170" s="169"/>
      <c r="B170" s="142" t="s">
        <v>9</v>
      </c>
      <c r="C170" s="201" t="s">
        <v>92</v>
      </c>
      <c r="D170" s="202"/>
      <c r="E170" s="127" t="s">
        <v>8</v>
      </c>
      <c r="F170" s="143" t="s">
        <v>8</v>
      </c>
      <c r="G170" s="144" t="s">
        <v>93</v>
      </c>
      <c r="H170" s="145">
        <f>H171</f>
        <v>20604.59</v>
      </c>
      <c r="I170" s="145">
        <f>+I171</f>
        <v>823.2</v>
      </c>
      <c r="J170" s="131">
        <f t="shared" si="8"/>
        <v>21427.79</v>
      </c>
      <c r="K170" s="132">
        <v>0</v>
      </c>
      <c r="L170" s="133">
        <f t="shared" si="9"/>
        <v>21427.79</v>
      </c>
      <c r="M170" s="134">
        <v>0</v>
      </c>
      <c r="N170" s="134">
        <f t="shared" si="10"/>
        <v>21427.79</v>
      </c>
      <c r="O170" s="133">
        <f>+O171</f>
        <v>376.8</v>
      </c>
      <c r="P170" s="133">
        <f t="shared" si="11"/>
        <v>21804.59</v>
      </c>
      <c r="Q170" s="157" t="s">
        <v>149</v>
      </c>
    </row>
    <row r="171" spans="1:16" ht="12.75" customHeight="1">
      <c r="A171" s="169"/>
      <c r="B171" s="30"/>
      <c r="C171" s="203"/>
      <c r="D171" s="204"/>
      <c r="E171" s="28">
        <v>3123</v>
      </c>
      <c r="F171" s="31">
        <v>5331</v>
      </c>
      <c r="G171" s="63" t="s">
        <v>15</v>
      </c>
      <c r="H171" s="73">
        <f>H172+H173</f>
        <v>20604.59</v>
      </c>
      <c r="I171" s="73">
        <f>SUM(I172:I173)</f>
        <v>823.2</v>
      </c>
      <c r="J171" s="82">
        <f t="shared" si="8"/>
        <v>21427.79</v>
      </c>
      <c r="K171" s="92">
        <v>0</v>
      </c>
      <c r="L171" s="93">
        <f t="shared" si="9"/>
        <v>21427.79</v>
      </c>
      <c r="M171" s="102">
        <v>0</v>
      </c>
      <c r="N171" s="102">
        <f t="shared" si="10"/>
        <v>21427.79</v>
      </c>
      <c r="O171" s="93">
        <f>SUM(O172:O173)</f>
        <v>376.8</v>
      </c>
      <c r="P171" s="93">
        <f t="shared" si="11"/>
        <v>21804.59</v>
      </c>
    </row>
    <row r="172" spans="1:16" ht="12.75" customHeight="1">
      <c r="A172" s="169"/>
      <c r="B172" s="32"/>
      <c r="C172" s="203"/>
      <c r="D172" s="204"/>
      <c r="E172" s="17"/>
      <c r="F172" s="33" t="s">
        <v>16</v>
      </c>
      <c r="G172" s="58" t="s">
        <v>21</v>
      </c>
      <c r="H172" s="74">
        <v>3150</v>
      </c>
      <c r="I172" s="74">
        <v>0</v>
      </c>
      <c r="J172" s="84">
        <f t="shared" si="8"/>
        <v>3150</v>
      </c>
      <c r="K172" s="94">
        <v>0</v>
      </c>
      <c r="L172" s="97">
        <f t="shared" si="9"/>
        <v>3150</v>
      </c>
      <c r="M172" s="103">
        <v>0</v>
      </c>
      <c r="N172" s="103">
        <f t="shared" si="10"/>
        <v>3150</v>
      </c>
      <c r="O172" s="93">
        <v>0</v>
      </c>
      <c r="P172" s="93">
        <f t="shared" si="11"/>
        <v>3150</v>
      </c>
    </row>
    <row r="173" spans="1:16" ht="12.75" customHeight="1" thickBot="1">
      <c r="A173" s="169"/>
      <c r="B173" s="34"/>
      <c r="C173" s="205"/>
      <c r="D173" s="206"/>
      <c r="E173" s="21"/>
      <c r="F173" s="35"/>
      <c r="G173" s="59" t="s">
        <v>18</v>
      </c>
      <c r="H173" s="75">
        <v>17454.59</v>
      </c>
      <c r="I173" s="75">
        <v>823.2</v>
      </c>
      <c r="J173" s="86">
        <f t="shared" si="8"/>
        <v>18277.79</v>
      </c>
      <c r="K173" s="98">
        <v>0</v>
      </c>
      <c r="L173" s="99">
        <f t="shared" si="9"/>
        <v>18277.79</v>
      </c>
      <c r="M173" s="104">
        <v>0</v>
      </c>
      <c r="N173" s="104">
        <f t="shared" si="10"/>
        <v>18277.79</v>
      </c>
      <c r="O173" s="119">
        <v>376.8</v>
      </c>
      <c r="P173" s="119">
        <f t="shared" si="11"/>
        <v>18654.59</v>
      </c>
    </row>
    <row r="174" spans="1:16" s="11" customFormat="1" ht="12.75" customHeight="1">
      <c r="A174" s="169"/>
      <c r="B174" s="142" t="s">
        <v>9</v>
      </c>
      <c r="C174" s="201" t="s">
        <v>94</v>
      </c>
      <c r="D174" s="202"/>
      <c r="E174" s="127" t="s">
        <v>8</v>
      </c>
      <c r="F174" s="143" t="s">
        <v>8</v>
      </c>
      <c r="G174" s="144" t="s">
        <v>95</v>
      </c>
      <c r="H174" s="145">
        <f>H175</f>
        <v>10324.4</v>
      </c>
      <c r="I174" s="150">
        <f>+I175</f>
        <v>2303.3</v>
      </c>
      <c r="J174" s="137">
        <f t="shared" si="8"/>
        <v>12627.7</v>
      </c>
      <c r="K174" s="138">
        <v>0</v>
      </c>
      <c r="L174" s="139">
        <f t="shared" si="9"/>
        <v>12627.7</v>
      </c>
      <c r="M174" s="140">
        <v>0</v>
      </c>
      <c r="N174" s="140">
        <f t="shared" si="10"/>
        <v>12627.7</v>
      </c>
      <c r="O174" s="139">
        <v>0</v>
      </c>
      <c r="P174" s="139">
        <f t="shared" si="11"/>
        <v>12627.7</v>
      </c>
    </row>
    <row r="175" spans="1:16" ht="12.75" customHeight="1">
      <c r="A175" s="169"/>
      <c r="B175" s="30"/>
      <c r="C175" s="203"/>
      <c r="D175" s="204"/>
      <c r="E175" s="28">
        <v>3122</v>
      </c>
      <c r="F175" s="31">
        <v>5331</v>
      </c>
      <c r="G175" s="63" t="s">
        <v>15</v>
      </c>
      <c r="H175" s="73">
        <f>H176+H177</f>
        <v>10324.4</v>
      </c>
      <c r="I175" s="73">
        <f>SUM(I176:I177)</f>
        <v>2303.3</v>
      </c>
      <c r="J175" s="82">
        <f t="shared" si="8"/>
        <v>12627.7</v>
      </c>
      <c r="K175" s="92">
        <v>0</v>
      </c>
      <c r="L175" s="93">
        <f t="shared" si="9"/>
        <v>12627.7</v>
      </c>
      <c r="M175" s="102">
        <v>0</v>
      </c>
      <c r="N175" s="102">
        <f t="shared" si="10"/>
        <v>12627.7</v>
      </c>
      <c r="O175" s="93">
        <v>0</v>
      </c>
      <c r="P175" s="93">
        <f t="shared" si="11"/>
        <v>12627.7</v>
      </c>
    </row>
    <row r="176" spans="1:16" ht="12.75" customHeight="1">
      <c r="A176" s="169"/>
      <c r="B176" s="32"/>
      <c r="C176" s="203"/>
      <c r="D176" s="204"/>
      <c r="E176" s="17"/>
      <c r="F176" s="33" t="s">
        <v>16</v>
      </c>
      <c r="G176" s="58" t="s">
        <v>21</v>
      </c>
      <c r="H176" s="74">
        <v>1844.51</v>
      </c>
      <c r="I176" s="74">
        <v>0</v>
      </c>
      <c r="J176" s="84">
        <f t="shared" si="8"/>
        <v>1844.51</v>
      </c>
      <c r="K176" s="94">
        <v>0</v>
      </c>
      <c r="L176" s="97">
        <f t="shared" si="9"/>
        <v>1844.51</v>
      </c>
      <c r="M176" s="103">
        <v>0</v>
      </c>
      <c r="N176" s="103">
        <f t="shared" si="10"/>
        <v>1844.51</v>
      </c>
      <c r="O176" s="93">
        <v>0</v>
      </c>
      <c r="P176" s="93">
        <f t="shared" si="11"/>
        <v>1844.51</v>
      </c>
    </row>
    <row r="177" spans="1:16" ht="12.75" customHeight="1" thickBot="1">
      <c r="A177" s="169"/>
      <c r="B177" s="34"/>
      <c r="C177" s="205"/>
      <c r="D177" s="206"/>
      <c r="E177" s="21"/>
      <c r="F177" s="35"/>
      <c r="G177" s="59" t="s">
        <v>18</v>
      </c>
      <c r="H177" s="75">
        <v>8479.89</v>
      </c>
      <c r="I177" s="80">
        <v>2303.3</v>
      </c>
      <c r="J177" s="88">
        <f t="shared" si="8"/>
        <v>10783.189999999999</v>
      </c>
      <c r="K177" s="96">
        <v>0</v>
      </c>
      <c r="L177" s="100">
        <f t="shared" si="9"/>
        <v>10783.189999999999</v>
      </c>
      <c r="M177" s="105">
        <v>0</v>
      </c>
      <c r="N177" s="105">
        <f t="shared" si="10"/>
        <v>10783.189999999999</v>
      </c>
      <c r="O177" s="113">
        <v>0</v>
      </c>
      <c r="P177" s="113">
        <f t="shared" si="11"/>
        <v>10783.189999999999</v>
      </c>
    </row>
    <row r="178" spans="1:16" s="11" customFormat="1" ht="12.75" customHeight="1">
      <c r="A178" s="169"/>
      <c r="B178" s="142" t="s">
        <v>9</v>
      </c>
      <c r="C178" s="201" t="s">
        <v>96</v>
      </c>
      <c r="D178" s="202"/>
      <c r="E178" s="127" t="s">
        <v>8</v>
      </c>
      <c r="F178" s="143" t="s">
        <v>8</v>
      </c>
      <c r="G178" s="144" t="s">
        <v>97</v>
      </c>
      <c r="H178" s="145">
        <f>H179</f>
        <v>3252.23</v>
      </c>
      <c r="I178" s="145">
        <v>0</v>
      </c>
      <c r="J178" s="131">
        <f t="shared" si="8"/>
        <v>3252.23</v>
      </c>
      <c r="K178" s="132">
        <v>0</v>
      </c>
      <c r="L178" s="133">
        <f t="shared" si="9"/>
        <v>3252.23</v>
      </c>
      <c r="M178" s="134">
        <v>0</v>
      </c>
      <c r="N178" s="134">
        <f t="shared" si="10"/>
        <v>3252.23</v>
      </c>
      <c r="O178" s="133">
        <v>0</v>
      </c>
      <c r="P178" s="133">
        <f t="shared" si="11"/>
        <v>3252.23</v>
      </c>
    </row>
    <row r="179" spans="1:16" ht="12.75" customHeight="1">
      <c r="A179" s="169"/>
      <c r="B179" s="30"/>
      <c r="C179" s="203"/>
      <c r="D179" s="204"/>
      <c r="E179" s="28">
        <v>3122</v>
      </c>
      <c r="F179" s="31">
        <v>5331</v>
      </c>
      <c r="G179" s="63" t="s">
        <v>15</v>
      </c>
      <c r="H179" s="73">
        <f>H180+H181</f>
        <v>3252.23</v>
      </c>
      <c r="I179" s="73">
        <v>0</v>
      </c>
      <c r="J179" s="82">
        <f t="shared" si="8"/>
        <v>3252.23</v>
      </c>
      <c r="K179" s="92">
        <v>0</v>
      </c>
      <c r="L179" s="93">
        <f t="shared" si="9"/>
        <v>3252.23</v>
      </c>
      <c r="M179" s="102">
        <v>0</v>
      </c>
      <c r="N179" s="102">
        <f t="shared" si="10"/>
        <v>3252.23</v>
      </c>
      <c r="O179" s="93">
        <v>0</v>
      </c>
      <c r="P179" s="93">
        <f t="shared" si="11"/>
        <v>3252.23</v>
      </c>
    </row>
    <row r="180" spans="1:16" ht="12.75" customHeight="1">
      <c r="A180" s="169"/>
      <c r="B180" s="32"/>
      <c r="C180" s="203"/>
      <c r="D180" s="204"/>
      <c r="E180" s="17"/>
      <c r="F180" s="33" t="s">
        <v>16</v>
      </c>
      <c r="G180" s="58" t="s">
        <v>21</v>
      </c>
      <c r="H180" s="74">
        <v>490.29</v>
      </c>
      <c r="I180" s="74">
        <v>0</v>
      </c>
      <c r="J180" s="84">
        <f t="shared" si="8"/>
        <v>490.29</v>
      </c>
      <c r="K180" s="94">
        <v>0</v>
      </c>
      <c r="L180" s="97">
        <f t="shared" si="9"/>
        <v>490.29</v>
      </c>
      <c r="M180" s="103">
        <v>0</v>
      </c>
      <c r="N180" s="103">
        <f t="shared" si="10"/>
        <v>490.29</v>
      </c>
      <c r="O180" s="93">
        <v>0</v>
      </c>
      <c r="P180" s="93">
        <f t="shared" si="11"/>
        <v>490.29</v>
      </c>
    </row>
    <row r="181" spans="1:16" ht="12.75" customHeight="1" thickBot="1">
      <c r="A181" s="169"/>
      <c r="B181" s="34"/>
      <c r="C181" s="205"/>
      <c r="D181" s="206"/>
      <c r="E181" s="21"/>
      <c r="F181" s="35"/>
      <c r="G181" s="59" t="s">
        <v>18</v>
      </c>
      <c r="H181" s="75">
        <v>2761.94</v>
      </c>
      <c r="I181" s="75">
        <v>0</v>
      </c>
      <c r="J181" s="86">
        <f t="shared" si="8"/>
        <v>2761.94</v>
      </c>
      <c r="K181" s="98">
        <v>0</v>
      </c>
      <c r="L181" s="99">
        <f t="shared" si="9"/>
        <v>2761.94</v>
      </c>
      <c r="M181" s="104">
        <v>0</v>
      </c>
      <c r="N181" s="104">
        <f t="shared" si="10"/>
        <v>2761.94</v>
      </c>
      <c r="O181" s="119">
        <v>0</v>
      </c>
      <c r="P181" s="119">
        <f t="shared" si="11"/>
        <v>2761.94</v>
      </c>
    </row>
    <row r="182" spans="1:16" s="11" customFormat="1" ht="12.75" customHeight="1">
      <c r="A182" s="169"/>
      <c r="B182" s="142" t="s">
        <v>9</v>
      </c>
      <c r="C182" s="201" t="s">
        <v>98</v>
      </c>
      <c r="D182" s="202"/>
      <c r="E182" s="127" t="s">
        <v>8</v>
      </c>
      <c r="F182" s="143" t="s">
        <v>8</v>
      </c>
      <c r="G182" s="144" t="s">
        <v>99</v>
      </c>
      <c r="H182" s="145">
        <f>H183</f>
        <v>421.35</v>
      </c>
      <c r="I182" s="150">
        <v>0</v>
      </c>
      <c r="J182" s="137">
        <f t="shared" si="8"/>
        <v>421.35</v>
      </c>
      <c r="K182" s="138">
        <v>0</v>
      </c>
      <c r="L182" s="139">
        <f t="shared" si="9"/>
        <v>421.35</v>
      </c>
      <c r="M182" s="140">
        <v>0</v>
      </c>
      <c r="N182" s="140">
        <f t="shared" si="10"/>
        <v>421.35</v>
      </c>
      <c r="O182" s="139">
        <v>0</v>
      </c>
      <c r="P182" s="139">
        <f t="shared" si="11"/>
        <v>421.35</v>
      </c>
    </row>
    <row r="183" spans="1:16" ht="12.75" customHeight="1">
      <c r="A183" s="169"/>
      <c r="B183" s="30"/>
      <c r="C183" s="203"/>
      <c r="D183" s="204"/>
      <c r="E183" s="28">
        <v>3114</v>
      </c>
      <c r="F183" s="31">
        <v>5331</v>
      </c>
      <c r="G183" s="63" t="s">
        <v>15</v>
      </c>
      <c r="H183" s="73">
        <f>H184+H185</f>
        <v>421.35</v>
      </c>
      <c r="I183" s="73">
        <v>0</v>
      </c>
      <c r="J183" s="82">
        <f t="shared" si="8"/>
        <v>421.35</v>
      </c>
      <c r="K183" s="92">
        <v>0</v>
      </c>
      <c r="L183" s="93">
        <f t="shared" si="9"/>
        <v>421.35</v>
      </c>
      <c r="M183" s="102">
        <v>0</v>
      </c>
      <c r="N183" s="102">
        <f t="shared" si="10"/>
        <v>421.35</v>
      </c>
      <c r="O183" s="93">
        <v>0</v>
      </c>
      <c r="P183" s="93">
        <f t="shared" si="11"/>
        <v>421.35</v>
      </c>
    </row>
    <row r="184" spans="1:16" ht="12.75" customHeight="1">
      <c r="A184" s="169"/>
      <c r="B184" s="32"/>
      <c r="C184" s="203"/>
      <c r="D184" s="204"/>
      <c r="E184" s="17"/>
      <c r="F184" s="33" t="s">
        <v>16</v>
      </c>
      <c r="G184" s="58" t="s">
        <v>21</v>
      </c>
      <c r="H184" s="74">
        <v>0</v>
      </c>
      <c r="I184" s="74">
        <v>0</v>
      </c>
      <c r="J184" s="84">
        <f t="shared" si="8"/>
        <v>0</v>
      </c>
      <c r="K184" s="94">
        <v>0</v>
      </c>
      <c r="L184" s="97">
        <f t="shared" si="9"/>
        <v>0</v>
      </c>
      <c r="M184" s="103">
        <v>0</v>
      </c>
      <c r="N184" s="103">
        <f t="shared" si="10"/>
        <v>0</v>
      </c>
      <c r="O184" s="93">
        <v>0</v>
      </c>
      <c r="P184" s="93">
        <f t="shared" si="11"/>
        <v>0</v>
      </c>
    </row>
    <row r="185" spans="1:16" ht="12.75" customHeight="1" thickBot="1">
      <c r="A185" s="169"/>
      <c r="B185" s="34"/>
      <c r="C185" s="205"/>
      <c r="D185" s="206"/>
      <c r="E185" s="21"/>
      <c r="F185" s="35"/>
      <c r="G185" s="59" t="s">
        <v>18</v>
      </c>
      <c r="H185" s="75">
        <v>421.35</v>
      </c>
      <c r="I185" s="80">
        <v>0</v>
      </c>
      <c r="J185" s="88">
        <f t="shared" si="8"/>
        <v>421.35</v>
      </c>
      <c r="K185" s="96">
        <v>0</v>
      </c>
      <c r="L185" s="100">
        <f t="shared" si="9"/>
        <v>421.35</v>
      </c>
      <c r="M185" s="105">
        <v>0</v>
      </c>
      <c r="N185" s="105">
        <f t="shared" si="10"/>
        <v>421.35</v>
      </c>
      <c r="O185" s="113">
        <v>0</v>
      </c>
      <c r="P185" s="113">
        <f t="shared" si="11"/>
        <v>421.35</v>
      </c>
    </row>
    <row r="186" spans="1:16" s="11" customFormat="1" ht="12.75" customHeight="1">
      <c r="A186" s="169"/>
      <c r="B186" s="142" t="s">
        <v>9</v>
      </c>
      <c r="C186" s="201" t="s">
        <v>100</v>
      </c>
      <c r="D186" s="202"/>
      <c r="E186" s="127" t="s">
        <v>8</v>
      </c>
      <c r="F186" s="143" t="s">
        <v>8</v>
      </c>
      <c r="G186" s="144" t="s">
        <v>101</v>
      </c>
      <c r="H186" s="145">
        <f>H187</f>
        <v>4296.969999999999</v>
      </c>
      <c r="I186" s="145">
        <v>0</v>
      </c>
      <c r="J186" s="131">
        <f t="shared" si="8"/>
        <v>4296.969999999999</v>
      </c>
      <c r="K186" s="132">
        <v>0</v>
      </c>
      <c r="L186" s="133">
        <f t="shared" si="9"/>
        <v>4296.969999999999</v>
      </c>
      <c r="M186" s="134">
        <v>0</v>
      </c>
      <c r="N186" s="134">
        <f t="shared" si="10"/>
        <v>4296.969999999999</v>
      </c>
      <c r="O186" s="133">
        <v>0</v>
      </c>
      <c r="P186" s="133">
        <f t="shared" si="11"/>
        <v>4296.969999999999</v>
      </c>
    </row>
    <row r="187" spans="1:16" ht="12.75" customHeight="1">
      <c r="A187" s="169"/>
      <c r="B187" s="30"/>
      <c r="C187" s="203"/>
      <c r="D187" s="204"/>
      <c r="E187" s="28">
        <v>4322</v>
      </c>
      <c r="F187" s="31">
        <v>5331</v>
      </c>
      <c r="G187" s="63" t="s">
        <v>15</v>
      </c>
      <c r="H187" s="73">
        <f>H188+H189</f>
        <v>4296.969999999999</v>
      </c>
      <c r="I187" s="73">
        <v>0</v>
      </c>
      <c r="J187" s="82">
        <f t="shared" si="8"/>
        <v>4296.969999999999</v>
      </c>
      <c r="K187" s="92">
        <v>0</v>
      </c>
      <c r="L187" s="93">
        <f t="shared" si="9"/>
        <v>4296.969999999999</v>
      </c>
      <c r="M187" s="102">
        <v>0</v>
      </c>
      <c r="N187" s="102">
        <f t="shared" si="10"/>
        <v>4296.969999999999</v>
      </c>
      <c r="O187" s="93">
        <v>0</v>
      </c>
      <c r="P187" s="93">
        <f t="shared" si="11"/>
        <v>4296.969999999999</v>
      </c>
    </row>
    <row r="188" spans="1:16" ht="12.75" customHeight="1">
      <c r="A188" s="169"/>
      <c r="B188" s="32"/>
      <c r="C188" s="203"/>
      <c r="D188" s="204"/>
      <c r="E188" s="17"/>
      <c r="F188" s="33" t="s">
        <v>16</v>
      </c>
      <c r="G188" s="58" t="s">
        <v>21</v>
      </c>
      <c r="H188" s="74">
        <v>201</v>
      </c>
      <c r="I188" s="74">
        <v>0</v>
      </c>
      <c r="J188" s="84">
        <f t="shared" si="8"/>
        <v>201</v>
      </c>
      <c r="K188" s="94">
        <v>0</v>
      </c>
      <c r="L188" s="97">
        <f t="shared" si="9"/>
        <v>201</v>
      </c>
      <c r="M188" s="103">
        <v>0</v>
      </c>
      <c r="N188" s="103">
        <f t="shared" si="10"/>
        <v>201</v>
      </c>
      <c r="O188" s="93">
        <v>0</v>
      </c>
      <c r="P188" s="93">
        <f t="shared" si="11"/>
        <v>201</v>
      </c>
    </row>
    <row r="189" spans="1:16" ht="12.75" customHeight="1" thickBot="1">
      <c r="A189" s="169"/>
      <c r="B189" s="34"/>
      <c r="C189" s="205"/>
      <c r="D189" s="206"/>
      <c r="E189" s="21"/>
      <c r="F189" s="35"/>
      <c r="G189" s="59" t="s">
        <v>18</v>
      </c>
      <c r="H189" s="75">
        <v>4095.97</v>
      </c>
      <c r="I189" s="75">
        <v>0</v>
      </c>
      <c r="J189" s="86">
        <f t="shared" si="8"/>
        <v>4095.97</v>
      </c>
      <c r="K189" s="98">
        <v>0</v>
      </c>
      <c r="L189" s="99">
        <f t="shared" si="9"/>
        <v>4095.97</v>
      </c>
      <c r="M189" s="104">
        <v>0</v>
      </c>
      <c r="N189" s="104">
        <f t="shared" si="10"/>
        <v>4095.97</v>
      </c>
      <c r="O189" s="119">
        <v>0</v>
      </c>
      <c r="P189" s="119">
        <f t="shared" si="11"/>
        <v>4095.97</v>
      </c>
    </row>
    <row r="190" spans="1:16" s="11" customFormat="1" ht="12.75" customHeight="1">
      <c r="A190" s="169"/>
      <c r="B190" s="142" t="s">
        <v>9</v>
      </c>
      <c r="C190" s="201" t="s">
        <v>102</v>
      </c>
      <c r="D190" s="202"/>
      <c r="E190" s="127" t="s">
        <v>8</v>
      </c>
      <c r="F190" s="143" t="s">
        <v>8</v>
      </c>
      <c r="G190" s="144" t="s">
        <v>103</v>
      </c>
      <c r="H190" s="145">
        <f>H191</f>
        <v>2172.83</v>
      </c>
      <c r="I190" s="150">
        <v>0</v>
      </c>
      <c r="J190" s="137">
        <f t="shared" si="8"/>
        <v>2172.83</v>
      </c>
      <c r="K190" s="138">
        <v>0</v>
      </c>
      <c r="L190" s="139">
        <f t="shared" si="9"/>
        <v>2172.83</v>
      </c>
      <c r="M190" s="140">
        <v>0</v>
      </c>
      <c r="N190" s="140">
        <f t="shared" si="10"/>
        <v>2172.83</v>
      </c>
      <c r="O190" s="139">
        <v>0</v>
      </c>
      <c r="P190" s="139">
        <f t="shared" si="11"/>
        <v>2172.83</v>
      </c>
    </row>
    <row r="191" spans="1:18" ht="12.75" customHeight="1">
      <c r="A191" s="169"/>
      <c r="B191" s="30"/>
      <c r="C191" s="203"/>
      <c r="D191" s="204"/>
      <c r="E191" s="28">
        <v>4322</v>
      </c>
      <c r="F191" s="31">
        <v>5331</v>
      </c>
      <c r="G191" s="63" t="s">
        <v>15</v>
      </c>
      <c r="H191" s="73">
        <f>H192+H193</f>
        <v>2172.83</v>
      </c>
      <c r="I191" s="73">
        <v>0</v>
      </c>
      <c r="J191" s="82">
        <f t="shared" si="8"/>
        <v>2172.83</v>
      </c>
      <c r="K191" s="92">
        <v>0</v>
      </c>
      <c r="L191" s="93">
        <f t="shared" si="9"/>
        <v>2172.83</v>
      </c>
      <c r="M191" s="102">
        <v>0</v>
      </c>
      <c r="N191" s="102">
        <f t="shared" si="10"/>
        <v>2172.83</v>
      </c>
      <c r="O191" s="93">
        <v>0</v>
      </c>
      <c r="P191" s="93">
        <f t="shared" si="11"/>
        <v>2172.83</v>
      </c>
      <c r="R191" s="49"/>
    </row>
    <row r="192" spans="1:16" ht="12.75" customHeight="1">
      <c r="A192" s="169"/>
      <c r="B192" s="32"/>
      <c r="C192" s="203"/>
      <c r="D192" s="204"/>
      <c r="E192" s="17"/>
      <c r="F192" s="33" t="s">
        <v>16</v>
      </c>
      <c r="G192" s="58" t="s">
        <v>21</v>
      </c>
      <c r="H192" s="74">
        <v>115</v>
      </c>
      <c r="I192" s="74">
        <v>0</v>
      </c>
      <c r="J192" s="84">
        <f t="shared" si="8"/>
        <v>115</v>
      </c>
      <c r="K192" s="94">
        <v>0</v>
      </c>
      <c r="L192" s="97">
        <f t="shared" si="9"/>
        <v>115</v>
      </c>
      <c r="M192" s="103">
        <v>0</v>
      </c>
      <c r="N192" s="103">
        <f t="shared" si="10"/>
        <v>115</v>
      </c>
      <c r="O192" s="93">
        <v>0</v>
      </c>
      <c r="P192" s="93">
        <f t="shared" si="11"/>
        <v>115</v>
      </c>
    </row>
    <row r="193" spans="1:16" ht="12.75" customHeight="1" thickBot="1">
      <c r="A193" s="169"/>
      <c r="B193" s="34"/>
      <c r="C193" s="205"/>
      <c r="D193" s="206"/>
      <c r="E193" s="21"/>
      <c r="F193" s="35"/>
      <c r="G193" s="59" t="s">
        <v>18</v>
      </c>
      <c r="H193" s="75">
        <v>2057.83</v>
      </c>
      <c r="I193" s="80">
        <v>0</v>
      </c>
      <c r="J193" s="88">
        <f t="shared" si="8"/>
        <v>2057.83</v>
      </c>
      <c r="K193" s="96">
        <v>0</v>
      </c>
      <c r="L193" s="100">
        <f t="shared" si="9"/>
        <v>2057.83</v>
      </c>
      <c r="M193" s="105">
        <v>0</v>
      </c>
      <c r="N193" s="105">
        <f t="shared" si="10"/>
        <v>2057.83</v>
      </c>
      <c r="O193" s="113">
        <v>0</v>
      </c>
      <c r="P193" s="113">
        <f t="shared" si="11"/>
        <v>2057.83</v>
      </c>
    </row>
    <row r="194" spans="1:16" s="11" customFormat="1" ht="12.75" customHeight="1">
      <c r="A194" s="169"/>
      <c r="B194" s="142" t="s">
        <v>9</v>
      </c>
      <c r="C194" s="201" t="s">
        <v>104</v>
      </c>
      <c r="D194" s="202"/>
      <c r="E194" s="127" t="s">
        <v>8</v>
      </c>
      <c r="F194" s="143" t="s">
        <v>8</v>
      </c>
      <c r="G194" s="144" t="s">
        <v>105</v>
      </c>
      <c r="H194" s="145">
        <f>H195</f>
        <v>3291.14</v>
      </c>
      <c r="I194" s="145">
        <v>0</v>
      </c>
      <c r="J194" s="131">
        <f t="shared" si="8"/>
        <v>3291.14</v>
      </c>
      <c r="K194" s="132">
        <v>0</v>
      </c>
      <c r="L194" s="133">
        <f t="shared" si="9"/>
        <v>3291.14</v>
      </c>
      <c r="M194" s="134">
        <v>0</v>
      </c>
      <c r="N194" s="134">
        <f t="shared" si="10"/>
        <v>3291.14</v>
      </c>
      <c r="O194" s="133">
        <v>0</v>
      </c>
      <c r="P194" s="133">
        <f t="shared" si="11"/>
        <v>3291.14</v>
      </c>
    </row>
    <row r="195" spans="1:16" ht="12.75" customHeight="1">
      <c r="A195" s="169"/>
      <c r="B195" s="30"/>
      <c r="C195" s="203"/>
      <c r="D195" s="204"/>
      <c r="E195" s="28">
        <v>4322</v>
      </c>
      <c r="F195" s="31">
        <v>5331</v>
      </c>
      <c r="G195" s="63" t="s">
        <v>15</v>
      </c>
      <c r="H195" s="73">
        <f>H196+H197</f>
        <v>3291.14</v>
      </c>
      <c r="I195" s="73">
        <v>0</v>
      </c>
      <c r="J195" s="82">
        <f t="shared" si="8"/>
        <v>3291.14</v>
      </c>
      <c r="K195" s="92">
        <v>0</v>
      </c>
      <c r="L195" s="93">
        <f t="shared" si="9"/>
        <v>3291.14</v>
      </c>
      <c r="M195" s="102">
        <v>0</v>
      </c>
      <c r="N195" s="102">
        <f t="shared" si="10"/>
        <v>3291.14</v>
      </c>
      <c r="O195" s="93">
        <v>0</v>
      </c>
      <c r="P195" s="93">
        <f t="shared" si="11"/>
        <v>3291.14</v>
      </c>
    </row>
    <row r="196" spans="1:16" ht="12.75" customHeight="1">
      <c r="A196" s="169"/>
      <c r="B196" s="32"/>
      <c r="C196" s="203"/>
      <c r="D196" s="204"/>
      <c r="E196" s="17"/>
      <c r="F196" s="33" t="s">
        <v>16</v>
      </c>
      <c r="G196" s="58" t="s">
        <v>21</v>
      </c>
      <c r="H196" s="74">
        <v>139</v>
      </c>
      <c r="I196" s="74">
        <v>0</v>
      </c>
      <c r="J196" s="84">
        <f t="shared" si="8"/>
        <v>139</v>
      </c>
      <c r="K196" s="94">
        <v>0</v>
      </c>
      <c r="L196" s="97">
        <f t="shared" si="9"/>
        <v>139</v>
      </c>
      <c r="M196" s="103">
        <v>0</v>
      </c>
      <c r="N196" s="103">
        <f t="shared" si="10"/>
        <v>139</v>
      </c>
      <c r="O196" s="93">
        <v>0</v>
      </c>
      <c r="P196" s="93">
        <f t="shared" si="11"/>
        <v>139</v>
      </c>
    </row>
    <row r="197" spans="1:16" ht="12.75" customHeight="1" thickBot="1">
      <c r="A197" s="169"/>
      <c r="B197" s="34"/>
      <c r="C197" s="205"/>
      <c r="D197" s="206"/>
      <c r="E197" s="21"/>
      <c r="F197" s="35"/>
      <c r="G197" s="59" t="s">
        <v>18</v>
      </c>
      <c r="H197" s="75">
        <v>3152.14</v>
      </c>
      <c r="I197" s="75">
        <v>0</v>
      </c>
      <c r="J197" s="86">
        <f t="shared" si="8"/>
        <v>3152.14</v>
      </c>
      <c r="K197" s="98">
        <v>0</v>
      </c>
      <c r="L197" s="99">
        <f t="shared" si="9"/>
        <v>3152.14</v>
      </c>
      <c r="M197" s="104">
        <v>0</v>
      </c>
      <c r="N197" s="104">
        <f t="shared" si="10"/>
        <v>3152.14</v>
      </c>
      <c r="O197" s="119">
        <v>0</v>
      </c>
      <c r="P197" s="119">
        <f t="shared" si="11"/>
        <v>3152.14</v>
      </c>
    </row>
    <row r="198" spans="1:16" s="11" customFormat="1" ht="12.75" customHeight="1">
      <c r="A198" s="169"/>
      <c r="B198" s="142" t="s">
        <v>9</v>
      </c>
      <c r="C198" s="201" t="s">
        <v>106</v>
      </c>
      <c r="D198" s="202"/>
      <c r="E198" s="127" t="s">
        <v>8</v>
      </c>
      <c r="F198" s="143" t="s">
        <v>8</v>
      </c>
      <c r="G198" s="144" t="s">
        <v>107</v>
      </c>
      <c r="H198" s="145">
        <f>H199</f>
        <v>653.84</v>
      </c>
      <c r="I198" s="150">
        <v>0</v>
      </c>
      <c r="J198" s="137">
        <f t="shared" si="8"/>
        <v>653.84</v>
      </c>
      <c r="K198" s="138">
        <v>0</v>
      </c>
      <c r="L198" s="139">
        <f t="shared" si="9"/>
        <v>653.84</v>
      </c>
      <c r="M198" s="140">
        <v>0</v>
      </c>
      <c r="N198" s="140">
        <f t="shared" si="10"/>
        <v>653.84</v>
      </c>
      <c r="O198" s="139">
        <v>0</v>
      </c>
      <c r="P198" s="139">
        <f t="shared" si="11"/>
        <v>653.84</v>
      </c>
    </row>
    <row r="199" spans="1:16" ht="12.75" customHeight="1">
      <c r="A199" s="169"/>
      <c r="B199" s="30"/>
      <c r="C199" s="203"/>
      <c r="D199" s="204"/>
      <c r="E199" s="28">
        <v>3146</v>
      </c>
      <c r="F199" s="31">
        <v>5331</v>
      </c>
      <c r="G199" s="63" t="s">
        <v>15</v>
      </c>
      <c r="H199" s="73">
        <f>H200+H201</f>
        <v>653.84</v>
      </c>
      <c r="I199" s="73">
        <v>0</v>
      </c>
      <c r="J199" s="82">
        <f t="shared" si="8"/>
        <v>653.84</v>
      </c>
      <c r="K199" s="92">
        <v>0</v>
      </c>
      <c r="L199" s="93">
        <f t="shared" si="9"/>
        <v>653.84</v>
      </c>
      <c r="M199" s="102">
        <v>0</v>
      </c>
      <c r="N199" s="102">
        <f t="shared" si="10"/>
        <v>653.84</v>
      </c>
      <c r="O199" s="93">
        <v>0</v>
      </c>
      <c r="P199" s="93">
        <f t="shared" si="11"/>
        <v>653.84</v>
      </c>
    </row>
    <row r="200" spans="1:16" ht="12.75" customHeight="1">
      <c r="A200" s="169"/>
      <c r="B200" s="32"/>
      <c r="C200" s="203"/>
      <c r="D200" s="204"/>
      <c r="E200" s="17"/>
      <c r="F200" s="33" t="s">
        <v>16</v>
      </c>
      <c r="G200" s="58" t="s">
        <v>21</v>
      </c>
      <c r="H200" s="74">
        <v>0</v>
      </c>
      <c r="I200" s="74">
        <v>0</v>
      </c>
      <c r="J200" s="84">
        <f t="shared" si="8"/>
        <v>0</v>
      </c>
      <c r="K200" s="94">
        <v>0</v>
      </c>
      <c r="L200" s="97">
        <f t="shared" si="9"/>
        <v>0</v>
      </c>
      <c r="M200" s="103">
        <v>0</v>
      </c>
      <c r="N200" s="103">
        <f t="shared" si="10"/>
        <v>0</v>
      </c>
      <c r="O200" s="93">
        <v>0</v>
      </c>
      <c r="P200" s="93">
        <f t="shared" si="11"/>
        <v>0</v>
      </c>
    </row>
    <row r="201" spans="1:16" ht="12.75" customHeight="1" thickBot="1">
      <c r="A201" s="169"/>
      <c r="B201" s="34"/>
      <c r="C201" s="205"/>
      <c r="D201" s="206"/>
      <c r="E201" s="21"/>
      <c r="F201" s="35"/>
      <c r="G201" s="59" t="s">
        <v>18</v>
      </c>
      <c r="H201" s="75">
        <v>653.84</v>
      </c>
      <c r="I201" s="80">
        <v>0</v>
      </c>
      <c r="J201" s="88">
        <f t="shared" si="8"/>
        <v>653.84</v>
      </c>
      <c r="K201" s="96">
        <v>0</v>
      </c>
      <c r="L201" s="100">
        <f t="shared" si="9"/>
        <v>653.84</v>
      </c>
      <c r="M201" s="105">
        <v>0</v>
      </c>
      <c r="N201" s="105">
        <f t="shared" si="10"/>
        <v>653.84</v>
      </c>
      <c r="O201" s="113">
        <v>0</v>
      </c>
      <c r="P201" s="113">
        <f t="shared" si="11"/>
        <v>653.84</v>
      </c>
    </row>
    <row r="202" spans="1:16" ht="12.75" customHeight="1">
      <c r="A202" s="169"/>
      <c r="B202" s="142" t="s">
        <v>9</v>
      </c>
      <c r="C202" s="201" t="s">
        <v>108</v>
      </c>
      <c r="D202" s="202"/>
      <c r="E202" s="127" t="s">
        <v>8</v>
      </c>
      <c r="F202" s="143" t="s">
        <v>8</v>
      </c>
      <c r="G202" s="144" t="s">
        <v>109</v>
      </c>
      <c r="H202" s="145">
        <f>H203</f>
        <v>3254.55</v>
      </c>
      <c r="I202" s="145">
        <f>+I203</f>
        <v>567.3</v>
      </c>
      <c r="J202" s="131">
        <f aca="true" t="shared" si="12" ref="J202:J261">+H202+I202</f>
        <v>3821.8500000000004</v>
      </c>
      <c r="K202" s="132">
        <v>0</v>
      </c>
      <c r="L202" s="133">
        <f aca="true" t="shared" si="13" ref="L202:L261">+J202+K202</f>
        <v>3821.8500000000004</v>
      </c>
      <c r="M202" s="134">
        <v>0</v>
      </c>
      <c r="N202" s="134">
        <f aca="true" t="shared" si="14" ref="N202:N261">+L202+M202</f>
        <v>3821.8500000000004</v>
      </c>
      <c r="O202" s="133">
        <v>0</v>
      </c>
      <c r="P202" s="133">
        <f aca="true" t="shared" si="15" ref="P202:P261">+N202+O202</f>
        <v>3821.8500000000004</v>
      </c>
    </row>
    <row r="203" spans="1:16" ht="12.75" customHeight="1">
      <c r="A203" s="169"/>
      <c r="B203" s="30"/>
      <c r="C203" s="203"/>
      <c r="D203" s="204"/>
      <c r="E203" s="28">
        <v>3121</v>
      </c>
      <c r="F203" s="31">
        <v>5331</v>
      </c>
      <c r="G203" s="63" t="s">
        <v>15</v>
      </c>
      <c r="H203" s="73">
        <f>H204+H205</f>
        <v>3254.55</v>
      </c>
      <c r="I203" s="73">
        <f>SUM(I204:I205)</f>
        <v>567.3</v>
      </c>
      <c r="J203" s="82">
        <f t="shared" si="12"/>
        <v>3821.8500000000004</v>
      </c>
      <c r="K203" s="92">
        <v>0</v>
      </c>
      <c r="L203" s="93">
        <f t="shared" si="13"/>
        <v>3821.8500000000004</v>
      </c>
      <c r="M203" s="102">
        <v>0</v>
      </c>
      <c r="N203" s="102">
        <f t="shared" si="14"/>
        <v>3821.8500000000004</v>
      </c>
      <c r="O203" s="93">
        <v>0</v>
      </c>
      <c r="P203" s="93">
        <f t="shared" si="15"/>
        <v>3821.8500000000004</v>
      </c>
    </row>
    <row r="204" spans="1:16" ht="12.75" customHeight="1">
      <c r="A204" s="169"/>
      <c r="B204" s="32"/>
      <c r="C204" s="203"/>
      <c r="D204" s="204"/>
      <c r="E204" s="17"/>
      <c r="F204" s="33" t="s">
        <v>16</v>
      </c>
      <c r="G204" s="58" t="s">
        <v>21</v>
      </c>
      <c r="H204" s="74">
        <v>445.67</v>
      </c>
      <c r="I204" s="74">
        <v>0</v>
      </c>
      <c r="J204" s="84">
        <f t="shared" si="12"/>
        <v>445.67</v>
      </c>
      <c r="K204" s="94">
        <v>0</v>
      </c>
      <c r="L204" s="97">
        <f t="shared" si="13"/>
        <v>445.67</v>
      </c>
      <c r="M204" s="103">
        <v>0</v>
      </c>
      <c r="N204" s="103">
        <f t="shared" si="14"/>
        <v>445.67</v>
      </c>
      <c r="O204" s="93">
        <v>0</v>
      </c>
      <c r="P204" s="93">
        <f t="shared" si="15"/>
        <v>445.67</v>
      </c>
    </row>
    <row r="205" spans="1:16" ht="12.75" customHeight="1" thickBot="1">
      <c r="A205" s="169"/>
      <c r="B205" s="34"/>
      <c r="C205" s="205"/>
      <c r="D205" s="206"/>
      <c r="E205" s="21"/>
      <c r="F205" s="35"/>
      <c r="G205" s="59" t="s">
        <v>18</v>
      </c>
      <c r="H205" s="75">
        <v>2808.88</v>
      </c>
      <c r="I205" s="75">
        <v>567.3</v>
      </c>
      <c r="J205" s="86">
        <f t="shared" si="12"/>
        <v>3376.1800000000003</v>
      </c>
      <c r="K205" s="98">
        <v>0</v>
      </c>
      <c r="L205" s="99">
        <f t="shared" si="13"/>
        <v>3376.1800000000003</v>
      </c>
      <c r="M205" s="104">
        <v>0</v>
      </c>
      <c r="N205" s="104">
        <f t="shared" si="14"/>
        <v>3376.1800000000003</v>
      </c>
      <c r="O205" s="119">
        <v>0</v>
      </c>
      <c r="P205" s="119">
        <f t="shared" si="15"/>
        <v>3376.1800000000003</v>
      </c>
    </row>
    <row r="206" spans="1:16" ht="12.75" customHeight="1">
      <c r="A206" s="169"/>
      <c r="B206" s="142" t="s">
        <v>9</v>
      </c>
      <c r="C206" s="201" t="s">
        <v>110</v>
      </c>
      <c r="D206" s="202"/>
      <c r="E206" s="127" t="s">
        <v>8</v>
      </c>
      <c r="F206" s="143" t="s">
        <v>8</v>
      </c>
      <c r="G206" s="144" t="s">
        <v>111</v>
      </c>
      <c r="H206" s="145">
        <f>H207</f>
        <v>3155.75</v>
      </c>
      <c r="I206" s="150">
        <v>0</v>
      </c>
      <c r="J206" s="137">
        <f t="shared" si="12"/>
        <v>3155.75</v>
      </c>
      <c r="K206" s="138">
        <v>0</v>
      </c>
      <c r="L206" s="139">
        <f t="shared" si="13"/>
        <v>3155.75</v>
      </c>
      <c r="M206" s="140">
        <v>0</v>
      </c>
      <c r="N206" s="152">
        <f t="shared" si="14"/>
        <v>3155.75</v>
      </c>
      <c r="O206" s="139">
        <v>0</v>
      </c>
      <c r="P206" s="139">
        <f t="shared" si="15"/>
        <v>3155.75</v>
      </c>
    </row>
    <row r="207" spans="1:16" ht="12.75" customHeight="1">
      <c r="A207" s="169"/>
      <c r="B207" s="30"/>
      <c r="C207" s="203"/>
      <c r="D207" s="204"/>
      <c r="E207" s="28">
        <v>3121</v>
      </c>
      <c r="F207" s="31">
        <v>5331</v>
      </c>
      <c r="G207" s="63" t="s">
        <v>15</v>
      </c>
      <c r="H207" s="73">
        <f>H208+H209</f>
        <v>3155.75</v>
      </c>
      <c r="I207" s="73">
        <v>0</v>
      </c>
      <c r="J207" s="82">
        <f t="shared" si="12"/>
        <v>3155.75</v>
      </c>
      <c r="K207" s="92">
        <v>0</v>
      </c>
      <c r="L207" s="93">
        <f t="shared" si="13"/>
        <v>3155.75</v>
      </c>
      <c r="M207" s="102">
        <v>0</v>
      </c>
      <c r="N207" s="120">
        <f t="shared" si="14"/>
        <v>3155.75</v>
      </c>
      <c r="O207" s="93">
        <v>0</v>
      </c>
      <c r="P207" s="93">
        <f t="shared" si="15"/>
        <v>3155.75</v>
      </c>
    </row>
    <row r="208" spans="1:16" ht="12.75" customHeight="1">
      <c r="A208" s="169"/>
      <c r="B208" s="32"/>
      <c r="C208" s="203"/>
      <c r="D208" s="204"/>
      <c r="E208" s="17"/>
      <c r="F208" s="33" t="s">
        <v>16</v>
      </c>
      <c r="G208" s="58" t="s">
        <v>21</v>
      </c>
      <c r="H208" s="74">
        <v>466.49</v>
      </c>
      <c r="I208" s="74">
        <v>0</v>
      </c>
      <c r="J208" s="84">
        <f t="shared" si="12"/>
        <v>466.49</v>
      </c>
      <c r="K208" s="94">
        <v>0</v>
      </c>
      <c r="L208" s="97">
        <f t="shared" si="13"/>
        <v>466.49</v>
      </c>
      <c r="M208" s="103">
        <v>0</v>
      </c>
      <c r="N208" s="121">
        <f t="shared" si="14"/>
        <v>466.49</v>
      </c>
      <c r="O208" s="93">
        <v>0</v>
      </c>
      <c r="P208" s="93">
        <f t="shared" si="15"/>
        <v>466.49</v>
      </c>
    </row>
    <row r="209" spans="1:16" ht="12.75" customHeight="1" thickBot="1">
      <c r="A209" s="169"/>
      <c r="B209" s="34"/>
      <c r="C209" s="205"/>
      <c r="D209" s="206"/>
      <c r="E209" s="21"/>
      <c r="F209" s="35"/>
      <c r="G209" s="59" t="s">
        <v>18</v>
      </c>
      <c r="H209" s="75">
        <v>2689.26</v>
      </c>
      <c r="I209" s="80">
        <v>0</v>
      </c>
      <c r="J209" s="88">
        <f t="shared" si="12"/>
        <v>2689.26</v>
      </c>
      <c r="K209" s="96">
        <v>0</v>
      </c>
      <c r="L209" s="100">
        <f t="shared" si="13"/>
        <v>2689.26</v>
      </c>
      <c r="M209" s="105">
        <v>0</v>
      </c>
      <c r="N209" s="122">
        <f t="shared" si="14"/>
        <v>2689.26</v>
      </c>
      <c r="O209" s="113">
        <v>0</v>
      </c>
      <c r="P209" s="113">
        <f t="shared" si="15"/>
        <v>2689.26</v>
      </c>
    </row>
    <row r="210" spans="1:16" ht="12.75" customHeight="1">
      <c r="A210" s="169"/>
      <c r="B210" s="142" t="s">
        <v>9</v>
      </c>
      <c r="C210" s="201" t="s">
        <v>112</v>
      </c>
      <c r="D210" s="202"/>
      <c r="E210" s="127" t="s">
        <v>8</v>
      </c>
      <c r="F210" s="143" t="s">
        <v>8</v>
      </c>
      <c r="G210" s="144" t="s">
        <v>113</v>
      </c>
      <c r="H210" s="145">
        <f>H211</f>
        <v>4387.22</v>
      </c>
      <c r="I210" s="145">
        <v>0</v>
      </c>
      <c r="J210" s="131">
        <f t="shared" si="12"/>
        <v>4387.22</v>
      </c>
      <c r="K210" s="132">
        <v>0</v>
      </c>
      <c r="L210" s="133">
        <f t="shared" si="13"/>
        <v>4387.22</v>
      </c>
      <c r="M210" s="134">
        <v>0</v>
      </c>
      <c r="N210" s="134">
        <f t="shared" si="14"/>
        <v>4387.22</v>
      </c>
      <c r="O210" s="133">
        <v>0</v>
      </c>
      <c r="P210" s="133">
        <f t="shared" si="15"/>
        <v>4387.22</v>
      </c>
    </row>
    <row r="211" spans="1:16" ht="12.75" customHeight="1">
      <c r="A211" s="169"/>
      <c r="B211" s="30"/>
      <c r="C211" s="203"/>
      <c r="D211" s="204"/>
      <c r="E211" s="28">
        <v>3121</v>
      </c>
      <c r="F211" s="31">
        <v>5331</v>
      </c>
      <c r="G211" s="63" t="s">
        <v>15</v>
      </c>
      <c r="H211" s="73">
        <f>H212+H213</f>
        <v>4387.22</v>
      </c>
      <c r="I211" s="73">
        <v>0</v>
      </c>
      <c r="J211" s="82">
        <f t="shared" si="12"/>
        <v>4387.22</v>
      </c>
      <c r="K211" s="92">
        <v>0</v>
      </c>
      <c r="L211" s="93">
        <f t="shared" si="13"/>
        <v>4387.22</v>
      </c>
      <c r="M211" s="102">
        <v>0</v>
      </c>
      <c r="N211" s="102">
        <f t="shared" si="14"/>
        <v>4387.22</v>
      </c>
      <c r="O211" s="93">
        <v>0</v>
      </c>
      <c r="P211" s="93">
        <f t="shared" si="15"/>
        <v>4387.22</v>
      </c>
    </row>
    <row r="212" spans="1:16" ht="12.75" customHeight="1">
      <c r="A212" s="169"/>
      <c r="B212" s="32"/>
      <c r="C212" s="203"/>
      <c r="D212" s="204"/>
      <c r="E212" s="17"/>
      <c r="F212" s="33" t="s">
        <v>16</v>
      </c>
      <c r="G212" s="58" t="s">
        <v>21</v>
      </c>
      <c r="H212" s="74">
        <v>123</v>
      </c>
      <c r="I212" s="74">
        <v>0</v>
      </c>
      <c r="J212" s="84">
        <f t="shared" si="12"/>
        <v>123</v>
      </c>
      <c r="K212" s="94">
        <v>0</v>
      </c>
      <c r="L212" s="97">
        <f t="shared" si="13"/>
        <v>123</v>
      </c>
      <c r="M212" s="103">
        <v>0</v>
      </c>
      <c r="N212" s="103">
        <f t="shared" si="14"/>
        <v>123</v>
      </c>
      <c r="O212" s="93">
        <v>0</v>
      </c>
      <c r="P212" s="93">
        <f t="shared" si="15"/>
        <v>123</v>
      </c>
    </row>
    <row r="213" spans="1:16" ht="12.75" customHeight="1" thickBot="1">
      <c r="A213" s="169"/>
      <c r="B213" s="34"/>
      <c r="C213" s="205"/>
      <c r="D213" s="206"/>
      <c r="E213" s="21"/>
      <c r="F213" s="35"/>
      <c r="G213" s="59" t="s">
        <v>18</v>
      </c>
      <c r="H213" s="75">
        <v>4264.22</v>
      </c>
      <c r="I213" s="75">
        <v>0</v>
      </c>
      <c r="J213" s="86">
        <f t="shared" si="12"/>
        <v>4264.22</v>
      </c>
      <c r="K213" s="98">
        <v>0</v>
      </c>
      <c r="L213" s="99">
        <f t="shared" si="13"/>
        <v>4264.22</v>
      </c>
      <c r="M213" s="104">
        <v>0</v>
      </c>
      <c r="N213" s="104">
        <f t="shared" si="14"/>
        <v>4264.22</v>
      </c>
      <c r="O213" s="119">
        <v>0</v>
      </c>
      <c r="P213" s="119">
        <f t="shared" si="15"/>
        <v>4264.22</v>
      </c>
    </row>
    <row r="214" spans="1:16" s="11" customFormat="1" ht="12.75" customHeight="1">
      <c r="A214" s="169"/>
      <c r="B214" s="142" t="s">
        <v>9</v>
      </c>
      <c r="C214" s="201" t="s">
        <v>115</v>
      </c>
      <c r="D214" s="202"/>
      <c r="E214" s="127" t="s">
        <v>8</v>
      </c>
      <c r="F214" s="143" t="s">
        <v>8</v>
      </c>
      <c r="G214" s="144" t="s">
        <v>116</v>
      </c>
      <c r="H214" s="145">
        <f>H215</f>
        <v>2382.1000000000004</v>
      </c>
      <c r="I214" s="150">
        <v>0</v>
      </c>
      <c r="J214" s="137">
        <f t="shared" si="12"/>
        <v>2382.1000000000004</v>
      </c>
      <c r="K214" s="138">
        <v>0</v>
      </c>
      <c r="L214" s="139">
        <f t="shared" si="13"/>
        <v>2382.1000000000004</v>
      </c>
      <c r="M214" s="140">
        <v>0</v>
      </c>
      <c r="N214" s="152">
        <f t="shared" si="14"/>
        <v>2382.1000000000004</v>
      </c>
      <c r="O214" s="139">
        <v>0</v>
      </c>
      <c r="P214" s="139">
        <f t="shared" si="15"/>
        <v>2382.1000000000004</v>
      </c>
    </row>
    <row r="215" spans="1:16" ht="12.75" customHeight="1">
      <c r="A215" s="169"/>
      <c r="B215" s="30"/>
      <c r="C215" s="203"/>
      <c r="D215" s="204"/>
      <c r="E215" s="28">
        <v>3122</v>
      </c>
      <c r="F215" s="31">
        <v>5331</v>
      </c>
      <c r="G215" s="63" t="s">
        <v>15</v>
      </c>
      <c r="H215" s="73">
        <f>H216+H217</f>
        <v>2382.1000000000004</v>
      </c>
      <c r="I215" s="73">
        <v>0</v>
      </c>
      <c r="J215" s="82">
        <f t="shared" si="12"/>
        <v>2382.1000000000004</v>
      </c>
      <c r="K215" s="92">
        <v>0</v>
      </c>
      <c r="L215" s="93">
        <f t="shared" si="13"/>
        <v>2382.1000000000004</v>
      </c>
      <c r="M215" s="102">
        <v>0</v>
      </c>
      <c r="N215" s="120">
        <f t="shared" si="14"/>
        <v>2382.1000000000004</v>
      </c>
      <c r="O215" s="93">
        <v>0</v>
      </c>
      <c r="P215" s="93">
        <f t="shared" si="15"/>
        <v>2382.1000000000004</v>
      </c>
    </row>
    <row r="216" spans="1:16" ht="12.75" customHeight="1">
      <c r="A216" s="169"/>
      <c r="B216" s="32"/>
      <c r="C216" s="203"/>
      <c r="D216" s="204"/>
      <c r="E216" s="17"/>
      <c r="F216" s="33" t="s">
        <v>16</v>
      </c>
      <c r="G216" s="58" t="s">
        <v>21</v>
      </c>
      <c r="H216" s="74">
        <v>216.05</v>
      </c>
      <c r="I216" s="74">
        <v>0</v>
      </c>
      <c r="J216" s="84">
        <f t="shared" si="12"/>
        <v>216.05</v>
      </c>
      <c r="K216" s="94">
        <v>0</v>
      </c>
      <c r="L216" s="97">
        <f t="shared" si="13"/>
        <v>216.05</v>
      </c>
      <c r="M216" s="103">
        <v>0</v>
      </c>
      <c r="N216" s="121">
        <f t="shared" si="14"/>
        <v>216.05</v>
      </c>
      <c r="O216" s="93">
        <v>0</v>
      </c>
      <c r="P216" s="93">
        <f t="shared" si="15"/>
        <v>216.05</v>
      </c>
    </row>
    <row r="217" spans="1:16" ht="12.75" customHeight="1" thickBot="1">
      <c r="A217" s="169"/>
      <c r="B217" s="34"/>
      <c r="C217" s="205"/>
      <c r="D217" s="206"/>
      <c r="E217" s="21"/>
      <c r="F217" s="35"/>
      <c r="G217" s="59" t="s">
        <v>18</v>
      </c>
      <c r="H217" s="75">
        <v>2166.05</v>
      </c>
      <c r="I217" s="80">
        <v>0</v>
      </c>
      <c r="J217" s="88">
        <f t="shared" si="12"/>
        <v>2166.05</v>
      </c>
      <c r="K217" s="96">
        <v>0</v>
      </c>
      <c r="L217" s="100">
        <f t="shared" si="13"/>
        <v>2166.05</v>
      </c>
      <c r="M217" s="105">
        <v>0</v>
      </c>
      <c r="N217" s="122">
        <f t="shared" si="14"/>
        <v>2166.05</v>
      </c>
      <c r="O217" s="113">
        <v>0</v>
      </c>
      <c r="P217" s="113">
        <f t="shared" si="15"/>
        <v>2166.05</v>
      </c>
    </row>
    <row r="218" spans="1:17" s="11" customFormat="1" ht="12.75" customHeight="1">
      <c r="A218" s="169"/>
      <c r="B218" s="142" t="s">
        <v>9</v>
      </c>
      <c r="C218" s="201" t="s">
        <v>117</v>
      </c>
      <c r="D218" s="202"/>
      <c r="E218" s="127" t="s">
        <v>8</v>
      </c>
      <c r="F218" s="143" t="s">
        <v>8</v>
      </c>
      <c r="G218" s="144" t="s">
        <v>118</v>
      </c>
      <c r="H218" s="145">
        <f>H219</f>
        <v>4883.83</v>
      </c>
      <c r="I218" s="145">
        <v>0</v>
      </c>
      <c r="J218" s="131">
        <f t="shared" si="12"/>
        <v>4883.83</v>
      </c>
      <c r="K218" s="132">
        <v>0</v>
      </c>
      <c r="L218" s="133">
        <f t="shared" si="13"/>
        <v>4883.83</v>
      </c>
      <c r="M218" s="134">
        <v>0</v>
      </c>
      <c r="N218" s="134">
        <f t="shared" si="14"/>
        <v>4883.83</v>
      </c>
      <c r="O218" s="133">
        <f>+O219</f>
        <v>220.4</v>
      </c>
      <c r="P218" s="133">
        <f t="shared" si="15"/>
        <v>5104.23</v>
      </c>
      <c r="Q218" s="157" t="s">
        <v>149</v>
      </c>
    </row>
    <row r="219" spans="1:16" ht="12.75" customHeight="1">
      <c r="A219" s="169"/>
      <c r="B219" s="30"/>
      <c r="C219" s="203"/>
      <c r="D219" s="204"/>
      <c r="E219" s="28">
        <v>3123</v>
      </c>
      <c r="F219" s="31">
        <v>5331</v>
      </c>
      <c r="G219" s="63" t="s">
        <v>15</v>
      </c>
      <c r="H219" s="73">
        <f>H220+H221</f>
        <v>4883.83</v>
      </c>
      <c r="I219" s="73">
        <v>0</v>
      </c>
      <c r="J219" s="82">
        <f t="shared" si="12"/>
        <v>4883.83</v>
      </c>
      <c r="K219" s="92">
        <v>0</v>
      </c>
      <c r="L219" s="93">
        <f t="shared" si="13"/>
        <v>4883.83</v>
      </c>
      <c r="M219" s="102">
        <v>0</v>
      </c>
      <c r="N219" s="102">
        <f t="shared" si="14"/>
        <v>4883.83</v>
      </c>
      <c r="O219" s="93">
        <f>SUM(O220:O221)</f>
        <v>220.4</v>
      </c>
      <c r="P219" s="93">
        <f t="shared" si="15"/>
        <v>5104.23</v>
      </c>
    </row>
    <row r="220" spans="1:16" ht="12.75" customHeight="1">
      <c r="A220" s="169"/>
      <c r="B220" s="32"/>
      <c r="C220" s="203"/>
      <c r="D220" s="204"/>
      <c r="E220" s="17"/>
      <c r="F220" s="33" t="s">
        <v>16</v>
      </c>
      <c r="G220" s="58" t="s">
        <v>21</v>
      </c>
      <c r="H220" s="74">
        <v>733.15</v>
      </c>
      <c r="I220" s="74">
        <v>0</v>
      </c>
      <c r="J220" s="84">
        <f t="shared" si="12"/>
        <v>733.15</v>
      </c>
      <c r="K220" s="94">
        <v>0</v>
      </c>
      <c r="L220" s="97">
        <f t="shared" si="13"/>
        <v>733.15</v>
      </c>
      <c r="M220" s="103">
        <v>0</v>
      </c>
      <c r="N220" s="103">
        <f t="shared" si="14"/>
        <v>733.15</v>
      </c>
      <c r="O220" s="93">
        <v>0</v>
      </c>
      <c r="P220" s="93">
        <f t="shared" si="15"/>
        <v>733.15</v>
      </c>
    </row>
    <row r="221" spans="1:16" ht="12.75" customHeight="1" thickBot="1">
      <c r="A221" s="169"/>
      <c r="B221" s="34"/>
      <c r="C221" s="205"/>
      <c r="D221" s="206"/>
      <c r="E221" s="21"/>
      <c r="F221" s="35"/>
      <c r="G221" s="59" t="s">
        <v>18</v>
      </c>
      <c r="H221" s="75">
        <v>4150.68</v>
      </c>
      <c r="I221" s="75">
        <v>0</v>
      </c>
      <c r="J221" s="86">
        <f t="shared" si="12"/>
        <v>4150.68</v>
      </c>
      <c r="K221" s="98">
        <v>0</v>
      </c>
      <c r="L221" s="99">
        <f t="shared" si="13"/>
        <v>4150.68</v>
      </c>
      <c r="M221" s="104">
        <v>0</v>
      </c>
      <c r="N221" s="104">
        <f t="shared" si="14"/>
        <v>4150.68</v>
      </c>
      <c r="O221" s="119">
        <v>220.4</v>
      </c>
      <c r="P221" s="119">
        <f t="shared" si="15"/>
        <v>4371.08</v>
      </c>
    </row>
    <row r="222" spans="1:17" s="11" customFormat="1" ht="12.75" customHeight="1">
      <c r="A222" s="169"/>
      <c r="B222" s="142" t="s">
        <v>9</v>
      </c>
      <c r="C222" s="201" t="s">
        <v>119</v>
      </c>
      <c r="D222" s="202"/>
      <c r="E222" s="127" t="s">
        <v>8</v>
      </c>
      <c r="F222" s="143" t="s">
        <v>8</v>
      </c>
      <c r="G222" s="144" t="s">
        <v>120</v>
      </c>
      <c r="H222" s="145">
        <f>H223</f>
        <v>4893.41</v>
      </c>
      <c r="I222" s="150">
        <v>0</v>
      </c>
      <c r="J222" s="137">
        <f t="shared" si="12"/>
        <v>4893.41</v>
      </c>
      <c r="K222" s="138">
        <v>0</v>
      </c>
      <c r="L222" s="139">
        <f t="shared" si="13"/>
        <v>4893.41</v>
      </c>
      <c r="M222" s="140">
        <v>0</v>
      </c>
      <c r="N222" s="152">
        <f t="shared" si="14"/>
        <v>4893.41</v>
      </c>
      <c r="O222" s="139">
        <f>+O223</f>
        <v>78</v>
      </c>
      <c r="P222" s="139">
        <f t="shared" si="15"/>
        <v>4971.41</v>
      </c>
      <c r="Q222" s="157" t="s">
        <v>149</v>
      </c>
    </row>
    <row r="223" spans="1:16" ht="12.75" customHeight="1">
      <c r="A223" s="169"/>
      <c r="B223" s="30"/>
      <c r="C223" s="203"/>
      <c r="D223" s="204"/>
      <c r="E223" s="28">
        <v>3123</v>
      </c>
      <c r="F223" s="31">
        <v>5331</v>
      </c>
      <c r="G223" s="63" t="s">
        <v>15</v>
      </c>
      <c r="H223" s="73">
        <f>H224+H225</f>
        <v>4893.41</v>
      </c>
      <c r="I223" s="73">
        <v>0</v>
      </c>
      <c r="J223" s="82">
        <f t="shared" si="12"/>
        <v>4893.41</v>
      </c>
      <c r="K223" s="92">
        <v>0</v>
      </c>
      <c r="L223" s="93">
        <f t="shared" si="13"/>
        <v>4893.41</v>
      </c>
      <c r="M223" s="102">
        <v>0</v>
      </c>
      <c r="N223" s="120">
        <f t="shared" si="14"/>
        <v>4893.41</v>
      </c>
      <c r="O223" s="93">
        <f>SUM(O224:O225)</f>
        <v>78</v>
      </c>
      <c r="P223" s="93">
        <f t="shared" si="15"/>
        <v>4971.41</v>
      </c>
    </row>
    <row r="224" spans="1:16" ht="12.75" customHeight="1">
      <c r="A224" s="169"/>
      <c r="B224" s="32"/>
      <c r="C224" s="203"/>
      <c r="D224" s="204"/>
      <c r="E224" s="17"/>
      <c r="F224" s="33" t="s">
        <v>16</v>
      </c>
      <c r="G224" s="58" t="s">
        <v>21</v>
      </c>
      <c r="H224" s="74">
        <v>860.65</v>
      </c>
      <c r="I224" s="74">
        <v>0</v>
      </c>
      <c r="J224" s="84">
        <f t="shared" si="12"/>
        <v>860.65</v>
      </c>
      <c r="K224" s="94">
        <v>0</v>
      </c>
      <c r="L224" s="97">
        <f t="shared" si="13"/>
        <v>860.65</v>
      </c>
      <c r="M224" s="103">
        <v>0</v>
      </c>
      <c r="N224" s="121">
        <f t="shared" si="14"/>
        <v>860.65</v>
      </c>
      <c r="O224" s="93">
        <v>0</v>
      </c>
      <c r="P224" s="93">
        <f t="shared" si="15"/>
        <v>860.65</v>
      </c>
    </row>
    <row r="225" spans="1:16" ht="12.75" customHeight="1" thickBot="1">
      <c r="A225" s="169"/>
      <c r="B225" s="34"/>
      <c r="C225" s="205"/>
      <c r="D225" s="206"/>
      <c r="E225" s="21"/>
      <c r="F225" s="35"/>
      <c r="G225" s="59" t="s">
        <v>18</v>
      </c>
      <c r="H225" s="75">
        <v>4032.76</v>
      </c>
      <c r="I225" s="80">
        <v>0</v>
      </c>
      <c r="J225" s="88">
        <f t="shared" si="12"/>
        <v>4032.76</v>
      </c>
      <c r="K225" s="96">
        <v>0</v>
      </c>
      <c r="L225" s="100">
        <f t="shared" si="13"/>
        <v>4032.76</v>
      </c>
      <c r="M225" s="105">
        <v>0</v>
      </c>
      <c r="N225" s="122">
        <f t="shared" si="14"/>
        <v>4032.76</v>
      </c>
      <c r="O225" s="113">
        <v>78</v>
      </c>
      <c r="P225" s="113">
        <f t="shared" si="15"/>
        <v>4110.76</v>
      </c>
    </row>
    <row r="226" spans="1:17" s="11" customFormat="1" ht="12.75" customHeight="1">
      <c r="A226" s="169"/>
      <c r="B226" s="142" t="s">
        <v>9</v>
      </c>
      <c r="C226" s="201" t="s">
        <v>121</v>
      </c>
      <c r="D226" s="202"/>
      <c r="E226" s="127" t="s">
        <v>8</v>
      </c>
      <c r="F226" s="143" t="s">
        <v>8</v>
      </c>
      <c r="G226" s="144" t="s">
        <v>122</v>
      </c>
      <c r="H226" s="145">
        <f>H227</f>
        <v>8727.06</v>
      </c>
      <c r="I226" s="145">
        <v>0</v>
      </c>
      <c r="J226" s="131">
        <f t="shared" si="12"/>
        <v>8727.06</v>
      </c>
      <c r="K226" s="132">
        <v>0</v>
      </c>
      <c r="L226" s="133">
        <f t="shared" si="13"/>
        <v>8727.06</v>
      </c>
      <c r="M226" s="134">
        <v>0</v>
      </c>
      <c r="N226" s="134">
        <f t="shared" si="14"/>
        <v>8727.06</v>
      </c>
      <c r="O226" s="133">
        <f>+O227</f>
        <v>103.6</v>
      </c>
      <c r="P226" s="133">
        <f t="shared" si="15"/>
        <v>8830.66</v>
      </c>
      <c r="Q226" s="157" t="s">
        <v>149</v>
      </c>
    </row>
    <row r="227" spans="1:16" ht="12.75" customHeight="1">
      <c r="A227" s="169"/>
      <c r="B227" s="30"/>
      <c r="C227" s="203"/>
      <c r="D227" s="204"/>
      <c r="E227" s="28">
        <v>3123</v>
      </c>
      <c r="F227" s="31">
        <v>5331</v>
      </c>
      <c r="G227" s="63" t="s">
        <v>15</v>
      </c>
      <c r="H227" s="73">
        <f>H228+H229</f>
        <v>8727.06</v>
      </c>
      <c r="I227" s="73">
        <v>0</v>
      </c>
      <c r="J227" s="82">
        <f t="shared" si="12"/>
        <v>8727.06</v>
      </c>
      <c r="K227" s="92">
        <v>0</v>
      </c>
      <c r="L227" s="93">
        <f t="shared" si="13"/>
        <v>8727.06</v>
      </c>
      <c r="M227" s="102">
        <v>0</v>
      </c>
      <c r="N227" s="102">
        <f t="shared" si="14"/>
        <v>8727.06</v>
      </c>
      <c r="O227" s="93">
        <f>SUM(O228:O229)</f>
        <v>103.6</v>
      </c>
      <c r="P227" s="93">
        <f t="shared" si="15"/>
        <v>8830.66</v>
      </c>
    </row>
    <row r="228" spans="1:16" ht="12.75" customHeight="1">
      <c r="A228" s="169"/>
      <c r="B228" s="32"/>
      <c r="C228" s="203"/>
      <c r="D228" s="204"/>
      <c r="E228" s="17"/>
      <c r="F228" s="33" t="s">
        <v>16</v>
      </c>
      <c r="G228" s="58" t="s">
        <v>21</v>
      </c>
      <c r="H228" s="74">
        <v>1722.87</v>
      </c>
      <c r="I228" s="74">
        <v>0</v>
      </c>
      <c r="J228" s="84">
        <f t="shared" si="12"/>
        <v>1722.87</v>
      </c>
      <c r="K228" s="94">
        <v>0</v>
      </c>
      <c r="L228" s="97">
        <f t="shared" si="13"/>
        <v>1722.87</v>
      </c>
      <c r="M228" s="103">
        <v>0</v>
      </c>
      <c r="N228" s="103">
        <f t="shared" si="14"/>
        <v>1722.87</v>
      </c>
      <c r="O228" s="93">
        <v>0</v>
      </c>
      <c r="P228" s="93">
        <f t="shared" si="15"/>
        <v>1722.87</v>
      </c>
    </row>
    <row r="229" spans="1:16" ht="12.75" customHeight="1" thickBot="1">
      <c r="A229" s="169"/>
      <c r="B229" s="34"/>
      <c r="C229" s="205"/>
      <c r="D229" s="206"/>
      <c r="E229" s="21"/>
      <c r="F229" s="35"/>
      <c r="G229" s="59" t="s">
        <v>18</v>
      </c>
      <c r="H229" s="75">
        <v>7004.19</v>
      </c>
      <c r="I229" s="75">
        <v>0</v>
      </c>
      <c r="J229" s="86">
        <f t="shared" si="12"/>
        <v>7004.19</v>
      </c>
      <c r="K229" s="98">
        <v>0</v>
      </c>
      <c r="L229" s="99">
        <f t="shared" si="13"/>
        <v>7004.19</v>
      </c>
      <c r="M229" s="104">
        <v>0</v>
      </c>
      <c r="N229" s="104">
        <f t="shared" si="14"/>
        <v>7004.19</v>
      </c>
      <c r="O229" s="119">
        <v>103.6</v>
      </c>
      <c r="P229" s="119">
        <f t="shared" si="15"/>
        <v>7107.79</v>
      </c>
    </row>
    <row r="230" spans="1:16" s="11" customFormat="1" ht="12.75" customHeight="1">
      <c r="A230" s="169"/>
      <c r="B230" s="142" t="s">
        <v>9</v>
      </c>
      <c r="C230" s="201" t="s">
        <v>123</v>
      </c>
      <c r="D230" s="202"/>
      <c r="E230" s="127" t="s">
        <v>8</v>
      </c>
      <c r="F230" s="143" t="s">
        <v>8</v>
      </c>
      <c r="G230" s="144" t="s">
        <v>124</v>
      </c>
      <c r="H230" s="145">
        <f>H231</f>
        <v>4385.68</v>
      </c>
      <c r="I230" s="150">
        <v>0</v>
      </c>
      <c r="J230" s="137">
        <f t="shared" si="12"/>
        <v>4385.68</v>
      </c>
      <c r="K230" s="138">
        <v>0</v>
      </c>
      <c r="L230" s="139">
        <f t="shared" si="13"/>
        <v>4385.68</v>
      </c>
      <c r="M230" s="153">
        <f>+M231</f>
        <v>-493</v>
      </c>
      <c r="N230" s="154">
        <f t="shared" si="14"/>
        <v>3892.6800000000003</v>
      </c>
      <c r="O230" s="139">
        <v>0</v>
      </c>
      <c r="P230" s="139">
        <f t="shared" si="15"/>
        <v>3892.6800000000003</v>
      </c>
    </row>
    <row r="231" spans="1:16" ht="12.75" customHeight="1">
      <c r="A231" s="169"/>
      <c r="B231" s="30"/>
      <c r="C231" s="203"/>
      <c r="D231" s="204"/>
      <c r="E231" s="28">
        <v>3122</v>
      </c>
      <c r="F231" s="31">
        <v>5331</v>
      </c>
      <c r="G231" s="63" t="s">
        <v>15</v>
      </c>
      <c r="H231" s="73">
        <f>H232+H233</f>
        <v>4385.68</v>
      </c>
      <c r="I231" s="73">
        <v>0</v>
      </c>
      <c r="J231" s="82">
        <f t="shared" si="12"/>
        <v>4385.68</v>
      </c>
      <c r="K231" s="92">
        <v>0</v>
      </c>
      <c r="L231" s="93">
        <f t="shared" si="13"/>
        <v>4385.68</v>
      </c>
      <c r="M231" s="109">
        <f>SUM(M232:M233)</f>
        <v>-493</v>
      </c>
      <c r="N231" s="123">
        <f t="shared" si="14"/>
        <v>3892.6800000000003</v>
      </c>
      <c r="O231" s="93">
        <v>0</v>
      </c>
      <c r="P231" s="93">
        <f t="shared" si="15"/>
        <v>3892.6800000000003</v>
      </c>
    </row>
    <row r="232" spans="1:16" ht="12.75" customHeight="1">
      <c r="A232" s="169"/>
      <c r="B232" s="32"/>
      <c r="C232" s="203"/>
      <c r="D232" s="204"/>
      <c r="E232" s="17"/>
      <c r="F232" s="33" t="s">
        <v>16</v>
      </c>
      <c r="G232" s="58" t="s">
        <v>21</v>
      </c>
      <c r="H232" s="74">
        <v>266.16</v>
      </c>
      <c r="I232" s="74">
        <v>0</v>
      </c>
      <c r="J232" s="84">
        <f t="shared" si="12"/>
        <v>266.16</v>
      </c>
      <c r="K232" s="94">
        <v>0</v>
      </c>
      <c r="L232" s="97">
        <f t="shared" si="13"/>
        <v>266.16</v>
      </c>
      <c r="M232" s="110">
        <v>0</v>
      </c>
      <c r="N232" s="124">
        <f t="shared" si="14"/>
        <v>266.16</v>
      </c>
      <c r="O232" s="93">
        <v>0</v>
      </c>
      <c r="P232" s="93">
        <f t="shared" si="15"/>
        <v>266.16</v>
      </c>
    </row>
    <row r="233" spans="1:16" ht="12.75" customHeight="1" thickBot="1">
      <c r="A233" s="169"/>
      <c r="B233" s="34"/>
      <c r="C233" s="205"/>
      <c r="D233" s="206"/>
      <c r="E233" s="21"/>
      <c r="F233" s="35"/>
      <c r="G233" s="59" t="s">
        <v>18</v>
      </c>
      <c r="H233" s="75">
        <v>4119.52</v>
      </c>
      <c r="I233" s="80">
        <v>0</v>
      </c>
      <c r="J233" s="88">
        <f t="shared" si="12"/>
        <v>4119.52</v>
      </c>
      <c r="K233" s="96">
        <v>0</v>
      </c>
      <c r="L233" s="100">
        <f t="shared" si="13"/>
        <v>4119.52</v>
      </c>
      <c r="M233" s="111">
        <v>-493</v>
      </c>
      <c r="N233" s="125">
        <f t="shared" si="14"/>
        <v>3626.5200000000004</v>
      </c>
      <c r="O233" s="113">
        <v>0</v>
      </c>
      <c r="P233" s="113">
        <f t="shared" si="15"/>
        <v>3626.5200000000004</v>
      </c>
    </row>
    <row r="234" spans="1:16" s="11" customFormat="1" ht="12.75" customHeight="1">
      <c r="A234" s="169"/>
      <c r="B234" s="142" t="s">
        <v>9</v>
      </c>
      <c r="C234" s="201" t="s">
        <v>125</v>
      </c>
      <c r="D234" s="202"/>
      <c r="E234" s="127" t="s">
        <v>8</v>
      </c>
      <c r="F234" s="143" t="s">
        <v>8</v>
      </c>
      <c r="G234" s="144" t="s">
        <v>126</v>
      </c>
      <c r="H234" s="145">
        <f>H235</f>
        <v>423.81</v>
      </c>
      <c r="I234" s="145">
        <v>0</v>
      </c>
      <c r="J234" s="131">
        <f t="shared" si="12"/>
        <v>423.81</v>
      </c>
      <c r="K234" s="132">
        <v>0</v>
      </c>
      <c r="L234" s="133">
        <f t="shared" si="13"/>
        <v>423.81</v>
      </c>
      <c r="M234" s="134">
        <v>0</v>
      </c>
      <c r="N234" s="134">
        <f t="shared" si="14"/>
        <v>423.81</v>
      </c>
      <c r="O234" s="133">
        <v>0</v>
      </c>
      <c r="P234" s="133">
        <f t="shared" si="15"/>
        <v>423.81</v>
      </c>
    </row>
    <row r="235" spans="1:16" ht="12.75" customHeight="1">
      <c r="A235" s="169"/>
      <c r="B235" s="30"/>
      <c r="C235" s="203"/>
      <c r="D235" s="204"/>
      <c r="E235" s="28">
        <v>3114</v>
      </c>
      <c r="F235" s="31">
        <v>5331</v>
      </c>
      <c r="G235" s="63" t="s">
        <v>15</v>
      </c>
      <c r="H235" s="73">
        <f>H236+H237</f>
        <v>423.81</v>
      </c>
      <c r="I235" s="73">
        <v>0</v>
      </c>
      <c r="J235" s="82">
        <f t="shared" si="12"/>
        <v>423.81</v>
      </c>
      <c r="K235" s="92">
        <v>0</v>
      </c>
      <c r="L235" s="93">
        <f t="shared" si="13"/>
        <v>423.81</v>
      </c>
      <c r="M235" s="102">
        <v>0</v>
      </c>
      <c r="N235" s="102">
        <f t="shared" si="14"/>
        <v>423.81</v>
      </c>
      <c r="O235" s="93">
        <v>0</v>
      </c>
      <c r="P235" s="93">
        <f t="shared" si="15"/>
        <v>423.81</v>
      </c>
    </row>
    <row r="236" spans="1:16" ht="12.75" customHeight="1">
      <c r="A236" s="169"/>
      <c r="B236" s="32"/>
      <c r="C236" s="203"/>
      <c r="D236" s="204"/>
      <c r="E236" s="17"/>
      <c r="F236" s="33" t="s">
        <v>16</v>
      </c>
      <c r="G236" s="58" t="s">
        <v>21</v>
      </c>
      <c r="H236" s="74">
        <v>48.12</v>
      </c>
      <c r="I236" s="74">
        <v>0</v>
      </c>
      <c r="J236" s="84">
        <f t="shared" si="12"/>
        <v>48.12</v>
      </c>
      <c r="K236" s="94">
        <v>0</v>
      </c>
      <c r="L236" s="97">
        <f t="shared" si="13"/>
        <v>48.12</v>
      </c>
      <c r="M236" s="103">
        <v>0</v>
      </c>
      <c r="N236" s="103">
        <f t="shared" si="14"/>
        <v>48.12</v>
      </c>
      <c r="O236" s="93">
        <v>0</v>
      </c>
      <c r="P236" s="93">
        <f t="shared" si="15"/>
        <v>48.12</v>
      </c>
    </row>
    <row r="237" spans="1:16" ht="12.75" customHeight="1" thickBot="1">
      <c r="A237" s="169"/>
      <c r="B237" s="34"/>
      <c r="C237" s="205"/>
      <c r="D237" s="206"/>
      <c r="E237" s="21"/>
      <c r="F237" s="35"/>
      <c r="G237" s="59" t="s">
        <v>18</v>
      </c>
      <c r="H237" s="75">
        <v>375.69</v>
      </c>
      <c r="I237" s="75">
        <v>0</v>
      </c>
      <c r="J237" s="86">
        <f t="shared" si="12"/>
        <v>375.69</v>
      </c>
      <c r="K237" s="98">
        <v>0</v>
      </c>
      <c r="L237" s="99">
        <f t="shared" si="13"/>
        <v>375.69</v>
      </c>
      <c r="M237" s="104">
        <v>0</v>
      </c>
      <c r="N237" s="104">
        <f t="shared" si="14"/>
        <v>375.69</v>
      </c>
      <c r="O237" s="119">
        <v>0</v>
      </c>
      <c r="P237" s="119">
        <f t="shared" si="15"/>
        <v>375.69</v>
      </c>
    </row>
    <row r="238" spans="1:16" s="11" customFormat="1" ht="12.75" customHeight="1">
      <c r="A238" s="169"/>
      <c r="B238" s="142" t="s">
        <v>9</v>
      </c>
      <c r="C238" s="201" t="s">
        <v>127</v>
      </c>
      <c r="D238" s="202"/>
      <c r="E238" s="127" t="s">
        <v>8</v>
      </c>
      <c r="F238" s="143" t="s">
        <v>8</v>
      </c>
      <c r="G238" s="144" t="s">
        <v>128</v>
      </c>
      <c r="H238" s="145">
        <f>H239</f>
        <v>541.13</v>
      </c>
      <c r="I238" s="150">
        <v>0</v>
      </c>
      <c r="J238" s="137">
        <f t="shared" si="12"/>
        <v>541.13</v>
      </c>
      <c r="K238" s="138">
        <v>0</v>
      </c>
      <c r="L238" s="139">
        <f t="shared" si="13"/>
        <v>541.13</v>
      </c>
      <c r="M238" s="140">
        <v>0</v>
      </c>
      <c r="N238" s="140">
        <f t="shared" si="14"/>
        <v>541.13</v>
      </c>
      <c r="O238" s="139">
        <v>0</v>
      </c>
      <c r="P238" s="139">
        <f t="shared" si="15"/>
        <v>541.13</v>
      </c>
    </row>
    <row r="239" spans="1:16" ht="12.75" customHeight="1">
      <c r="A239" s="169"/>
      <c r="B239" s="30"/>
      <c r="C239" s="203"/>
      <c r="D239" s="204"/>
      <c r="E239" s="28">
        <v>3113</v>
      </c>
      <c r="F239" s="31">
        <v>5331</v>
      </c>
      <c r="G239" s="63" t="s">
        <v>15</v>
      </c>
      <c r="H239" s="73">
        <f>H240+H241</f>
        <v>541.13</v>
      </c>
      <c r="I239" s="73">
        <v>0</v>
      </c>
      <c r="J239" s="82">
        <f t="shared" si="12"/>
        <v>541.13</v>
      </c>
      <c r="K239" s="92">
        <v>0</v>
      </c>
      <c r="L239" s="93">
        <f t="shared" si="13"/>
        <v>541.13</v>
      </c>
      <c r="M239" s="102">
        <v>0</v>
      </c>
      <c r="N239" s="102">
        <f t="shared" si="14"/>
        <v>541.13</v>
      </c>
      <c r="O239" s="93">
        <v>0</v>
      </c>
      <c r="P239" s="93">
        <f t="shared" si="15"/>
        <v>541.13</v>
      </c>
    </row>
    <row r="240" spans="1:16" ht="12.75" customHeight="1">
      <c r="A240" s="169"/>
      <c r="B240" s="32"/>
      <c r="C240" s="203"/>
      <c r="D240" s="204"/>
      <c r="E240" s="17"/>
      <c r="F240" s="33" t="s">
        <v>16</v>
      </c>
      <c r="G240" s="58" t="s">
        <v>21</v>
      </c>
      <c r="H240" s="74">
        <v>0</v>
      </c>
      <c r="I240" s="74">
        <v>0</v>
      </c>
      <c r="J240" s="84">
        <f t="shared" si="12"/>
        <v>0</v>
      </c>
      <c r="K240" s="94">
        <v>0</v>
      </c>
      <c r="L240" s="97">
        <f t="shared" si="13"/>
        <v>0</v>
      </c>
      <c r="M240" s="103">
        <v>0</v>
      </c>
      <c r="N240" s="103">
        <f t="shared" si="14"/>
        <v>0</v>
      </c>
      <c r="O240" s="93">
        <v>0</v>
      </c>
      <c r="P240" s="93">
        <f t="shared" si="15"/>
        <v>0</v>
      </c>
    </row>
    <row r="241" spans="1:16" ht="12.75" customHeight="1" thickBot="1">
      <c r="A241" s="169"/>
      <c r="B241" s="34"/>
      <c r="C241" s="205"/>
      <c r="D241" s="206"/>
      <c r="E241" s="21"/>
      <c r="F241" s="35"/>
      <c r="G241" s="59" t="s">
        <v>18</v>
      </c>
      <c r="H241" s="75">
        <v>541.13</v>
      </c>
      <c r="I241" s="80">
        <v>0</v>
      </c>
      <c r="J241" s="88">
        <f t="shared" si="12"/>
        <v>541.13</v>
      </c>
      <c r="K241" s="96">
        <v>0</v>
      </c>
      <c r="L241" s="100">
        <f t="shared" si="13"/>
        <v>541.13</v>
      </c>
      <c r="M241" s="105">
        <v>0</v>
      </c>
      <c r="N241" s="105">
        <f t="shared" si="14"/>
        <v>541.13</v>
      </c>
      <c r="O241" s="113">
        <v>0</v>
      </c>
      <c r="P241" s="113">
        <f t="shared" si="15"/>
        <v>541.13</v>
      </c>
    </row>
    <row r="242" spans="1:16" s="11" customFormat="1" ht="12.75" customHeight="1">
      <c r="A242" s="169"/>
      <c r="B242" s="142" t="s">
        <v>9</v>
      </c>
      <c r="C242" s="201" t="s">
        <v>129</v>
      </c>
      <c r="D242" s="202"/>
      <c r="E242" s="127" t="s">
        <v>8</v>
      </c>
      <c r="F242" s="143" t="s">
        <v>8</v>
      </c>
      <c r="G242" s="144" t="s">
        <v>135</v>
      </c>
      <c r="H242" s="145">
        <f>H243</f>
        <v>2055.52</v>
      </c>
      <c r="I242" s="145">
        <v>0</v>
      </c>
      <c r="J242" s="131">
        <f t="shared" si="12"/>
        <v>2055.52</v>
      </c>
      <c r="K242" s="132">
        <v>0</v>
      </c>
      <c r="L242" s="133">
        <f t="shared" si="13"/>
        <v>2055.52</v>
      </c>
      <c r="M242" s="134">
        <v>0</v>
      </c>
      <c r="N242" s="134">
        <f t="shared" si="14"/>
        <v>2055.52</v>
      </c>
      <c r="O242" s="133">
        <v>0</v>
      </c>
      <c r="P242" s="133">
        <f t="shared" si="15"/>
        <v>2055.52</v>
      </c>
    </row>
    <row r="243" spans="1:16" ht="12.75" customHeight="1">
      <c r="A243" s="169"/>
      <c r="B243" s="30"/>
      <c r="C243" s="203"/>
      <c r="D243" s="204"/>
      <c r="E243" s="28">
        <v>3113</v>
      </c>
      <c r="F243" s="31">
        <v>5331</v>
      </c>
      <c r="G243" s="63" t="s">
        <v>15</v>
      </c>
      <c r="H243" s="73">
        <f>H244+H245</f>
        <v>2055.52</v>
      </c>
      <c r="I243" s="73">
        <v>0</v>
      </c>
      <c r="J243" s="82">
        <f t="shared" si="12"/>
        <v>2055.52</v>
      </c>
      <c r="K243" s="92">
        <v>0</v>
      </c>
      <c r="L243" s="93">
        <f t="shared" si="13"/>
        <v>2055.52</v>
      </c>
      <c r="M243" s="102">
        <v>0</v>
      </c>
      <c r="N243" s="102">
        <f t="shared" si="14"/>
        <v>2055.52</v>
      </c>
      <c r="O243" s="93">
        <v>0</v>
      </c>
      <c r="P243" s="93">
        <f t="shared" si="15"/>
        <v>2055.52</v>
      </c>
    </row>
    <row r="244" spans="1:16" ht="12.75" customHeight="1">
      <c r="A244" s="169"/>
      <c r="B244" s="32"/>
      <c r="C244" s="203"/>
      <c r="D244" s="204"/>
      <c r="E244" s="17"/>
      <c r="F244" s="33" t="s">
        <v>16</v>
      </c>
      <c r="G244" s="58" t="s">
        <v>21</v>
      </c>
      <c r="H244" s="74">
        <v>48.5</v>
      </c>
      <c r="I244" s="74">
        <v>0</v>
      </c>
      <c r="J244" s="84">
        <f t="shared" si="12"/>
        <v>48.5</v>
      </c>
      <c r="K244" s="94">
        <v>0</v>
      </c>
      <c r="L244" s="97">
        <f t="shared" si="13"/>
        <v>48.5</v>
      </c>
      <c r="M244" s="103">
        <v>0</v>
      </c>
      <c r="N244" s="103">
        <f t="shared" si="14"/>
        <v>48.5</v>
      </c>
      <c r="O244" s="93">
        <v>0</v>
      </c>
      <c r="P244" s="93">
        <f t="shared" si="15"/>
        <v>48.5</v>
      </c>
    </row>
    <row r="245" spans="1:16" ht="12.75" customHeight="1" thickBot="1">
      <c r="A245" s="169"/>
      <c r="B245" s="34"/>
      <c r="C245" s="205"/>
      <c r="D245" s="206"/>
      <c r="E245" s="21"/>
      <c r="F245" s="35"/>
      <c r="G245" s="59" t="s">
        <v>18</v>
      </c>
      <c r="H245" s="75">
        <v>2007.02</v>
      </c>
      <c r="I245" s="75">
        <v>0</v>
      </c>
      <c r="J245" s="86">
        <f t="shared" si="12"/>
        <v>2007.02</v>
      </c>
      <c r="K245" s="98">
        <v>0</v>
      </c>
      <c r="L245" s="99">
        <f t="shared" si="13"/>
        <v>2007.02</v>
      </c>
      <c r="M245" s="104">
        <v>0</v>
      </c>
      <c r="N245" s="104">
        <f t="shared" si="14"/>
        <v>2007.02</v>
      </c>
      <c r="O245" s="119">
        <v>0</v>
      </c>
      <c r="P245" s="119">
        <f t="shared" si="15"/>
        <v>2007.02</v>
      </c>
    </row>
    <row r="246" spans="1:16" s="11" customFormat="1" ht="12.75" customHeight="1">
      <c r="A246" s="169"/>
      <c r="B246" s="146" t="s">
        <v>9</v>
      </c>
      <c r="C246" s="207" t="s">
        <v>130</v>
      </c>
      <c r="D246" s="208"/>
      <c r="E246" s="147" t="s">
        <v>8</v>
      </c>
      <c r="F246" s="148" t="s">
        <v>8</v>
      </c>
      <c r="G246" s="149" t="s">
        <v>131</v>
      </c>
      <c r="H246" s="150">
        <f>H247</f>
        <v>1406.6599999999999</v>
      </c>
      <c r="I246" s="150">
        <v>0</v>
      </c>
      <c r="J246" s="137">
        <f t="shared" si="12"/>
        <v>1406.6599999999999</v>
      </c>
      <c r="K246" s="138">
        <v>0</v>
      </c>
      <c r="L246" s="139">
        <f t="shared" si="13"/>
        <v>1406.6599999999999</v>
      </c>
      <c r="M246" s="140">
        <v>0</v>
      </c>
      <c r="N246" s="140">
        <f t="shared" si="14"/>
        <v>1406.6599999999999</v>
      </c>
      <c r="O246" s="139">
        <v>0</v>
      </c>
      <c r="P246" s="139">
        <f t="shared" si="15"/>
        <v>1406.6599999999999</v>
      </c>
    </row>
    <row r="247" spans="1:16" ht="12.75" customHeight="1">
      <c r="A247" s="169"/>
      <c r="B247" s="30"/>
      <c r="C247" s="203"/>
      <c r="D247" s="204"/>
      <c r="E247" s="28">
        <v>4322</v>
      </c>
      <c r="F247" s="31">
        <v>5331</v>
      </c>
      <c r="G247" s="63" t="s">
        <v>15</v>
      </c>
      <c r="H247" s="73">
        <f>H248+H249</f>
        <v>1406.6599999999999</v>
      </c>
      <c r="I247" s="73">
        <v>0</v>
      </c>
      <c r="J247" s="82">
        <f t="shared" si="12"/>
        <v>1406.6599999999999</v>
      </c>
      <c r="K247" s="92">
        <v>0</v>
      </c>
      <c r="L247" s="93">
        <f t="shared" si="13"/>
        <v>1406.6599999999999</v>
      </c>
      <c r="M247" s="102">
        <v>0</v>
      </c>
      <c r="N247" s="102">
        <f t="shared" si="14"/>
        <v>1406.6599999999999</v>
      </c>
      <c r="O247" s="93">
        <v>0</v>
      </c>
      <c r="P247" s="93">
        <f t="shared" si="15"/>
        <v>1406.6599999999999</v>
      </c>
    </row>
    <row r="248" spans="1:16" ht="12.75" customHeight="1">
      <c r="A248" s="169"/>
      <c r="B248" s="32"/>
      <c r="C248" s="203"/>
      <c r="D248" s="204"/>
      <c r="E248" s="17"/>
      <c r="F248" s="33" t="s">
        <v>16</v>
      </c>
      <c r="G248" s="58" t="s">
        <v>21</v>
      </c>
      <c r="H248" s="74">
        <v>50.55</v>
      </c>
      <c r="I248" s="74">
        <v>0</v>
      </c>
      <c r="J248" s="84">
        <f t="shared" si="12"/>
        <v>50.55</v>
      </c>
      <c r="K248" s="94">
        <v>0</v>
      </c>
      <c r="L248" s="97">
        <f t="shared" si="13"/>
        <v>50.55</v>
      </c>
      <c r="M248" s="103">
        <v>0</v>
      </c>
      <c r="N248" s="103">
        <f t="shared" si="14"/>
        <v>50.55</v>
      </c>
      <c r="O248" s="93">
        <v>0</v>
      </c>
      <c r="P248" s="93">
        <f t="shared" si="15"/>
        <v>50.55</v>
      </c>
    </row>
    <row r="249" spans="1:16" ht="12.75" customHeight="1" thickBot="1">
      <c r="A249" s="169"/>
      <c r="B249" s="34"/>
      <c r="C249" s="205"/>
      <c r="D249" s="206"/>
      <c r="E249" s="21"/>
      <c r="F249" s="35"/>
      <c r="G249" s="59" t="s">
        <v>18</v>
      </c>
      <c r="H249" s="75">
        <v>1356.11</v>
      </c>
      <c r="I249" s="80">
        <v>0</v>
      </c>
      <c r="J249" s="88">
        <f t="shared" si="12"/>
        <v>1356.11</v>
      </c>
      <c r="K249" s="96">
        <v>0</v>
      </c>
      <c r="L249" s="100">
        <f t="shared" si="13"/>
        <v>1356.11</v>
      </c>
      <c r="M249" s="105">
        <v>0</v>
      </c>
      <c r="N249" s="105">
        <f t="shared" si="14"/>
        <v>1356.11</v>
      </c>
      <c r="O249" s="113">
        <v>0</v>
      </c>
      <c r="P249" s="113">
        <f t="shared" si="15"/>
        <v>1356.11</v>
      </c>
    </row>
    <row r="250" spans="1:16" ht="12.75" customHeight="1">
      <c r="A250" s="169"/>
      <c r="B250" s="146" t="s">
        <v>9</v>
      </c>
      <c r="C250" s="207" t="s">
        <v>132</v>
      </c>
      <c r="D250" s="208"/>
      <c r="E250" s="147" t="s">
        <v>8</v>
      </c>
      <c r="F250" s="148" t="s">
        <v>8</v>
      </c>
      <c r="G250" s="149" t="s">
        <v>133</v>
      </c>
      <c r="H250" s="150">
        <f>H251</f>
        <v>581.22</v>
      </c>
      <c r="I250" s="145">
        <v>0</v>
      </c>
      <c r="J250" s="131">
        <f t="shared" si="12"/>
        <v>581.22</v>
      </c>
      <c r="K250" s="132">
        <v>0</v>
      </c>
      <c r="L250" s="133">
        <f t="shared" si="13"/>
        <v>581.22</v>
      </c>
      <c r="M250" s="134">
        <v>0</v>
      </c>
      <c r="N250" s="134">
        <f t="shared" si="14"/>
        <v>581.22</v>
      </c>
      <c r="O250" s="133">
        <v>0</v>
      </c>
      <c r="P250" s="133">
        <f t="shared" si="15"/>
        <v>581.22</v>
      </c>
    </row>
    <row r="251" spans="1:16" ht="12.75" customHeight="1">
      <c r="A251" s="169"/>
      <c r="B251" s="30"/>
      <c r="C251" s="203"/>
      <c r="D251" s="204"/>
      <c r="E251" s="28">
        <v>3146</v>
      </c>
      <c r="F251" s="31">
        <v>5331</v>
      </c>
      <c r="G251" s="63" t="s">
        <v>15</v>
      </c>
      <c r="H251" s="73">
        <f>H252+H253</f>
        <v>581.22</v>
      </c>
      <c r="I251" s="73">
        <v>0</v>
      </c>
      <c r="J251" s="82">
        <f t="shared" si="12"/>
        <v>581.22</v>
      </c>
      <c r="K251" s="92">
        <v>0</v>
      </c>
      <c r="L251" s="93">
        <f t="shared" si="13"/>
        <v>581.22</v>
      </c>
      <c r="M251" s="102">
        <v>0</v>
      </c>
      <c r="N251" s="102">
        <f t="shared" si="14"/>
        <v>581.22</v>
      </c>
      <c r="O251" s="93">
        <v>0</v>
      </c>
      <c r="P251" s="93">
        <f t="shared" si="15"/>
        <v>581.22</v>
      </c>
    </row>
    <row r="252" spans="1:16" ht="12.75" customHeight="1">
      <c r="A252" s="169"/>
      <c r="B252" s="32"/>
      <c r="C252" s="203"/>
      <c r="D252" s="204"/>
      <c r="E252" s="17"/>
      <c r="F252" s="33" t="s">
        <v>16</v>
      </c>
      <c r="G252" s="58" t="s">
        <v>21</v>
      </c>
      <c r="H252" s="74">
        <v>0</v>
      </c>
      <c r="I252" s="74">
        <v>0</v>
      </c>
      <c r="J252" s="84">
        <f t="shared" si="12"/>
        <v>0</v>
      </c>
      <c r="K252" s="94">
        <v>0</v>
      </c>
      <c r="L252" s="97">
        <f t="shared" si="13"/>
        <v>0</v>
      </c>
      <c r="M252" s="103">
        <v>0</v>
      </c>
      <c r="N252" s="103">
        <f t="shared" si="14"/>
        <v>0</v>
      </c>
      <c r="O252" s="93">
        <v>0</v>
      </c>
      <c r="P252" s="93">
        <f t="shared" si="15"/>
        <v>0</v>
      </c>
    </row>
    <row r="253" spans="1:16" ht="12.75" customHeight="1" thickBot="1">
      <c r="A253" s="169"/>
      <c r="B253" s="34"/>
      <c r="C253" s="205"/>
      <c r="D253" s="206"/>
      <c r="E253" s="21"/>
      <c r="F253" s="35"/>
      <c r="G253" s="59" t="s">
        <v>18</v>
      </c>
      <c r="H253" s="75">
        <v>581.22</v>
      </c>
      <c r="I253" s="75">
        <v>0</v>
      </c>
      <c r="J253" s="86">
        <f t="shared" si="12"/>
        <v>581.22</v>
      </c>
      <c r="K253" s="98">
        <v>0</v>
      </c>
      <c r="L253" s="99">
        <f t="shared" si="13"/>
        <v>581.22</v>
      </c>
      <c r="M253" s="104">
        <v>0</v>
      </c>
      <c r="N253" s="104">
        <f t="shared" si="14"/>
        <v>581.22</v>
      </c>
      <c r="O253" s="119">
        <v>0</v>
      </c>
      <c r="P253" s="119">
        <f t="shared" si="15"/>
        <v>581.22</v>
      </c>
    </row>
    <row r="254" spans="1:17" s="11" customFormat="1" ht="12.75" customHeight="1">
      <c r="A254" s="169"/>
      <c r="B254" s="146" t="s">
        <v>9</v>
      </c>
      <c r="C254" s="207" t="s">
        <v>114</v>
      </c>
      <c r="D254" s="208"/>
      <c r="E254" s="147" t="s">
        <v>8</v>
      </c>
      <c r="F254" s="148" t="s">
        <v>8</v>
      </c>
      <c r="G254" s="149" t="s">
        <v>0</v>
      </c>
      <c r="H254" s="150">
        <f>H255</f>
        <v>11061.66</v>
      </c>
      <c r="I254" s="150">
        <v>0</v>
      </c>
      <c r="J254" s="137">
        <f t="shared" si="12"/>
        <v>11061.66</v>
      </c>
      <c r="K254" s="138">
        <v>0</v>
      </c>
      <c r="L254" s="139">
        <f t="shared" si="13"/>
        <v>11061.66</v>
      </c>
      <c r="M254" s="140">
        <v>0</v>
      </c>
      <c r="N254" s="140">
        <f t="shared" si="14"/>
        <v>11061.66</v>
      </c>
      <c r="O254" s="139">
        <f>+O255</f>
        <v>155.6</v>
      </c>
      <c r="P254" s="139">
        <f t="shared" si="15"/>
        <v>11217.26</v>
      </c>
      <c r="Q254" s="157" t="s">
        <v>149</v>
      </c>
    </row>
    <row r="255" spans="1:17" ht="12.75" customHeight="1">
      <c r="A255" s="169"/>
      <c r="B255" s="30"/>
      <c r="C255" s="203"/>
      <c r="D255" s="204"/>
      <c r="E255" s="28">
        <v>3122</v>
      </c>
      <c r="F255" s="31">
        <v>5331</v>
      </c>
      <c r="G255" s="63" t="s">
        <v>15</v>
      </c>
      <c r="H255" s="73">
        <f>H256+H257</f>
        <v>11061.66</v>
      </c>
      <c r="I255" s="73">
        <v>0</v>
      </c>
      <c r="J255" s="82">
        <f t="shared" si="12"/>
        <v>11061.66</v>
      </c>
      <c r="K255" s="92">
        <v>0</v>
      </c>
      <c r="L255" s="93">
        <f t="shared" si="13"/>
        <v>11061.66</v>
      </c>
      <c r="M255" s="102">
        <v>0</v>
      </c>
      <c r="N255" s="102">
        <f t="shared" si="14"/>
        <v>11061.66</v>
      </c>
      <c r="O255" s="93">
        <f>SUM(O256:O257)</f>
        <v>155.6</v>
      </c>
      <c r="P255" s="93">
        <f t="shared" si="15"/>
        <v>11217.26</v>
      </c>
      <c r="Q255" s="157"/>
    </row>
    <row r="256" spans="1:16" ht="12.75" customHeight="1">
      <c r="A256" s="169"/>
      <c r="B256" s="32"/>
      <c r="C256" s="203"/>
      <c r="D256" s="204"/>
      <c r="E256" s="17"/>
      <c r="F256" s="33" t="s">
        <v>16</v>
      </c>
      <c r="G256" s="58" t="s">
        <v>21</v>
      </c>
      <c r="H256" s="74">
        <v>1052.49</v>
      </c>
      <c r="I256" s="74">
        <v>0</v>
      </c>
      <c r="J256" s="84">
        <f t="shared" si="12"/>
        <v>1052.49</v>
      </c>
      <c r="K256" s="94">
        <v>0</v>
      </c>
      <c r="L256" s="97">
        <f t="shared" si="13"/>
        <v>1052.49</v>
      </c>
      <c r="M256" s="103">
        <v>0</v>
      </c>
      <c r="N256" s="103">
        <f t="shared" si="14"/>
        <v>1052.49</v>
      </c>
      <c r="O256" s="93">
        <v>0</v>
      </c>
      <c r="P256" s="93">
        <f t="shared" si="15"/>
        <v>1052.49</v>
      </c>
    </row>
    <row r="257" spans="1:16" ht="12.75" customHeight="1" thickBot="1">
      <c r="A257" s="169"/>
      <c r="B257" s="34"/>
      <c r="C257" s="205"/>
      <c r="D257" s="206"/>
      <c r="E257" s="21"/>
      <c r="F257" s="35"/>
      <c r="G257" s="59" t="s">
        <v>18</v>
      </c>
      <c r="H257" s="75">
        <v>10009.17</v>
      </c>
      <c r="I257" s="80">
        <v>0</v>
      </c>
      <c r="J257" s="88">
        <f t="shared" si="12"/>
        <v>10009.17</v>
      </c>
      <c r="K257" s="96">
        <v>0</v>
      </c>
      <c r="L257" s="100">
        <f t="shared" si="13"/>
        <v>10009.17</v>
      </c>
      <c r="M257" s="105">
        <v>0</v>
      </c>
      <c r="N257" s="105">
        <f t="shared" si="14"/>
        <v>10009.17</v>
      </c>
      <c r="O257" s="113">
        <v>155.6</v>
      </c>
      <c r="P257" s="113">
        <f t="shared" si="15"/>
        <v>10164.77</v>
      </c>
    </row>
    <row r="258" spans="1:17" ht="12.75" customHeight="1">
      <c r="A258" s="169"/>
      <c r="B258" s="146" t="s">
        <v>9</v>
      </c>
      <c r="C258" s="207" t="s">
        <v>30</v>
      </c>
      <c r="D258" s="208"/>
      <c r="E258" s="147" t="s">
        <v>8</v>
      </c>
      <c r="F258" s="148" t="s">
        <v>8</v>
      </c>
      <c r="G258" s="149" t="s">
        <v>31</v>
      </c>
      <c r="H258" s="150">
        <f>H259</f>
        <v>11678.070000000002</v>
      </c>
      <c r="I258" s="145">
        <v>0</v>
      </c>
      <c r="J258" s="131">
        <f t="shared" si="12"/>
        <v>11678.070000000002</v>
      </c>
      <c r="K258" s="132">
        <f>+K259</f>
        <v>59.745</v>
      </c>
      <c r="L258" s="133">
        <f t="shared" si="13"/>
        <v>11737.815000000002</v>
      </c>
      <c r="M258" s="134">
        <v>0</v>
      </c>
      <c r="N258" s="134">
        <f t="shared" si="14"/>
        <v>11737.815000000002</v>
      </c>
      <c r="O258" s="133">
        <f>+O259</f>
        <v>349.6</v>
      </c>
      <c r="P258" s="133">
        <f t="shared" si="15"/>
        <v>12087.415000000003</v>
      </c>
      <c r="Q258" s="157" t="s">
        <v>149</v>
      </c>
    </row>
    <row r="259" spans="1:16" ht="12.75" customHeight="1">
      <c r="A259" s="169"/>
      <c r="B259" s="30"/>
      <c r="C259" s="203"/>
      <c r="D259" s="204"/>
      <c r="E259" s="28">
        <v>3123</v>
      </c>
      <c r="F259" s="31">
        <v>5331</v>
      </c>
      <c r="G259" s="63" t="s">
        <v>15</v>
      </c>
      <c r="H259" s="73">
        <f>H260+H261</f>
        <v>11678.070000000002</v>
      </c>
      <c r="I259" s="73">
        <v>0</v>
      </c>
      <c r="J259" s="82">
        <f t="shared" si="12"/>
        <v>11678.070000000002</v>
      </c>
      <c r="K259" s="92">
        <f>SUM(K260:K261)</f>
        <v>59.745</v>
      </c>
      <c r="L259" s="93">
        <f t="shared" si="13"/>
        <v>11737.815000000002</v>
      </c>
      <c r="M259" s="102">
        <v>0</v>
      </c>
      <c r="N259" s="102">
        <f t="shared" si="14"/>
        <v>11737.815000000002</v>
      </c>
      <c r="O259" s="93">
        <f>SUM(O260:O261)</f>
        <v>349.6</v>
      </c>
      <c r="P259" s="93">
        <f t="shared" si="15"/>
        <v>12087.415000000003</v>
      </c>
    </row>
    <row r="260" spans="1:16" ht="12.75" customHeight="1">
      <c r="A260" s="169"/>
      <c r="B260" s="32"/>
      <c r="C260" s="203"/>
      <c r="D260" s="204"/>
      <c r="E260" s="17"/>
      <c r="F260" s="33" t="s">
        <v>16</v>
      </c>
      <c r="G260" s="58" t="s">
        <v>21</v>
      </c>
      <c r="H260" s="74">
        <v>1588.28</v>
      </c>
      <c r="I260" s="74">
        <v>0</v>
      </c>
      <c r="J260" s="84">
        <f t="shared" si="12"/>
        <v>1588.28</v>
      </c>
      <c r="K260" s="94">
        <v>0</v>
      </c>
      <c r="L260" s="97">
        <f t="shared" si="13"/>
        <v>1588.28</v>
      </c>
      <c r="M260" s="103">
        <v>0</v>
      </c>
      <c r="N260" s="103">
        <f t="shared" si="14"/>
        <v>1588.28</v>
      </c>
      <c r="O260" s="93">
        <v>0</v>
      </c>
      <c r="P260" s="93">
        <f t="shared" si="15"/>
        <v>1588.28</v>
      </c>
    </row>
    <row r="261" spans="1:16" ht="12.75" customHeight="1" thickBot="1">
      <c r="A261" s="170"/>
      <c r="B261" s="34"/>
      <c r="C261" s="205"/>
      <c r="D261" s="206"/>
      <c r="E261" s="21"/>
      <c r="F261" s="35"/>
      <c r="G261" s="59" t="s">
        <v>18</v>
      </c>
      <c r="H261" s="75">
        <v>10089.79</v>
      </c>
      <c r="I261" s="75">
        <v>0</v>
      </c>
      <c r="J261" s="86">
        <f t="shared" si="12"/>
        <v>10089.79</v>
      </c>
      <c r="K261" s="96">
        <v>59.745</v>
      </c>
      <c r="L261" s="100">
        <f t="shared" si="13"/>
        <v>10149.535000000002</v>
      </c>
      <c r="M261" s="105">
        <v>0</v>
      </c>
      <c r="N261" s="105">
        <f t="shared" si="14"/>
        <v>10149.535000000002</v>
      </c>
      <c r="O261" s="113">
        <v>349.6</v>
      </c>
      <c r="P261" s="113">
        <f t="shared" si="15"/>
        <v>10499.135000000002</v>
      </c>
    </row>
    <row r="262" spans="1:12" ht="12.75" customHeight="1">
      <c r="A262" s="29"/>
      <c r="B262" s="64"/>
      <c r="C262" s="65"/>
      <c r="D262" s="65"/>
      <c r="E262" s="36"/>
      <c r="F262" s="36"/>
      <c r="G262" s="37"/>
      <c r="H262" s="66"/>
      <c r="I262" s="66"/>
      <c r="J262" s="66"/>
      <c r="L262" s="48"/>
    </row>
    <row r="263" spans="2:10" ht="12.75">
      <c r="B263" s="67"/>
      <c r="C263" s="67"/>
      <c r="D263" s="67"/>
      <c r="E263" s="67"/>
      <c r="F263" s="67"/>
      <c r="G263" s="81">
        <v>41535</v>
      </c>
      <c r="H263" s="68"/>
      <c r="I263" s="68"/>
      <c r="J263" s="68"/>
    </row>
    <row r="264" spans="2:10" ht="12.75">
      <c r="B264" s="67"/>
      <c r="C264" s="67"/>
      <c r="D264" s="67"/>
      <c r="E264" s="67"/>
      <c r="F264" s="67"/>
      <c r="G264" s="67"/>
      <c r="H264" s="68"/>
      <c r="I264" s="68"/>
      <c r="J264" s="68"/>
    </row>
    <row r="265" spans="2:10" ht="12.75">
      <c r="B265" s="67"/>
      <c r="C265" s="67"/>
      <c r="D265" s="67"/>
      <c r="E265" s="67"/>
      <c r="F265" s="67"/>
      <c r="G265" s="67"/>
      <c r="H265" s="68"/>
      <c r="I265" s="69"/>
      <c r="J265" s="69"/>
    </row>
    <row r="266" spans="2:10" ht="12.75">
      <c r="B266" s="67"/>
      <c r="C266" s="67"/>
      <c r="D266" s="67"/>
      <c r="E266" s="67"/>
      <c r="F266" s="67"/>
      <c r="G266" s="67"/>
      <c r="H266" s="68"/>
      <c r="I266" s="69"/>
      <c r="J266" s="69"/>
    </row>
    <row r="267" spans="2:10" ht="12.75">
      <c r="B267" s="67"/>
      <c r="C267" s="67"/>
      <c r="D267" s="67"/>
      <c r="E267" s="67"/>
      <c r="F267" s="67"/>
      <c r="G267" s="67"/>
      <c r="H267" s="68"/>
      <c r="I267" s="69"/>
      <c r="J267" s="69"/>
    </row>
    <row r="268" spans="2:10" ht="12.75">
      <c r="B268" s="67"/>
      <c r="C268" s="67"/>
      <c r="D268" s="67"/>
      <c r="E268" s="67"/>
      <c r="F268" s="67"/>
      <c r="G268" s="67"/>
      <c r="H268" s="68"/>
      <c r="I268" s="69"/>
      <c r="J268" s="69"/>
    </row>
    <row r="269" spans="2:10" ht="12.75">
      <c r="B269" s="67"/>
      <c r="C269" s="67"/>
      <c r="D269" s="67"/>
      <c r="E269" s="67"/>
      <c r="F269" s="67"/>
      <c r="G269" s="67"/>
      <c r="H269" s="68"/>
      <c r="I269" s="69"/>
      <c r="J269" s="69"/>
    </row>
    <row r="270" spans="2:10" ht="12.75">
      <c r="B270" s="67"/>
      <c r="C270" s="67"/>
      <c r="D270" s="67"/>
      <c r="E270" s="67"/>
      <c r="F270" s="67"/>
      <c r="G270" s="67"/>
      <c r="H270" s="68"/>
      <c r="I270" s="69"/>
      <c r="J270" s="69"/>
    </row>
    <row r="271" spans="2:10" ht="12.75">
      <c r="B271" s="67"/>
      <c r="C271" s="67"/>
      <c r="D271" s="67"/>
      <c r="E271" s="67"/>
      <c r="F271" s="67"/>
      <c r="G271" s="67"/>
      <c r="H271" s="68"/>
      <c r="I271" s="69"/>
      <c r="J271" s="69"/>
    </row>
    <row r="272" spans="2:10" ht="12.75">
      <c r="B272" s="67"/>
      <c r="C272" s="67"/>
      <c r="D272" s="67"/>
      <c r="E272" s="67"/>
      <c r="F272" s="67"/>
      <c r="G272" s="67"/>
      <c r="H272" s="68"/>
      <c r="I272" s="69"/>
      <c r="J272" s="69"/>
    </row>
    <row r="273" spans="2:10" ht="12.75">
      <c r="B273" s="67"/>
      <c r="C273" s="67"/>
      <c r="D273" s="67"/>
      <c r="E273" s="67"/>
      <c r="F273" s="67"/>
      <c r="G273" s="67"/>
      <c r="H273" s="68"/>
      <c r="I273" s="69"/>
      <c r="J273" s="69"/>
    </row>
    <row r="274" spans="2:10" ht="12.75">
      <c r="B274" s="67"/>
      <c r="C274" s="67"/>
      <c r="D274" s="67"/>
      <c r="E274" s="67"/>
      <c r="F274" s="67"/>
      <c r="G274" s="67"/>
      <c r="H274" s="68"/>
      <c r="I274" s="69"/>
      <c r="J274" s="69"/>
    </row>
    <row r="275" spans="2:10" ht="12.75">
      <c r="B275" s="67"/>
      <c r="C275" s="67"/>
      <c r="D275" s="67"/>
      <c r="E275" s="67"/>
      <c r="F275" s="67"/>
      <c r="G275" s="67"/>
      <c r="H275" s="68"/>
      <c r="I275" s="69"/>
      <c r="J275" s="69"/>
    </row>
    <row r="276" spans="2:10" ht="12.75">
      <c r="B276" s="67"/>
      <c r="C276" s="67"/>
      <c r="D276" s="67"/>
      <c r="E276" s="67"/>
      <c r="F276" s="67"/>
      <c r="G276" s="67"/>
      <c r="H276" s="68"/>
      <c r="I276" s="69"/>
      <c r="J276" s="69"/>
    </row>
    <row r="277" spans="2:10" ht="12.75">
      <c r="B277" s="67"/>
      <c r="C277" s="67"/>
      <c r="D277" s="67"/>
      <c r="E277" s="67"/>
      <c r="F277" s="67"/>
      <c r="G277" s="67"/>
      <c r="H277" s="68"/>
      <c r="I277" s="69"/>
      <c r="J277" s="69"/>
    </row>
    <row r="278" spans="2:10" ht="12.75">
      <c r="B278" s="67"/>
      <c r="C278" s="67"/>
      <c r="D278" s="67"/>
      <c r="E278" s="67"/>
      <c r="F278" s="67"/>
      <c r="G278" s="67"/>
      <c r="H278" s="68"/>
      <c r="I278" s="69"/>
      <c r="J278" s="69"/>
    </row>
    <row r="279" spans="2:10" ht="12.75">
      <c r="B279" s="67"/>
      <c r="C279" s="67"/>
      <c r="D279" s="67"/>
      <c r="E279" s="67"/>
      <c r="F279" s="67"/>
      <c r="G279" s="67"/>
      <c r="H279" s="68"/>
      <c r="I279" s="69"/>
      <c r="J279" s="69"/>
    </row>
    <row r="280" spans="2:10" ht="12.75">
      <c r="B280" s="67"/>
      <c r="C280" s="67"/>
      <c r="D280" s="67"/>
      <c r="E280" s="67"/>
      <c r="F280" s="67"/>
      <c r="G280" s="67"/>
      <c r="H280" s="68"/>
      <c r="I280" s="69"/>
      <c r="J280" s="69"/>
    </row>
    <row r="281" spans="2:10" ht="12.75">
      <c r="B281" s="67"/>
      <c r="C281" s="67"/>
      <c r="D281" s="67"/>
      <c r="E281" s="67"/>
      <c r="F281" s="67"/>
      <c r="G281" s="67"/>
      <c r="H281" s="68"/>
      <c r="I281" s="69"/>
      <c r="J281" s="69"/>
    </row>
    <row r="282" spans="2:10" ht="12.75">
      <c r="B282" s="67"/>
      <c r="C282" s="67"/>
      <c r="D282" s="67"/>
      <c r="E282" s="67"/>
      <c r="F282" s="67"/>
      <c r="G282" s="67"/>
      <c r="H282" s="68"/>
      <c r="I282" s="69"/>
      <c r="J282" s="69"/>
    </row>
    <row r="283" spans="2:10" ht="12.75">
      <c r="B283" s="67"/>
      <c r="C283" s="67"/>
      <c r="D283" s="67"/>
      <c r="E283" s="67"/>
      <c r="F283" s="67"/>
      <c r="G283" s="67"/>
      <c r="H283" s="68"/>
      <c r="I283" s="69"/>
      <c r="J283" s="69"/>
    </row>
    <row r="284" spans="2:10" ht="12.75">
      <c r="B284" s="67"/>
      <c r="C284" s="67"/>
      <c r="D284" s="67"/>
      <c r="E284" s="67"/>
      <c r="F284" s="67"/>
      <c r="G284" s="67"/>
      <c r="H284" s="68"/>
      <c r="I284" s="69"/>
      <c r="J284" s="69"/>
    </row>
    <row r="285" spans="2:10" ht="12.75">
      <c r="B285" s="67"/>
      <c r="C285" s="67"/>
      <c r="D285" s="67"/>
      <c r="E285" s="67"/>
      <c r="F285" s="67"/>
      <c r="G285" s="67"/>
      <c r="H285" s="68"/>
      <c r="I285" s="69"/>
      <c r="J285" s="69"/>
    </row>
    <row r="286" spans="2:10" ht="12.75">
      <c r="B286" s="67"/>
      <c r="C286" s="67"/>
      <c r="D286" s="67"/>
      <c r="E286" s="67"/>
      <c r="F286" s="67"/>
      <c r="G286" s="67"/>
      <c r="H286" s="68"/>
      <c r="I286" s="69"/>
      <c r="J286" s="69"/>
    </row>
    <row r="287" spans="2:10" ht="12.75">
      <c r="B287" s="67"/>
      <c r="C287" s="67"/>
      <c r="D287" s="67"/>
      <c r="E287" s="67"/>
      <c r="F287" s="67"/>
      <c r="G287" s="67"/>
      <c r="H287" s="68"/>
      <c r="I287" s="69"/>
      <c r="J287" s="69"/>
    </row>
    <row r="288" spans="2:10" ht="12.75">
      <c r="B288" s="67"/>
      <c r="C288" s="67"/>
      <c r="D288" s="67"/>
      <c r="E288" s="67"/>
      <c r="F288" s="67"/>
      <c r="G288" s="67"/>
      <c r="H288" s="68"/>
      <c r="I288" s="69"/>
      <c r="J288" s="69"/>
    </row>
    <row r="289" spans="2:10" ht="12.75">
      <c r="B289" s="67"/>
      <c r="C289" s="67"/>
      <c r="D289" s="67"/>
      <c r="E289" s="67"/>
      <c r="F289" s="67"/>
      <c r="G289" s="67"/>
      <c r="H289" s="68"/>
      <c r="I289" s="69"/>
      <c r="J289" s="69"/>
    </row>
    <row r="290" spans="2:10" ht="12.75">
      <c r="B290" s="67"/>
      <c r="C290" s="67"/>
      <c r="D290" s="67"/>
      <c r="E290" s="67"/>
      <c r="F290" s="67"/>
      <c r="G290" s="67"/>
      <c r="H290" s="68"/>
      <c r="I290" s="69"/>
      <c r="J290" s="69"/>
    </row>
    <row r="291" spans="2:10" ht="12.75">
      <c r="B291" s="67"/>
      <c r="C291" s="67"/>
      <c r="D291" s="67"/>
      <c r="E291" s="67"/>
      <c r="F291" s="67"/>
      <c r="G291" s="67"/>
      <c r="H291" s="68"/>
      <c r="I291" s="69"/>
      <c r="J291" s="69"/>
    </row>
    <row r="292" spans="2:10" ht="12.75">
      <c r="B292" s="67"/>
      <c r="C292" s="67"/>
      <c r="D292" s="67"/>
      <c r="E292" s="67"/>
      <c r="F292" s="67"/>
      <c r="G292" s="67"/>
      <c r="H292" s="68"/>
      <c r="I292" s="69"/>
      <c r="J292" s="69"/>
    </row>
    <row r="293" spans="2:10" ht="12.75">
      <c r="B293" s="67"/>
      <c r="C293" s="67"/>
      <c r="D293" s="67"/>
      <c r="E293" s="67"/>
      <c r="F293" s="67"/>
      <c r="G293" s="67"/>
      <c r="H293" s="68"/>
      <c r="I293" s="69"/>
      <c r="J293" s="69"/>
    </row>
    <row r="294" spans="2:10" ht="12.75">
      <c r="B294" s="67"/>
      <c r="C294" s="67"/>
      <c r="D294" s="67"/>
      <c r="E294" s="67"/>
      <c r="F294" s="67"/>
      <c r="G294" s="67"/>
      <c r="H294" s="68"/>
      <c r="I294" s="69"/>
      <c r="J294" s="69"/>
    </row>
    <row r="295" spans="2:10" ht="12.75">
      <c r="B295" s="67"/>
      <c r="C295" s="67"/>
      <c r="D295" s="67"/>
      <c r="E295" s="67"/>
      <c r="F295" s="67"/>
      <c r="G295" s="67"/>
      <c r="H295" s="68"/>
      <c r="I295" s="69"/>
      <c r="J295" s="69"/>
    </row>
    <row r="296" spans="2:10" ht="12.75">
      <c r="B296" s="67"/>
      <c r="C296" s="67"/>
      <c r="D296" s="67"/>
      <c r="E296" s="67"/>
      <c r="F296" s="67"/>
      <c r="G296" s="67"/>
      <c r="H296" s="68"/>
      <c r="I296" s="69"/>
      <c r="J296" s="69"/>
    </row>
    <row r="297" spans="2:10" ht="12.75">
      <c r="B297" s="67"/>
      <c r="C297" s="67"/>
      <c r="D297" s="67"/>
      <c r="E297" s="67"/>
      <c r="F297" s="67"/>
      <c r="G297" s="67"/>
      <c r="H297" s="68"/>
      <c r="I297" s="69"/>
      <c r="J297" s="69"/>
    </row>
    <row r="298" spans="2:10" ht="12.75">
      <c r="B298" s="67"/>
      <c r="C298" s="67"/>
      <c r="D298" s="67"/>
      <c r="E298" s="67"/>
      <c r="F298" s="67"/>
      <c r="G298" s="67"/>
      <c r="H298" s="68"/>
      <c r="I298" s="69"/>
      <c r="J298" s="69"/>
    </row>
    <row r="299" spans="2:10" ht="12.75">
      <c r="B299" s="67"/>
      <c r="C299" s="67"/>
      <c r="D299" s="67"/>
      <c r="E299" s="67"/>
      <c r="F299" s="67"/>
      <c r="G299" s="67"/>
      <c r="H299" s="68"/>
      <c r="I299" s="69"/>
      <c r="J299" s="69"/>
    </row>
    <row r="300" spans="2:10" ht="12.75">
      <c r="B300" s="67"/>
      <c r="C300" s="67"/>
      <c r="D300" s="67"/>
      <c r="E300" s="67"/>
      <c r="F300" s="67"/>
      <c r="G300" s="67"/>
      <c r="H300" s="68"/>
      <c r="I300" s="69"/>
      <c r="J300" s="69"/>
    </row>
    <row r="301" spans="2:10" ht="12.75">
      <c r="B301" s="67"/>
      <c r="C301" s="67"/>
      <c r="D301" s="67"/>
      <c r="E301" s="67"/>
      <c r="F301" s="67"/>
      <c r="G301" s="67"/>
      <c r="H301" s="68"/>
      <c r="I301" s="69"/>
      <c r="J301" s="69"/>
    </row>
    <row r="302" spans="2:10" ht="12.75">
      <c r="B302" s="67"/>
      <c r="C302" s="67"/>
      <c r="D302" s="67"/>
      <c r="E302" s="67"/>
      <c r="F302" s="67"/>
      <c r="G302" s="67"/>
      <c r="H302" s="68"/>
      <c r="I302" s="69"/>
      <c r="J302" s="69"/>
    </row>
    <row r="303" spans="2:10" ht="12.75">
      <c r="B303" s="67"/>
      <c r="C303" s="67"/>
      <c r="D303" s="67"/>
      <c r="E303" s="67"/>
      <c r="F303" s="67"/>
      <c r="G303" s="67"/>
      <c r="H303" s="68"/>
      <c r="I303" s="69"/>
      <c r="J303" s="69"/>
    </row>
    <row r="304" spans="2:10" ht="12.75">
      <c r="B304" s="67"/>
      <c r="C304" s="67"/>
      <c r="D304" s="67"/>
      <c r="E304" s="67"/>
      <c r="F304" s="67"/>
      <c r="G304" s="67"/>
      <c r="H304" s="68"/>
      <c r="I304" s="69"/>
      <c r="J304" s="69"/>
    </row>
    <row r="305" spans="2:10" ht="12.75">
      <c r="B305" s="67"/>
      <c r="C305" s="67"/>
      <c r="D305" s="67"/>
      <c r="E305" s="67"/>
      <c r="F305" s="67"/>
      <c r="G305" s="67"/>
      <c r="H305" s="68"/>
      <c r="I305" s="69"/>
      <c r="J305" s="69"/>
    </row>
    <row r="306" spans="2:10" ht="12.75">
      <c r="B306" s="67"/>
      <c r="C306" s="67"/>
      <c r="D306" s="67"/>
      <c r="E306" s="67"/>
      <c r="F306" s="67"/>
      <c r="G306" s="67"/>
      <c r="H306" s="68"/>
      <c r="I306" s="69"/>
      <c r="J306" s="69"/>
    </row>
    <row r="307" spans="2:10" ht="12.75">
      <c r="B307" s="67"/>
      <c r="C307" s="67"/>
      <c r="D307" s="67"/>
      <c r="E307" s="67"/>
      <c r="F307" s="67"/>
      <c r="G307" s="67"/>
      <c r="H307" s="68"/>
      <c r="I307" s="69"/>
      <c r="J307" s="69"/>
    </row>
    <row r="308" spans="2:10" ht="12.75">
      <c r="B308" s="67"/>
      <c r="C308" s="67"/>
      <c r="D308" s="67"/>
      <c r="E308" s="67"/>
      <c r="F308" s="67"/>
      <c r="G308" s="67"/>
      <c r="H308" s="68"/>
      <c r="I308" s="69"/>
      <c r="J308" s="69"/>
    </row>
    <row r="309" spans="2:10" ht="12.75">
      <c r="B309" s="67"/>
      <c r="C309" s="67"/>
      <c r="D309" s="67"/>
      <c r="E309" s="67"/>
      <c r="F309" s="67"/>
      <c r="G309" s="67"/>
      <c r="H309" s="68"/>
      <c r="I309" s="69"/>
      <c r="J309" s="69"/>
    </row>
    <row r="310" spans="2:10" ht="12.75">
      <c r="B310" s="67"/>
      <c r="C310" s="67"/>
      <c r="D310" s="67"/>
      <c r="E310" s="67"/>
      <c r="F310" s="67"/>
      <c r="G310" s="67"/>
      <c r="H310" s="68"/>
      <c r="I310" s="69"/>
      <c r="J310" s="69"/>
    </row>
    <row r="311" spans="2:10" ht="12.75">
      <c r="B311" s="67"/>
      <c r="C311" s="67"/>
      <c r="D311" s="67"/>
      <c r="E311" s="67"/>
      <c r="F311" s="67"/>
      <c r="G311" s="67"/>
      <c r="H311" s="68"/>
      <c r="I311" s="69"/>
      <c r="J311" s="69"/>
    </row>
    <row r="312" spans="2:10" ht="12.75">
      <c r="B312" s="67"/>
      <c r="C312" s="67"/>
      <c r="D312" s="67"/>
      <c r="E312" s="67"/>
      <c r="F312" s="67"/>
      <c r="G312" s="67"/>
      <c r="H312" s="68"/>
      <c r="I312" s="69"/>
      <c r="J312" s="69"/>
    </row>
    <row r="313" spans="2:10" ht="12.75">
      <c r="B313" s="67"/>
      <c r="C313" s="67"/>
      <c r="D313" s="67"/>
      <c r="E313" s="67"/>
      <c r="F313" s="67"/>
      <c r="G313" s="67"/>
      <c r="H313" s="68"/>
      <c r="I313" s="69"/>
      <c r="J313" s="69"/>
    </row>
    <row r="314" spans="2:10" ht="12.75">
      <c r="B314" s="67"/>
      <c r="C314" s="67"/>
      <c r="D314" s="67"/>
      <c r="E314" s="67"/>
      <c r="F314" s="67"/>
      <c r="G314" s="67"/>
      <c r="H314" s="68"/>
      <c r="I314" s="69"/>
      <c r="J314" s="69"/>
    </row>
    <row r="315" spans="2:10" ht="12.75">
      <c r="B315" s="67"/>
      <c r="C315" s="67"/>
      <c r="D315" s="67"/>
      <c r="E315" s="67"/>
      <c r="F315" s="67"/>
      <c r="G315" s="67"/>
      <c r="H315" s="68"/>
      <c r="I315" s="69"/>
      <c r="J315" s="69"/>
    </row>
    <row r="316" spans="2:10" ht="12.75">
      <c r="B316" s="67"/>
      <c r="C316" s="67"/>
      <c r="D316" s="67"/>
      <c r="E316" s="67"/>
      <c r="F316" s="67"/>
      <c r="G316" s="67"/>
      <c r="H316" s="68"/>
      <c r="I316" s="69"/>
      <c r="J316" s="69"/>
    </row>
    <row r="317" spans="2:10" ht="12.75">
      <c r="B317" s="67"/>
      <c r="C317" s="67"/>
      <c r="D317" s="67"/>
      <c r="E317" s="67"/>
      <c r="F317" s="67"/>
      <c r="G317" s="67"/>
      <c r="H317" s="68"/>
      <c r="I317" s="69"/>
      <c r="J317" s="69"/>
    </row>
    <row r="318" spans="2:10" ht="12.75">
      <c r="B318" s="67"/>
      <c r="C318" s="67"/>
      <c r="D318" s="67"/>
      <c r="E318" s="67"/>
      <c r="F318" s="67"/>
      <c r="G318" s="67"/>
      <c r="H318" s="68"/>
      <c r="I318" s="69"/>
      <c r="J318" s="69"/>
    </row>
    <row r="319" spans="2:10" ht="12.75">
      <c r="B319" s="67"/>
      <c r="C319" s="67"/>
      <c r="D319" s="67"/>
      <c r="E319" s="67"/>
      <c r="F319" s="67"/>
      <c r="G319" s="67"/>
      <c r="H319" s="68"/>
      <c r="I319" s="69"/>
      <c r="J319" s="69"/>
    </row>
    <row r="320" spans="2:10" ht="12.75">
      <c r="B320" s="67"/>
      <c r="C320" s="67"/>
      <c r="D320" s="67"/>
      <c r="E320" s="67"/>
      <c r="F320" s="67"/>
      <c r="G320" s="67"/>
      <c r="H320" s="68"/>
      <c r="I320" s="69"/>
      <c r="J320" s="69"/>
    </row>
    <row r="321" spans="2:10" ht="12.75">
      <c r="B321" s="67"/>
      <c r="C321" s="67"/>
      <c r="D321" s="67"/>
      <c r="E321" s="67"/>
      <c r="F321" s="67"/>
      <c r="G321" s="67"/>
      <c r="H321" s="68"/>
      <c r="I321" s="69"/>
      <c r="J321" s="69"/>
    </row>
    <row r="322" spans="2:10" ht="12.75">
      <c r="B322" s="67"/>
      <c r="C322" s="67"/>
      <c r="D322" s="67"/>
      <c r="E322" s="67"/>
      <c r="F322" s="67"/>
      <c r="G322" s="67"/>
      <c r="H322" s="68"/>
      <c r="I322" s="69"/>
      <c r="J322" s="69"/>
    </row>
    <row r="323" spans="2:10" ht="12.75">
      <c r="B323" s="67"/>
      <c r="C323" s="67"/>
      <c r="D323" s="67"/>
      <c r="E323" s="67"/>
      <c r="F323" s="67"/>
      <c r="G323" s="67"/>
      <c r="H323" s="68"/>
      <c r="I323" s="69"/>
      <c r="J323" s="69"/>
    </row>
    <row r="324" spans="2:10" ht="12.75">
      <c r="B324" s="67"/>
      <c r="C324" s="67"/>
      <c r="D324" s="67"/>
      <c r="E324" s="67"/>
      <c r="F324" s="67"/>
      <c r="G324" s="67"/>
      <c r="H324" s="68"/>
      <c r="I324" s="69"/>
      <c r="J324" s="69"/>
    </row>
    <row r="325" spans="2:10" ht="12.75">
      <c r="B325" s="67"/>
      <c r="C325" s="67"/>
      <c r="D325" s="67"/>
      <c r="E325" s="67"/>
      <c r="F325" s="67"/>
      <c r="G325" s="67"/>
      <c r="H325" s="68"/>
      <c r="I325" s="69"/>
      <c r="J325" s="69"/>
    </row>
    <row r="326" spans="2:10" ht="12.75">
      <c r="B326" s="67"/>
      <c r="C326" s="67"/>
      <c r="D326" s="67"/>
      <c r="E326" s="67"/>
      <c r="F326" s="67"/>
      <c r="G326" s="67"/>
      <c r="H326" s="68"/>
      <c r="I326" s="69"/>
      <c r="J326" s="69"/>
    </row>
    <row r="327" spans="2:10" ht="12.75">
      <c r="B327" s="67"/>
      <c r="C327" s="67"/>
      <c r="D327" s="67"/>
      <c r="E327" s="67"/>
      <c r="F327" s="67"/>
      <c r="G327" s="67"/>
      <c r="H327" s="68"/>
      <c r="I327" s="69"/>
      <c r="J327" s="69"/>
    </row>
    <row r="328" spans="2:10" ht="12.75">
      <c r="B328" s="67"/>
      <c r="C328" s="67"/>
      <c r="D328" s="67"/>
      <c r="E328" s="67"/>
      <c r="F328" s="67"/>
      <c r="G328" s="67"/>
      <c r="H328" s="68"/>
      <c r="I328" s="69"/>
      <c r="J328" s="69"/>
    </row>
    <row r="329" spans="2:10" ht="12.75">
      <c r="B329" s="67"/>
      <c r="C329" s="67"/>
      <c r="D329" s="67"/>
      <c r="E329" s="67"/>
      <c r="F329" s="67"/>
      <c r="G329" s="67"/>
      <c r="H329" s="68"/>
      <c r="I329" s="69"/>
      <c r="J329" s="69"/>
    </row>
    <row r="330" spans="2:10" ht="12.75">
      <c r="B330" s="67"/>
      <c r="C330" s="67"/>
      <c r="D330" s="67"/>
      <c r="E330" s="67"/>
      <c r="F330" s="67"/>
      <c r="G330" s="67"/>
      <c r="H330" s="68"/>
      <c r="I330" s="69"/>
      <c r="J330" s="69"/>
    </row>
    <row r="331" spans="2:10" ht="12.75">
      <c r="B331" s="67"/>
      <c r="C331" s="67"/>
      <c r="D331" s="67"/>
      <c r="E331" s="67"/>
      <c r="F331" s="67"/>
      <c r="G331" s="67"/>
      <c r="H331" s="68"/>
      <c r="I331" s="69"/>
      <c r="J331" s="69"/>
    </row>
    <row r="332" spans="2:10" ht="12.75">
      <c r="B332" s="67"/>
      <c r="C332" s="67"/>
      <c r="D332" s="67"/>
      <c r="E332" s="67"/>
      <c r="F332" s="67"/>
      <c r="G332" s="67"/>
      <c r="H332" s="68"/>
      <c r="I332" s="69"/>
      <c r="J332" s="69"/>
    </row>
    <row r="333" spans="2:10" ht="12.75">
      <c r="B333" s="67"/>
      <c r="C333" s="67"/>
      <c r="D333" s="67"/>
      <c r="E333" s="67"/>
      <c r="F333" s="67"/>
      <c r="G333" s="67"/>
      <c r="H333" s="68"/>
      <c r="I333" s="69"/>
      <c r="J333" s="69"/>
    </row>
    <row r="334" spans="2:10" ht="12.75">
      <c r="B334" s="67"/>
      <c r="C334" s="67"/>
      <c r="D334" s="67"/>
      <c r="E334" s="67"/>
      <c r="F334" s="67"/>
      <c r="G334" s="67"/>
      <c r="H334" s="68"/>
      <c r="I334" s="69"/>
      <c r="J334" s="69"/>
    </row>
    <row r="335" spans="2:10" ht="12.75">
      <c r="B335" s="67"/>
      <c r="C335" s="67"/>
      <c r="D335" s="67"/>
      <c r="E335" s="67"/>
      <c r="F335" s="67"/>
      <c r="G335" s="67"/>
      <c r="H335" s="68"/>
      <c r="I335" s="69"/>
      <c r="J335" s="69"/>
    </row>
    <row r="336" spans="2:10" ht="12.75">
      <c r="B336" s="67"/>
      <c r="C336" s="67"/>
      <c r="D336" s="67"/>
      <c r="E336" s="67"/>
      <c r="F336" s="67"/>
      <c r="G336" s="67"/>
      <c r="H336" s="68"/>
      <c r="I336" s="69"/>
      <c r="J336" s="69"/>
    </row>
    <row r="337" spans="2:10" ht="12.75">
      <c r="B337" s="67"/>
      <c r="C337" s="67"/>
      <c r="D337" s="67"/>
      <c r="E337" s="67"/>
      <c r="F337" s="67"/>
      <c r="G337" s="67"/>
      <c r="H337" s="68"/>
      <c r="I337" s="69"/>
      <c r="J337" s="69"/>
    </row>
    <row r="338" spans="2:10" ht="12.75">
      <c r="B338" s="67"/>
      <c r="C338" s="67"/>
      <c r="D338" s="67"/>
      <c r="E338" s="67"/>
      <c r="F338" s="67"/>
      <c r="G338" s="67"/>
      <c r="H338" s="68"/>
      <c r="I338" s="69"/>
      <c r="J338" s="69"/>
    </row>
    <row r="339" spans="2:10" ht="12.75">
      <c r="B339" s="67"/>
      <c r="C339" s="67"/>
      <c r="D339" s="67"/>
      <c r="E339" s="67"/>
      <c r="F339" s="67"/>
      <c r="G339" s="67"/>
      <c r="H339" s="68"/>
      <c r="I339" s="69"/>
      <c r="J339" s="69"/>
    </row>
    <row r="340" spans="2:10" ht="12.75">
      <c r="B340" s="67"/>
      <c r="C340" s="67"/>
      <c r="D340" s="67"/>
      <c r="E340" s="67"/>
      <c r="F340" s="67"/>
      <c r="G340" s="67"/>
      <c r="H340" s="68"/>
      <c r="I340" s="69"/>
      <c r="J340" s="69"/>
    </row>
    <row r="341" spans="2:10" ht="12.75">
      <c r="B341" s="67"/>
      <c r="C341" s="67"/>
      <c r="D341" s="67"/>
      <c r="E341" s="67"/>
      <c r="F341" s="67"/>
      <c r="G341" s="67"/>
      <c r="H341" s="68"/>
      <c r="I341" s="69"/>
      <c r="J341" s="69"/>
    </row>
    <row r="342" spans="2:17" ht="12.75">
      <c r="B342" s="67"/>
      <c r="C342" s="67"/>
      <c r="D342" s="67"/>
      <c r="E342" s="67"/>
      <c r="F342" s="67"/>
      <c r="G342" s="67"/>
      <c r="H342" s="68"/>
      <c r="I342" s="69"/>
      <c r="J342" s="69"/>
      <c r="O342" s="101"/>
      <c r="P342" s="101"/>
      <c r="Q342" s="112"/>
    </row>
    <row r="343" spans="2:17" ht="12.75">
      <c r="B343" s="67"/>
      <c r="C343" s="67"/>
      <c r="D343" s="67"/>
      <c r="E343" s="67"/>
      <c r="F343" s="67"/>
      <c r="G343" s="67"/>
      <c r="H343" s="68"/>
      <c r="I343" s="69"/>
      <c r="J343" s="69"/>
      <c r="O343" s="101"/>
      <c r="P343" s="101"/>
      <c r="Q343" s="112"/>
    </row>
    <row r="344" spans="2:17" ht="12.75">
      <c r="B344" s="67"/>
      <c r="C344" s="67"/>
      <c r="D344" s="67"/>
      <c r="E344" s="67"/>
      <c r="F344" s="67"/>
      <c r="G344" s="67"/>
      <c r="H344" s="68"/>
      <c r="I344" s="69"/>
      <c r="J344" s="69"/>
      <c r="O344" s="101"/>
      <c r="P344" s="101"/>
      <c r="Q344" s="112"/>
    </row>
    <row r="345" spans="2:17" ht="12.75">
      <c r="B345" s="67"/>
      <c r="C345" s="67"/>
      <c r="D345" s="67"/>
      <c r="E345" s="67"/>
      <c r="F345" s="67"/>
      <c r="G345" s="67"/>
      <c r="H345" s="68"/>
      <c r="I345" s="69"/>
      <c r="J345" s="69"/>
      <c r="O345" s="101"/>
      <c r="P345" s="101"/>
      <c r="Q345" s="112"/>
    </row>
    <row r="346" spans="2:17" ht="12.75">
      <c r="B346" s="67"/>
      <c r="C346" s="67"/>
      <c r="D346" s="67"/>
      <c r="E346" s="67"/>
      <c r="F346" s="67"/>
      <c r="G346" s="67"/>
      <c r="H346" s="68"/>
      <c r="I346" s="69"/>
      <c r="J346" s="69"/>
      <c r="O346" s="101"/>
      <c r="P346" s="101"/>
      <c r="Q346" s="112"/>
    </row>
    <row r="347" spans="2:16" ht="12.75">
      <c r="B347" s="67"/>
      <c r="C347" s="67"/>
      <c r="D347" s="67"/>
      <c r="E347" s="67"/>
      <c r="F347" s="67"/>
      <c r="G347" s="67"/>
      <c r="H347" s="68"/>
      <c r="I347" s="69"/>
      <c r="J347" s="69"/>
      <c r="P347" s="101"/>
    </row>
    <row r="348" spans="2:16" ht="12.75">
      <c r="B348" s="67"/>
      <c r="C348" s="67"/>
      <c r="D348" s="67"/>
      <c r="E348" s="67"/>
      <c r="F348" s="67"/>
      <c r="G348" s="67"/>
      <c r="H348" s="68"/>
      <c r="I348" s="69"/>
      <c r="J348" s="69"/>
      <c r="P348" s="101"/>
    </row>
    <row r="349" spans="2:16" ht="12.75">
      <c r="B349" s="67"/>
      <c r="C349" s="67"/>
      <c r="D349" s="67"/>
      <c r="E349" s="67"/>
      <c r="F349" s="67"/>
      <c r="G349" s="67"/>
      <c r="H349" s="68"/>
      <c r="I349" s="69"/>
      <c r="J349" s="69"/>
      <c r="P349" s="101"/>
    </row>
    <row r="350" spans="2:16" ht="12.75">
      <c r="B350" s="67"/>
      <c r="C350" s="67"/>
      <c r="D350" s="67"/>
      <c r="E350" s="67"/>
      <c r="F350" s="67"/>
      <c r="G350" s="67"/>
      <c r="H350" s="68"/>
      <c r="I350" s="69"/>
      <c r="J350" s="69"/>
      <c r="P350" s="101"/>
    </row>
    <row r="351" spans="2:16" ht="12.75">
      <c r="B351" s="67"/>
      <c r="C351" s="67"/>
      <c r="D351" s="67"/>
      <c r="E351" s="67"/>
      <c r="F351" s="67"/>
      <c r="G351" s="67"/>
      <c r="H351" s="68"/>
      <c r="I351" s="69"/>
      <c r="J351" s="69"/>
      <c r="P351" s="101"/>
    </row>
    <row r="352" spans="2:16" ht="12.75">
      <c r="B352" s="67"/>
      <c r="C352" s="67"/>
      <c r="D352" s="67"/>
      <c r="E352" s="67"/>
      <c r="F352" s="67"/>
      <c r="G352" s="67"/>
      <c r="H352" s="68"/>
      <c r="I352" s="69"/>
      <c r="J352" s="69"/>
      <c r="P352" s="101"/>
    </row>
    <row r="353" spans="2:16" ht="12.75">
      <c r="B353" s="67"/>
      <c r="C353" s="67"/>
      <c r="D353" s="67"/>
      <c r="E353" s="67"/>
      <c r="F353" s="67"/>
      <c r="G353" s="67"/>
      <c r="H353" s="68"/>
      <c r="I353" s="69"/>
      <c r="J353" s="69"/>
      <c r="P353" s="101"/>
    </row>
    <row r="354" spans="2:16" ht="12.75">
      <c r="B354" s="67"/>
      <c r="C354" s="67"/>
      <c r="D354" s="67"/>
      <c r="E354" s="67"/>
      <c r="F354" s="67"/>
      <c r="G354" s="67"/>
      <c r="H354" s="68"/>
      <c r="I354" s="69"/>
      <c r="J354" s="69"/>
      <c r="P354" s="101"/>
    </row>
    <row r="355" spans="2:16" ht="12.75">
      <c r="B355" s="67"/>
      <c r="C355" s="67"/>
      <c r="D355" s="67"/>
      <c r="E355" s="67"/>
      <c r="F355" s="67"/>
      <c r="G355" s="67"/>
      <c r="H355" s="68"/>
      <c r="I355" s="69"/>
      <c r="J355" s="69"/>
      <c r="P355" s="101"/>
    </row>
    <row r="356" spans="2:16" ht="12.75">
      <c r="B356" s="67"/>
      <c r="C356" s="67"/>
      <c r="D356" s="67"/>
      <c r="E356" s="67"/>
      <c r="F356" s="67"/>
      <c r="G356" s="67"/>
      <c r="H356" s="68"/>
      <c r="I356" s="69"/>
      <c r="J356" s="69"/>
      <c r="P356" s="101"/>
    </row>
    <row r="357" spans="2:16" ht="12.75">
      <c r="B357" s="67"/>
      <c r="C357" s="67"/>
      <c r="D357" s="67"/>
      <c r="E357" s="67"/>
      <c r="F357" s="67"/>
      <c r="G357" s="67"/>
      <c r="H357" s="68"/>
      <c r="I357" s="69"/>
      <c r="J357" s="69"/>
      <c r="P357" s="101"/>
    </row>
    <row r="358" spans="2:16" ht="12.75">
      <c r="B358" s="67"/>
      <c r="C358" s="67"/>
      <c r="D358" s="67"/>
      <c r="E358" s="67"/>
      <c r="F358" s="67"/>
      <c r="G358" s="67"/>
      <c r="H358" s="68"/>
      <c r="I358" s="69"/>
      <c r="J358" s="69"/>
      <c r="P358" s="101"/>
    </row>
    <row r="359" spans="2:16" ht="12.75">
      <c r="B359" s="67"/>
      <c r="C359" s="67"/>
      <c r="D359" s="67"/>
      <c r="E359" s="67"/>
      <c r="F359" s="67"/>
      <c r="G359" s="67"/>
      <c r="H359" s="68"/>
      <c r="I359" s="69"/>
      <c r="J359" s="69"/>
      <c r="P359" s="101"/>
    </row>
    <row r="360" spans="2:16" ht="12.75">
      <c r="B360" s="67"/>
      <c r="C360" s="67"/>
      <c r="D360" s="67"/>
      <c r="E360" s="67"/>
      <c r="F360" s="67"/>
      <c r="G360" s="67"/>
      <c r="H360" s="68"/>
      <c r="I360" s="69"/>
      <c r="J360" s="69"/>
      <c r="P360" s="101"/>
    </row>
    <row r="361" spans="2:16" ht="12.75">
      <c r="B361" s="67"/>
      <c r="C361" s="67"/>
      <c r="D361" s="67"/>
      <c r="E361" s="67"/>
      <c r="F361" s="67"/>
      <c r="G361" s="67"/>
      <c r="H361" s="68"/>
      <c r="I361" s="69"/>
      <c r="J361" s="69"/>
      <c r="P361" s="101"/>
    </row>
    <row r="362" spans="2:16" ht="12.75">
      <c r="B362" s="67"/>
      <c r="C362" s="67"/>
      <c r="D362" s="67"/>
      <c r="E362" s="67"/>
      <c r="F362" s="67"/>
      <c r="G362" s="67"/>
      <c r="H362" s="68"/>
      <c r="I362" s="69"/>
      <c r="J362" s="69"/>
      <c r="P362" s="101"/>
    </row>
    <row r="363" spans="2:16" ht="12.75">
      <c r="B363" s="67"/>
      <c r="C363" s="67"/>
      <c r="D363" s="67"/>
      <c r="E363" s="67"/>
      <c r="F363" s="67"/>
      <c r="G363" s="67"/>
      <c r="H363" s="68"/>
      <c r="I363" s="69"/>
      <c r="J363" s="69"/>
      <c r="P363" s="101"/>
    </row>
    <row r="364" spans="2:16" ht="12.75">
      <c r="B364" s="67"/>
      <c r="C364" s="67"/>
      <c r="D364" s="67"/>
      <c r="E364" s="67"/>
      <c r="F364" s="67"/>
      <c r="G364" s="67"/>
      <c r="H364" s="68"/>
      <c r="I364" s="69"/>
      <c r="J364" s="69"/>
      <c r="P364" s="101"/>
    </row>
    <row r="365" spans="2:16" ht="12.75">
      <c r="B365" s="67"/>
      <c r="C365" s="67"/>
      <c r="D365" s="67"/>
      <c r="E365" s="67"/>
      <c r="F365" s="67"/>
      <c r="G365" s="67"/>
      <c r="H365" s="68"/>
      <c r="I365" s="69"/>
      <c r="J365" s="69"/>
      <c r="P365" s="101"/>
    </row>
    <row r="366" spans="2:16" ht="12.75">
      <c r="B366" s="67"/>
      <c r="C366" s="67"/>
      <c r="D366" s="67"/>
      <c r="E366" s="67"/>
      <c r="F366" s="67"/>
      <c r="G366" s="67"/>
      <c r="H366" s="68"/>
      <c r="I366" s="69"/>
      <c r="J366" s="69"/>
      <c r="P366" s="101"/>
    </row>
    <row r="367" spans="2:16" ht="12.75">
      <c r="B367" s="67"/>
      <c r="C367" s="67"/>
      <c r="D367" s="67"/>
      <c r="E367" s="67"/>
      <c r="F367" s="67"/>
      <c r="G367" s="67"/>
      <c r="H367" s="68"/>
      <c r="I367" s="69"/>
      <c r="J367" s="69"/>
      <c r="M367" s="101"/>
      <c r="N367" s="101"/>
      <c r="O367" s="101"/>
      <c r="P367" s="101"/>
    </row>
    <row r="368" spans="2:16" ht="12.75">
      <c r="B368" s="67"/>
      <c r="C368" s="67"/>
      <c r="D368" s="67"/>
      <c r="E368" s="67"/>
      <c r="F368" s="67"/>
      <c r="G368" s="67"/>
      <c r="H368" s="68"/>
      <c r="I368" s="69"/>
      <c r="J368" s="69"/>
      <c r="M368" s="101"/>
      <c r="N368" s="101"/>
      <c r="O368" s="101"/>
      <c r="P368" s="101"/>
    </row>
    <row r="369" spans="2:16" ht="12.75">
      <c r="B369" s="67"/>
      <c r="C369" s="67"/>
      <c r="D369" s="67"/>
      <c r="E369" s="67"/>
      <c r="F369" s="67"/>
      <c r="G369" s="67"/>
      <c r="H369" s="68"/>
      <c r="I369" s="69"/>
      <c r="J369" s="69"/>
      <c r="M369" s="101"/>
      <c r="N369" s="101"/>
      <c r="O369" s="101"/>
      <c r="P369" s="101"/>
    </row>
    <row r="370" spans="2:16" ht="12.75">
      <c r="B370" s="67"/>
      <c r="C370" s="67"/>
      <c r="D370" s="67"/>
      <c r="E370" s="67"/>
      <c r="F370" s="67"/>
      <c r="G370" s="67"/>
      <c r="H370" s="68"/>
      <c r="I370" s="69"/>
      <c r="J370" s="69"/>
      <c r="M370" s="101"/>
      <c r="N370" s="101"/>
      <c r="O370" s="101"/>
      <c r="P370" s="101"/>
    </row>
    <row r="371" spans="2:16" ht="12.75">
      <c r="B371" s="67"/>
      <c r="C371" s="67"/>
      <c r="D371" s="67"/>
      <c r="E371" s="67"/>
      <c r="F371" s="67"/>
      <c r="G371" s="67"/>
      <c r="H371" s="68"/>
      <c r="I371" s="69"/>
      <c r="J371" s="69"/>
      <c r="M371" s="101"/>
      <c r="N371" s="101"/>
      <c r="O371" s="101"/>
      <c r="P371" s="101"/>
    </row>
    <row r="372" spans="2:16" ht="12.75">
      <c r="B372" s="67"/>
      <c r="C372" s="67"/>
      <c r="D372" s="67"/>
      <c r="E372" s="67"/>
      <c r="F372" s="67"/>
      <c r="G372" s="67"/>
      <c r="H372" s="68"/>
      <c r="I372" s="69"/>
      <c r="J372" s="69"/>
      <c r="M372" s="101"/>
      <c r="N372" s="101"/>
      <c r="O372" s="101"/>
      <c r="P372" s="101"/>
    </row>
    <row r="373" spans="13:16" ht="12.75">
      <c r="M373" s="101"/>
      <c r="N373" s="101"/>
      <c r="O373" s="101"/>
      <c r="P373" s="101"/>
    </row>
    <row r="374" spans="13:16" ht="12.75">
      <c r="M374" s="101"/>
      <c r="N374" s="101"/>
      <c r="O374" s="101"/>
      <c r="P374" s="101"/>
    </row>
    <row r="375" spans="13:16" ht="12.75">
      <c r="M375" s="101"/>
      <c r="N375" s="101"/>
      <c r="O375" s="101"/>
      <c r="P375" s="101"/>
    </row>
    <row r="376" spans="13:16" ht="12.75">
      <c r="M376" s="101"/>
      <c r="N376" s="101"/>
      <c r="O376" s="101"/>
      <c r="P376" s="101"/>
    </row>
    <row r="377" spans="13:16" ht="12.75">
      <c r="M377" s="101"/>
      <c r="N377" s="101"/>
      <c r="O377" s="101"/>
      <c r="P377" s="101"/>
    </row>
    <row r="378" ht="12.75">
      <c r="M378" s="91"/>
    </row>
    <row r="379" ht="12.75">
      <c r="M379" s="91"/>
    </row>
    <row r="380" ht="12.75">
      <c r="M380" s="91"/>
    </row>
    <row r="381" ht="12.75">
      <c r="M381" s="91"/>
    </row>
    <row r="382" ht="12.75">
      <c r="M382" s="91"/>
    </row>
  </sheetData>
  <sheetProtection/>
  <mergeCells count="263">
    <mergeCell ref="O7:O8"/>
    <mergeCell ref="C256:D256"/>
    <mergeCell ref="C257:D257"/>
    <mergeCell ref="C258:D258"/>
    <mergeCell ref="C259:D259"/>
    <mergeCell ref="C260:D260"/>
    <mergeCell ref="C244:D244"/>
    <mergeCell ref="C245:D245"/>
    <mergeCell ref="C246:D246"/>
    <mergeCell ref="C247:D247"/>
    <mergeCell ref="C261:D261"/>
    <mergeCell ref="C250:D250"/>
    <mergeCell ref="C251:D251"/>
    <mergeCell ref="C252:D252"/>
    <mergeCell ref="C253:D253"/>
    <mergeCell ref="C254:D254"/>
    <mergeCell ref="C255:D255"/>
    <mergeCell ref="C248:D248"/>
    <mergeCell ref="C249:D249"/>
    <mergeCell ref="C238:D238"/>
    <mergeCell ref="C239:D239"/>
    <mergeCell ref="C240:D240"/>
    <mergeCell ref="C241:D241"/>
    <mergeCell ref="C242:D242"/>
    <mergeCell ref="C243:D243"/>
    <mergeCell ref="C232:D232"/>
    <mergeCell ref="C233:D233"/>
    <mergeCell ref="C234:D234"/>
    <mergeCell ref="C235:D235"/>
    <mergeCell ref="C236:D236"/>
    <mergeCell ref="C237:D237"/>
    <mergeCell ref="C226:D226"/>
    <mergeCell ref="C227:D227"/>
    <mergeCell ref="C228:D228"/>
    <mergeCell ref="C229:D229"/>
    <mergeCell ref="C230:D230"/>
    <mergeCell ref="C231:D231"/>
    <mergeCell ref="C220:D220"/>
    <mergeCell ref="C221:D221"/>
    <mergeCell ref="C222:D222"/>
    <mergeCell ref="C223:D223"/>
    <mergeCell ref="C224:D224"/>
    <mergeCell ref="C225:D225"/>
    <mergeCell ref="C214:D214"/>
    <mergeCell ref="C215:D215"/>
    <mergeCell ref="C216:D216"/>
    <mergeCell ref="C217:D217"/>
    <mergeCell ref="C218:D218"/>
    <mergeCell ref="C219:D219"/>
    <mergeCell ref="C208:D208"/>
    <mergeCell ref="C209:D209"/>
    <mergeCell ref="C210:D210"/>
    <mergeCell ref="C211:D211"/>
    <mergeCell ref="C212:D212"/>
    <mergeCell ref="C213:D213"/>
    <mergeCell ref="C202:D202"/>
    <mergeCell ref="C203:D203"/>
    <mergeCell ref="C204:D204"/>
    <mergeCell ref="C205:D205"/>
    <mergeCell ref="C206:D206"/>
    <mergeCell ref="C207:D207"/>
    <mergeCell ref="C196:D196"/>
    <mergeCell ref="C197:D197"/>
    <mergeCell ref="C198:D198"/>
    <mergeCell ref="C199:D199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48:D148"/>
    <mergeCell ref="C149:D149"/>
    <mergeCell ref="C150:D150"/>
    <mergeCell ref="C151:D151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M7:M8"/>
    <mergeCell ref="A8:A261"/>
    <mergeCell ref="C8:D8"/>
    <mergeCell ref="C9:D9"/>
    <mergeCell ref="C10:D10"/>
    <mergeCell ref="C11:D11"/>
    <mergeCell ref="C12:D12"/>
    <mergeCell ref="C13:D13"/>
    <mergeCell ref="C14:D14"/>
    <mergeCell ref="C15:D15"/>
    <mergeCell ref="A1:J1"/>
    <mergeCell ref="A3:J3"/>
    <mergeCell ref="A5:J5"/>
    <mergeCell ref="H6:J6"/>
    <mergeCell ref="I7:I8"/>
    <mergeCell ref="K7:K8"/>
  </mergeCells>
  <printOptions/>
  <pageMargins left="0.7" right="0.7" top="0.787401575" bottom="0.7874015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Sulcova Lenka</cp:lastModifiedBy>
  <cp:lastPrinted>2013-06-25T08:47:07Z</cp:lastPrinted>
  <dcterms:created xsi:type="dcterms:W3CDTF">2011-12-06T08:07:58Z</dcterms:created>
  <dcterms:modified xsi:type="dcterms:W3CDTF">2013-09-23T08:17:01Z</dcterms:modified>
  <cp:category/>
  <cp:version/>
  <cp:contentType/>
  <cp:contentStatus/>
</cp:coreProperties>
</file>