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6" activeTab="0"/>
  </bookViews>
  <sheets>
    <sheet name="Bilance PaV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<sst xmlns="http://schemas.openxmlformats.org/spreadsheetml/2006/main" count="91" uniqueCount="69">
  <si>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</si>
  <si>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</si>
  <si>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</si>
  <si>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</si>
  <si>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</si>
  <si>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</si>
  <si>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</si>
  <si>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</si>
  <si>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</si>
  <si>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</si>
  <si>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</si>
  <si>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</si>
  <si>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</si>
  <si>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</si>
  <si>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</si>
  <si>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</si>
  <si>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</si>
  <si>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</si>
  <si>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</si>
  <si>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</si>
  <si>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</si>
  <si>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</si>
  <si>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</si>
  <si>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</si>
  <si>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</si>
  <si>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</si>
  <si>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</si>
  <si>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</si>
  <si>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</si>
  <si>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</si>
  <si>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</si>
  <si>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</si>
  <si>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</si>
  <si>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</si>
  <si>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</si>
  <si>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</si>
  <si>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</si>
  <si>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</si>
  <si>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</si>
  <si>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</si>
  <si>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</si>
  <si>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</si>
  <si>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</si>
  <si>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</si>
  <si>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</si>
  <si>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</si>
  <si>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</si>
  <si>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</si>
  <si>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</si>
  <si>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</si>
  <si>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</si>
  <si>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</si>
  <si>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</si>
  <si>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</si>
  <si>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</si>
  <si>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</si>
  <si>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</si>
  <si>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</si>
  <si>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</si>
  <si>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</si>
  <si>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</si>
  <si>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</si>
  <si>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</si>
  <si>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</si>
  <si>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</si>
  <si>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</si>
  <si>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č. 264/13</t>
  </si>
  <si>
    <t>ZR-RO č.264/13</t>
  </si>
  <si>
    <t>příloha č.2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</si>
</sst>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F180">
            <v>24000</v>
          </cell>
          <cell r="L180">
            <v>0</v>
          </cell>
          <cell r="O180">
            <v>79520.92</v>
          </cell>
          <cell r="P180">
            <v>253299.98</v>
          </cell>
        </row>
        <row r="314">
          <cell r="C314">
            <v>2108256.29</v>
          </cell>
          <cell r="D314">
            <v>265479.48699999996</v>
          </cell>
          <cell r="E314">
            <v>1315.3200000000002</v>
          </cell>
          <cell r="G314">
            <v>800.0500000000001</v>
          </cell>
          <cell r="H314">
            <v>3717844.99047</v>
          </cell>
          <cell r="I314">
            <v>3914.16</v>
          </cell>
          <cell r="J314">
            <v>182553.52</v>
          </cell>
          <cell r="K314">
            <v>0</v>
          </cell>
          <cell r="N314">
            <v>40.48</v>
          </cell>
          <cell r="Q314">
            <v>713619.494</v>
          </cell>
          <cell r="S314">
            <v>254742.21000000002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M225">
            <v>5445.58863</v>
          </cell>
        </row>
        <row r="315">
          <cell r="B315">
            <v>31805.08</v>
          </cell>
          <cell r="C315">
            <v>210455</v>
          </cell>
          <cell r="D315">
            <v>891569.36</v>
          </cell>
          <cell r="E315">
            <v>950848.3790000001</v>
          </cell>
          <cell r="F315">
            <v>182320</v>
          </cell>
          <cell r="G315">
            <v>3457900.697990001</v>
          </cell>
          <cell r="H315">
            <v>37813.79000000001</v>
          </cell>
          <cell r="I315">
            <v>522861.27699999994</v>
          </cell>
          <cell r="K315">
            <v>870063.6799999998</v>
          </cell>
          <cell r="L315">
            <v>301337.21</v>
          </cell>
          <cell r="N315">
            <v>76301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34">
      <selection activeCell="G8" sqref="G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40" t="s">
        <v>58</v>
      </c>
      <c r="B1" s="40"/>
      <c r="C1" s="36"/>
      <c r="D1" s="37" t="s">
        <v>68</v>
      </c>
      <c r="E1" s="37" t="s">
        <v>0</v>
      </c>
    </row>
    <row r="2" spans="1:5" ht="23.2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2375051.0969999996</v>
      </c>
      <c r="D3" s="26">
        <f>D4+D5+D6</f>
        <v>0</v>
      </c>
      <c r="E3" s="27">
        <f aca="true" t="shared" si="0" ref="E3:E24">C3+D3</f>
        <v>2375051.0969999996</v>
      </c>
    </row>
    <row r="4" spans="1:10" ht="15" customHeight="1">
      <c r="A4" s="6" t="s">
        <v>4</v>
      </c>
      <c r="B4" s="7" t="s">
        <v>5</v>
      </c>
      <c r="C4" s="8">
        <f>'[3]příjmy'!$C$314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'[3]příjmy'!$D$314</f>
        <v>265479.48699999996</v>
      </c>
      <c r="D5" s="4">
        <v>0</v>
      </c>
      <c r="E5" s="10">
        <f t="shared" si="0"/>
        <v>265479.48699999996</v>
      </c>
    </row>
    <row r="6" spans="1:5" ht="15" customHeight="1">
      <c r="A6" s="6" t="s">
        <v>8</v>
      </c>
      <c r="B6" s="7" t="s">
        <v>9</v>
      </c>
      <c r="C6" s="8">
        <f>'[3]příjmy'!$E$314</f>
        <v>1315.3200000000002</v>
      </c>
      <c r="D6" s="8">
        <f>'[1]příjmy'!$E$31</f>
        <v>0</v>
      </c>
      <c r="E6" s="10">
        <f t="shared" si="0"/>
        <v>1315.3200000000002</v>
      </c>
    </row>
    <row r="7" spans="1:5" ht="15" customHeight="1">
      <c r="A7" s="12" t="s">
        <v>44</v>
      </c>
      <c r="B7" s="7" t="s">
        <v>10</v>
      </c>
      <c r="C7" s="13">
        <f>C8+C13</f>
        <v>3990040.20047</v>
      </c>
      <c r="D7" s="13">
        <f>D8+D13</f>
        <v>0</v>
      </c>
      <c r="E7" s="14">
        <f t="shared" si="0"/>
        <v>3990040.20047</v>
      </c>
    </row>
    <row r="8" spans="1:5" ht="15" customHeight="1">
      <c r="A8" s="6" t="s">
        <v>50</v>
      </c>
      <c r="B8" s="7" t="s">
        <v>11</v>
      </c>
      <c r="C8" s="8">
        <f>C9+C10+C11+C12</f>
        <v>3807446.20047</v>
      </c>
      <c r="D8" s="8">
        <f>D9+D10+D11+D12</f>
        <v>0</v>
      </c>
      <c r="E8" s="11">
        <f t="shared" si="0"/>
        <v>3807446.20047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'[3]příjmy'!$G$314+'[3]příjmy'!$H$314</f>
        <v>3718645.04047</v>
      </c>
      <c r="D10" s="8">
        <v>0</v>
      </c>
      <c r="E10" s="11">
        <f t="shared" si="0"/>
        <v>3718645.04047</v>
      </c>
    </row>
    <row r="11" spans="1:5" ht="15" customHeight="1">
      <c r="A11" s="6" t="s">
        <v>46</v>
      </c>
      <c r="B11" s="7" t="s">
        <v>49</v>
      </c>
      <c r="C11" s="8">
        <f>'[3]příjmy'!$I$314</f>
        <v>3914.16</v>
      </c>
      <c r="D11" s="8">
        <v>0</v>
      </c>
      <c r="E11" s="11">
        <f>SUM(C11:D11)</f>
        <v>3914.16</v>
      </c>
    </row>
    <row r="12" spans="1:5" ht="15" customHeight="1">
      <c r="A12" s="6" t="s">
        <v>51</v>
      </c>
      <c r="B12" s="7">
        <v>4121</v>
      </c>
      <c r="C12" s="8">
        <f>'[3]příjmy'!$F$180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182594</v>
      </c>
      <c r="D13" s="8">
        <f>D14+D15+D16</f>
        <v>0</v>
      </c>
      <c r="E13" s="11">
        <f t="shared" si="0"/>
        <v>182594</v>
      </c>
    </row>
    <row r="14" spans="1:5" ht="15" customHeight="1">
      <c r="A14" s="6" t="s">
        <v>47</v>
      </c>
      <c r="B14" s="7" t="s">
        <v>13</v>
      </c>
      <c r="C14" s="8">
        <f>'[3]příjmy'!$J$314+'[3]příjmy'!$N$314</f>
        <v>182594</v>
      </c>
      <c r="D14" s="8">
        <f>'[1]příjmy'!$H$16</f>
        <v>0</v>
      </c>
      <c r="E14" s="11">
        <f t="shared" si="0"/>
        <v>182594</v>
      </c>
    </row>
    <row r="15" spans="1:5" ht="15" customHeight="1">
      <c r="A15" s="6" t="s">
        <v>53</v>
      </c>
      <c r="B15" s="7">
        <v>4221</v>
      </c>
      <c r="C15" s="8">
        <f>'[3]příjmy'!$L$180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'[3]příjmy'!$K$314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6365091.29747</v>
      </c>
      <c r="D17" s="13">
        <f>D3+D7</f>
        <v>0</v>
      </c>
      <c r="E17" s="14">
        <f t="shared" si="0"/>
        <v>6365091.29747</v>
      </c>
    </row>
    <row r="18" spans="1:5" ht="15" customHeight="1">
      <c r="A18" s="12" t="s">
        <v>15</v>
      </c>
      <c r="B18" s="15" t="s">
        <v>16</v>
      </c>
      <c r="C18" s="13">
        <f>SUM(C19:C23)</f>
        <v>1254307.604</v>
      </c>
      <c r="D18" s="13">
        <f>SUM(D19:D23)</f>
        <v>0</v>
      </c>
      <c r="E18" s="14">
        <f t="shared" si="0"/>
        <v>1254307.604</v>
      </c>
    </row>
    <row r="19" spans="1:5" ht="15" customHeight="1">
      <c r="A19" s="6" t="s">
        <v>62</v>
      </c>
      <c r="B19" s="7" t="s">
        <v>17</v>
      </c>
      <c r="C19" s="8">
        <f>'[3]příjmy'!$O$180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'[3]příjmy'!$P$180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'[3]příjmy'!$Q$314</f>
        <v>713619.494</v>
      </c>
      <c r="D21" s="8">
        <v>0</v>
      </c>
      <c r="E21" s="11">
        <f t="shared" si="0"/>
        <v>713619.494</v>
      </c>
    </row>
    <row r="22" spans="1:5" ht="15" customHeight="1">
      <c r="A22" s="6" t="s">
        <v>55</v>
      </c>
      <c r="B22" s="7">
        <v>8123</v>
      </c>
      <c r="C22" s="8">
        <f>'[3]příjmy'!$S$314</f>
        <v>254742.21000000002</v>
      </c>
      <c r="D22" s="8">
        <f>'[1]příjmy'!$T$31</f>
        <v>0</v>
      </c>
      <c r="E22" s="11">
        <f>C22+D22</f>
        <v>254742.21000000002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7619398.90147</v>
      </c>
      <c r="D24" s="22">
        <f>D17+D18</f>
        <v>0</v>
      </c>
      <c r="E24" s="23">
        <f t="shared" si="0"/>
        <v>7619398.90147</v>
      </c>
    </row>
    <row r="25" spans="1:5" ht="13.5" thickBot="1">
      <c r="A25" s="40" t="s">
        <v>59</v>
      </c>
      <c r="B25" s="40"/>
      <c r="C25" s="38"/>
      <c r="D25" s="38"/>
      <c r="E25" s="39" t="s">
        <v>0</v>
      </c>
    </row>
    <row r="26" spans="1:5" ht="23.25" thickBot="1">
      <c r="A26" s="33" t="s">
        <v>18</v>
      </c>
      <c r="B26" s="34" t="s">
        <v>19</v>
      </c>
      <c r="C26" s="35" t="s">
        <v>60</v>
      </c>
      <c r="D26" s="35" t="s">
        <v>67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'[3]výdaje'!$B$315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'[3]výdaje'!$C$315</f>
        <v>210455</v>
      </c>
      <c r="D28" s="4">
        <v>0</v>
      </c>
      <c r="E28" s="5">
        <f aca="true" t="shared" si="1" ref="E28:E45">C28+D28</f>
        <v>210455</v>
      </c>
    </row>
    <row r="29" spans="1:5" ht="15" customHeight="1">
      <c r="A29" s="25" t="s">
        <v>29</v>
      </c>
      <c r="B29" s="7" t="s">
        <v>20</v>
      </c>
      <c r="C29" s="8">
        <f>'[3]výdaje'!$D$315</f>
        <v>891569.36</v>
      </c>
      <c r="D29" s="4">
        <v>0</v>
      </c>
      <c r="E29" s="5">
        <f t="shared" si="1"/>
        <v>891569.36</v>
      </c>
    </row>
    <row r="30" spans="1:5" ht="15" customHeight="1">
      <c r="A30" s="25" t="s">
        <v>22</v>
      </c>
      <c r="B30" s="7" t="s">
        <v>20</v>
      </c>
      <c r="C30" s="8">
        <f>'[3]výdaje'!$E$315</f>
        <v>950848.3790000001</v>
      </c>
      <c r="D30" s="4">
        <v>0</v>
      </c>
      <c r="E30" s="5">
        <f t="shared" si="1"/>
        <v>950848.3790000001</v>
      </c>
    </row>
    <row r="31" spans="1:5" ht="15" customHeight="1">
      <c r="A31" s="25" t="s">
        <v>48</v>
      </c>
      <c r="B31" s="7" t="s">
        <v>20</v>
      </c>
      <c r="C31" s="8">
        <f>'[3]výdaje'!$F$315</f>
        <v>182320</v>
      </c>
      <c r="D31" s="4">
        <v>0</v>
      </c>
      <c r="E31" s="5">
        <f>C31+D31</f>
        <v>182320</v>
      </c>
    </row>
    <row r="32" spans="1:5" ht="15" customHeight="1">
      <c r="A32" s="25" t="s">
        <v>43</v>
      </c>
      <c r="B32" s="7" t="s">
        <v>20</v>
      </c>
      <c r="C32" s="8">
        <f>'[3]výdaje'!$G$315</f>
        <v>3457900.697990001</v>
      </c>
      <c r="D32" s="4">
        <v>0</v>
      </c>
      <c r="E32" s="5">
        <f t="shared" si="1"/>
        <v>3457900.697990001</v>
      </c>
    </row>
    <row r="33" spans="1:5" ht="15" customHeight="1">
      <c r="A33" s="25" t="s">
        <v>23</v>
      </c>
      <c r="B33" s="7" t="s">
        <v>20</v>
      </c>
      <c r="C33" s="8">
        <f>'[3]výdaje'!$H$315</f>
        <v>37813.79000000001</v>
      </c>
      <c r="D33" s="4">
        <f>'[1]výdaje'!$G$16</f>
        <v>0</v>
      </c>
      <c r="E33" s="5">
        <f t="shared" si="1"/>
        <v>37813.79000000001</v>
      </c>
    </row>
    <row r="34" spans="1:5" ht="15" customHeight="1">
      <c r="A34" s="25" t="s">
        <v>30</v>
      </c>
      <c r="B34" s="7" t="s">
        <v>24</v>
      </c>
      <c r="C34" s="8">
        <f>'[3]výdaje'!$I$315</f>
        <v>522861.27699999994</v>
      </c>
      <c r="D34" s="4">
        <v>0</v>
      </c>
      <c r="E34" s="5">
        <f t="shared" si="1"/>
        <v>522861.27699999994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'[3]výdaje'!$K$315</f>
        <v>870063.6799999998</v>
      </c>
      <c r="D36" s="4">
        <f>'[1]výdaje'!$J$16</f>
        <v>0</v>
      </c>
      <c r="E36" s="5">
        <f t="shared" si="1"/>
        <v>870063.6799999998</v>
      </c>
    </row>
    <row r="37" spans="1:5" ht="15" customHeight="1">
      <c r="A37" s="25" t="s">
        <v>34</v>
      </c>
      <c r="B37" s="7" t="s">
        <v>25</v>
      </c>
      <c r="C37" s="8">
        <f>'[3]výdaje'!$L$315</f>
        <v>301337.21</v>
      </c>
      <c r="D37" s="4">
        <v>0</v>
      </c>
      <c r="E37" s="5">
        <f t="shared" si="1"/>
        <v>301337.21</v>
      </c>
    </row>
    <row r="38" spans="1:5" ht="15" customHeight="1">
      <c r="A38" s="25" t="s">
        <v>33</v>
      </c>
      <c r="B38" s="7" t="s">
        <v>20</v>
      </c>
      <c r="C38" s="8">
        <f>'[3]výdaje'!$M$225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'[3]výdaje'!$N$315</f>
        <v>76301</v>
      </c>
      <c r="D39" s="4">
        <v>0</v>
      </c>
      <c r="E39" s="5">
        <f>C39+D39</f>
        <v>76301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'[3]výdaje'!$P$180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7619398.9001400005</v>
      </c>
      <c r="D46" s="22">
        <f>SUM(D27:D45)</f>
        <v>0</v>
      </c>
      <c r="E46" s="23">
        <f>SUM(E27:E45)</f>
        <v>7619398.9001400005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 Lenka</cp:lastModifiedBy>
  <cp:lastPrinted>2013-09-09T07:26:38Z</cp:lastPrinted>
  <dcterms:created xsi:type="dcterms:W3CDTF">2007-12-18T12:40:54Z</dcterms:created>
  <dcterms:modified xsi:type="dcterms:W3CDTF">2013-09-23T09:25:56Z</dcterms:modified>
  <cp:category/>
  <cp:version/>
  <cp:contentType/>
  <cp:contentStatus/>
</cp:coreProperties>
</file>