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ITI LK" sheetId="1" r:id="rId1"/>
  </sheets>
  <calcPr calcId="145621"/>
</workbook>
</file>

<file path=xl/calcChain.xml><?xml version="1.0" encoding="utf-8"?>
<calcChain xmlns="http://schemas.openxmlformats.org/spreadsheetml/2006/main">
  <c r="D22" i="1" l="1"/>
  <c r="D15" i="1"/>
  <c r="C93" i="1" l="1"/>
  <c r="C95" i="1" s="1"/>
  <c r="C60" i="1"/>
  <c r="C53" i="1"/>
  <c r="C48" i="1"/>
  <c r="C37" i="1"/>
  <c r="C27" i="1"/>
  <c r="C21" i="1"/>
  <c r="C11" i="1"/>
  <c r="C23" i="1" l="1"/>
  <c r="C98" i="1" s="1"/>
  <c r="C44" i="1"/>
  <c r="C99" i="1" s="1"/>
  <c r="C101" i="1"/>
  <c r="C66" i="1"/>
  <c r="C100" i="1" l="1"/>
  <c r="C102" i="1" s="1"/>
  <c r="D44" i="1" l="1"/>
  <c r="D99" i="1" s="1"/>
  <c r="D62" i="1"/>
  <c r="D57" i="1"/>
  <c r="D49" i="1"/>
  <c r="D38" i="1"/>
  <c r="D27" i="1"/>
  <c r="D94" i="1"/>
  <c r="D61" i="1"/>
  <c r="D54" i="1"/>
  <c r="D28" i="1"/>
  <c r="D37" i="1"/>
  <c r="D95" i="1"/>
  <c r="D101" i="1" s="1"/>
  <c r="D48" i="1"/>
  <c r="D66" i="1"/>
  <c r="D100" i="1" s="1"/>
  <c r="D93" i="1"/>
  <c r="D60" i="1"/>
  <c r="D51" i="1"/>
  <c r="D43" i="1"/>
  <c r="D14" i="1"/>
  <c r="D11" i="1"/>
  <c r="D63" i="1"/>
  <c r="D58" i="1"/>
  <c r="D50" i="1"/>
  <c r="D41" i="1"/>
  <c r="D21" i="1"/>
  <c r="D23" i="1"/>
  <c r="D98" i="1" s="1"/>
  <c r="D102" i="1" s="1"/>
  <c r="D53" i="1"/>
</calcChain>
</file>

<file path=xl/sharedStrings.xml><?xml version="1.0" encoding="utf-8"?>
<sst xmlns="http://schemas.openxmlformats.org/spreadsheetml/2006/main" count="146" uniqueCount="132">
  <si>
    <t>Investiční priorita</t>
  </si>
  <si>
    <t xml:space="preserve">Specifický cíl </t>
  </si>
  <si>
    <t xml:space="preserve">1.1 Přístup k zaměstnání pro osoby hledající zaměstnání a neaktivní osoby, včetně místních iniciativ na podporu zaměstnanosti a mobility pracovníků </t>
  </si>
  <si>
    <t xml:space="preserve">Zvýšit míru zaměstnanosti podpořených osob </t>
  </si>
  <si>
    <t xml:space="preserve">1.2 Rovnost žen a mužů a sladění pracovního a soukromého života </t>
  </si>
  <si>
    <t xml:space="preserve">Snížit rozdíly v postavení žen a mužů na trhu práce </t>
  </si>
  <si>
    <t>1.3 Pomoc pracovníkům, podnikům a podnikatelům přizpůsobovat se změnám</t>
  </si>
  <si>
    <t xml:space="preserve">Zvýšit odbornou úroveň znalostí, dovedností a kompetencí pracovníků a soulad kvalifikační úrovně pracovní síly s požadavky trhu práce </t>
  </si>
  <si>
    <t xml:space="preserve">1.4 Modernizace a posílení institucí trhu práce včetně opatření pro zlepšení nadnárodní mobility pracovníků </t>
  </si>
  <si>
    <t>1. Zvýšit kapacitu, komplexnost a kvalitu služeb poskytovaných institucemi veřejných služeb zaměstnanosti</t>
  </si>
  <si>
    <t>2. Zvýšit kvalitu systému dalšího vzdělávání</t>
  </si>
  <si>
    <t>1.5 Udržitelná integrace mladých lidí (15-24 let) mimo zaměstnání, vzdělávání nebo odbornou přípravu na trh práce, pro projekty financované Iniciativou na podporu zaměstnanosti mládeže</t>
  </si>
  <si>
    <t>Snížit míru nezaměstnanosti podpořených mladých osob (15-24 let) v regionu NUTS II Severozápad</t>
  </si>
  <si>
    <t>2.1 Aktivní začleňování, zejména za účelem zvyšování zaměstnatelnosti</t>
  </si>
  <si>
    <t xml:space="preserve">1. Zvýšit uplatnitelnost osob ohrožených sociálním vyloučením nebo sociálně vyloučených ve společnosti a na trhu práce </t>
  </si>
  <si>
    <t xml:space="preserve">2. Rozvoj sektoru sociální ekonomiky </t>
  </si>
  <si>
    <t xml:space="preserve">2.2 Zlepšování přístupu k dostupným, udržitelným a vysoce kvalitním službám, včetně zdravotnictví a sociálních služeb obecného zájmu </t>
  </si>
  <si>
    <t xml:space="preserve">1. Zvýšit kvalitu a udržitelnost systému sociálních služeb, služeb pro rodiny a děti a dalších navazujících podporujících sociální začleňování </t>
  </si>
  <si>
    <t>2. Zvýšit kvalitu péče o duševní zdraví a přispět k udržitelnosti systému zdravotnictví cílenou podporou zdraví</t>
  </si>
  <si>
    <t xml:space="preserve">2.3 Strategie pro místní rozvoj s vedoucí úlohou komunit </t>
  </si>
  <si>
    <t>Zvýšit účast lokálních aktérů na prevenci a řešení problémů v oblasti sociálního začleňování a zaměstnanosti</t>
  </si>
  <si>
    <t xml:space="preserve">3.1 Přístup k zaměstnání pro osoby hledající zaměstnání a neaktivní osoby, včetně místních iniciativ na podporu zaměstnanosti a mobility pracovníků </t>
  </si>
  <si>
    <t>Zvýšit efektivitu sociálních inovací a mezinárodní spolupráce v oblasti zaměstnanosti zejména u znevýhodněných skupin</t>
  </si>
  <si>
    <t>3.2 Aktivní začleňování, zejména za účelem zvyšování zaměstnatelnosti</t>
  </si>
  <si>
    <t>Zvýšit efektivitu sociálních inovací, a mezinárodní spolupráce v oblasti začleňování osob vyloučených nebo ohrožených sociálním vyloučením a chudobou</t>
  </si>
  <si>
    <t>3.3 Investice do institucionální kapacity a výkonnosti veřejné správy a veřejných služeb za účelem reforem, zlepšování právní úpravy a řádné správy</t>
  </si>
  <si>
    <t xml:space="preserve">Zvýšit efektivitu sociálních inovací a mezinárodní spolupráce v oblasti veřejné správy a veřejných služeb </t>
  </si>
  <si>
    <t xml:space="preserve">4.1 Investice do institucionální kapacity a výkonnosti veřejné správy a veřejných služeb za účelem reforem, zlepšování právní úpravy a řádné správy </t>
  </si>
  <si>
    <t>zvýšit efektivitu a transparentnost veřejné správy</t>
  </si>
  <si>
    <t>Podpora zaměstnanosti a adaptability pracovní síly</t>
  </si>
  <si>
    <t>Sociální začleňování a boj s chudobou</t>
  </si>
  <si>
    <t>Sociální inovace a mezinárodní spolupráce</t>
  </si>
  <si>
    <t xml:space="preserve">Efektivní veřejná správa </t>
  </si>
  <si>
    <t>%</t>
  </si>
  <si>
    <t>OP ZAMĚSTNANOST</t>
  </si>
  <si>
    <t>Posilování výzkumné a inovační infrastruktury a kapacit pro rozvoj vynikající úrovně výzkumu a inovací a podpora odborných středisek, zejména těch, jež jsou předmětem celoevropského zájmu.</t>
  </si>
  <si>
    <t>1. Posílit excelenci ve výzkumu</t>
  </si>
  <si>
    <t>2. Zvýšit přínosy výzkumu pro společnost</t>
  </si>
  <si>
    <t>2. Rozvoj vysokých škol a lidských zdrojů pro výzkum a vývoj</t>
  </si>
  <si>
    <t>Zlepšování kvality, účinnosti a otevřenosti terciárního a rovnocenného vzdělávání, aby se zvýšila účast a úrovně dosaženého vzdělání</t>
  </si>
  <si>
    <t>1. Zvýšení kvality vzdělávání na vysokých školách a jeho relevance pro potřeby trhu práce</t>
  </si>
  <si>
    <t>2. Zvýšení účasti studentů se specifickými potřebami a ze socio-ekonomicky znevýhodněných skupin na vysokoškolském vzdělávání, snížení studijní neúspěšnosti</t>
  </si>
  <si>
    <t>3. Zatraktivnit celoživotní vzdělávání na vysokých školách a zvýšit účast, zejména v rámci dospělé populace</t>
  </si>
  <si>
    <t>4. Nastavení a rozvoj systému hodnocení a zabezpečení kvality a strategického řízení vysokých škol</t>
  </si>
  <si>
    <t>5. Zlepšit podmínky pro výuku spojenou s výzkumem a pro rozvoj lidských zdrojů v oblasti výzkumu a vývoje</t>
  </si>
  <si>
    <t>Investice do vzdělávání, dovedností a celoživotního učení rozvíjením infrastruktury pro vzdělávání a odbornou přípravu</t>
  </si>
  <si>
    <t>1. Zkvalitnění vzdělávací infrastruktury na vysokých školách za účelem profilace vysokých škol, zlepšení přístupu znevýhodněných skupin a zvýšení otevřenosti vysokých škol pro potřeby celoživotního vzdělávání</t>
  </si>
  <si>
    <t>3. Rovný přístup ke kvalitnímu předškolnímu, primárnímu a sekundárnímu vzdělávání</t>
  </si>
  <si>
    <t>Předcházení a omezování předčasného ukončování školní docházky a podpora rovného přístupu ke kvalitnímu předškolnímu, primárnímu a sekundárnímu vzdělávání</t>
  </si>
  <si>
    <t>1. Rozvoj inkluzívního vzdělávání</t>
  </si>
  <si>
    <t>2. Zvýšení kvality předškolního vzdělávání včetně usnadnění přechodu dětí na ZŠ</t>
  </si>
  <si>
    <t>3. Zlepšení kvality vzdělávání a výsledků žáků v klíčových kompetencích</t>
  </si>
  <si>
    <t>4. Rozvoj systému hodnocení kvality a strategického řízení ve vzdělávání</t>
  </si>
  <si>
    <t>5. Zkvalitnění přípravy pedagogických pracovníků</t>
  </si>
  <si>
    <t>6. Zvyšování kvality odborného vzdělávání včetně posílení jeho relevance pro trh práce</t>
  </si>
  <si>
    <t>1. Posilování kapacit pro kvalitní výzkum</t>
  </si>
  <si>
    <t>INTEGROVANÝ REGIONÁLNÍ OPERAČNÍ PROGRAM</t>
  </si>
  <si>
    <t>Specifický cíl/prioritní osa</t>
  </si>
  <si>
    <t>1. Konkurenceschopné, dostupné a bezpečné regiony</t>
  </si>
  <si>
    <t>1.1 - Modernizace a rozvoj sítí regionální silniční infrastruktury navazující na síť TEN-T a ve vazbě na řešení problémů propojení dopravy znevýhodněných městských a venkovských společenství a oblastí a řešení problémů přeshraničního spojení</t>
  </si>
  <si>
    <t>1.2 - Rozvoj integrovaných dopravních systémů a udržitelných forem dopravy</t>
  </si>
  <si>
    <t>1.3 - Řešení a řízení rizik s ohledem na změny klimatu</t>
  </si>
  <si>
    <t>1.4 - Podpora rozvoje podnikání v oblasti cestovního ruchu a kultury</t>
  </si>
  <si>
    <t>2. Zkvalitnění veřejných služeb a podmínek života pro obyvatele regionů</t>
  </si>
  <si>
    <t>2.1 - Rozvoj dostupné, kvalitní a udržitelné sítě sociálních služeb vedoucích k sociálnímu</t>
  </si>
  <si>
    <t>2.2 - Vznik nových a rozvoj existujících podnikatelských aktivit v oblasti sociálního podnikání</t>
  </si>
  <si>
    <t>2.3 - Rozvoj a zkvalitnění služeb zaměstnanosti</t>
  </si>
  <si>
    <t>2.4 - Rozvoj infrastruktury pro poskytování zdravotnických služeb a zdravotní péče</t>
  </si>
  <si>
    <t>2.5 - Zvýšení kvality a dostupnosti infrastruktury pro vzdělávání a celoživotní učení</t>
  </si>
  <si>
    <t>2.6 - Snížení energetické náročnosti v sektoru bydlení</t>
  </si>
  <si>
    <t>3. Dobrá správa území a zefektivnění veřejných institucí</t>
  </si>
  <si>
    <t>3.1 - Veřejná infrastruktura cestovního ruchu a kulturního dědictví a jejich marketing a propagace</t>
  </si>
  <si>
    <t>3.2 - Podpora pořizování a uplatňování dokumentů územního rozvoje</t>
  </si>
  <si>
    <t>3.3 - Zvyšování efektivity a transparentnosti veřejné správy prostřednictvím rozvoje využití a kvality systémů ICT</t>
  </si>
  <si>
    <t>4.  Technická pomoc</t>
  </si>
  <si>
    <t>4.1 - Zajištění kvalitního řízení programu a projektů</t>
  </si>
  <si>
    <t>Celkem IROP</t>
  </si>
  <si>
    <t>Řešení významných potřeb investic ve vodním hospodářství s cílem splnit požadavky acquis Unie v oblasti životního prostředí (nařízení FS - článek 3 bod (c) písm. ii)</t>
  </si>
  <si>
    <t xml:space="preserve">1.1 Snížit množství vypouštěného znečištění do povrchových i podzemních vod ze zdrojů v kategorii do 2000 EO a zajištění dodávky pitné vody v odpovídající jakosti a množství </t>
  </si>
  <si>
    <t>1.2 Snížit vnos znečišťujících látek z průmyslu a zemědělství do povrchových a podzemních vod, efektivní hospodaření s vodními zdroji</t>
  </si>
  <si>
    <t>1.3 Zajistit povodňovou ochranu v intravilánu a ve volné krajině</t>
  </si>
  <si>
    <t>1.4 Podpořit preventivní protipovodňová opatření</t>
  </si>
  <si>
    <t>Zlepšování městského prostředí včetně regenerace dříve zastavěných území (brownfields) a snížení znečištění ovzduší (nařízení FS čl. 3 bod (c) písm. iv)</t>
  </si>
  <si>
    <t>2.1 Snížit emise podílející se na expozici obyvatelstva, ekosystémů a vegetace nadlimitními koncentracemi znečišťujících látek</t>
  </si>
  <si>
    <t>2.2 Zlepšit systém sledování, hodnocení a předpovídání vývoje kvality ovzduší</t>
  </si>
  <si>
    <t>Řešení důležitých potřeb investice do odpadového hospodářství za účelem plnění požadavků acquis týkajících se oblasti životního prostředí (nařízení FS - článek 3 bod (c) písm. i))</t>
  </si>
  <si>
    <t>3.1 Zvýšit předcházení vzniku odpadů</t>
  </si>
  <si>
    <t>3.2 Zvýšit celkovou úroveň materiálového využití odpadů, resp. úroveň recyklace</t>
  </si>
  <si>
    <t>3.3 Zvýšit energetické využití odpadů jako zdroje surovin</t>
  </si>
  <si>
    <t>3.4 Zvýšit úroveň nakládání s nebezpečnými odpady</t>
  </si>
  <si>
    <t>3.5 Odstranit nepovolené skládky a rekultivovat staré skládky</t>
  </si>
  <si>
    <t>Podpora investic k řešení zvláštních rizik, zajištění odolnosti pro případ katastrofy a rozvoj systémů krizového řízení (nařízení FS - článek 3 bod (b) písm ii))</t>
  </si>
  <si>
    <t>3.6 Odstranit a inventarizovat ekologické zátěže</t>
  </si>
  <si>
    <t xml:space="preserve">Podpora investic k řešení zvláštních rizik, zajištění odolnosti pro případ katastrofy a rozvoj systémů krizového řízení (nařízení k EFRR - článek 5 bod (5) písm. (b)) </t>
  </si>
  <si>
    <t>3.7 Snížit environmentální rizika a rozvíjet systémy jejich řízení</t>
  </si>
  <si>
    <t>Ochrana biologické rozmanitost, ochrana půdy a podpora ekosystémových služeb, včetně sítě NATURA 2000 a ekologických infrastruktur (nařízení k EFRR - článek 5 bod (6) písm. (d))</t>
  </si>
  <si>
    <t>4.1 Posílit biodiverzitu</t>
  </si>
  <si>
    <t>4.2 Posílit přirozené funkce krajiny</t>
  </si>
  <si>
    <t>4.3 Zlepšit kvalitu prostředí v sídlech</t>
  </si>
  <si>
    <t>4.4 Snížit environmentální rizika způsobená geofaktory</t>
  </si>
  <si>
    <t>Podpora energetické účinnosti a využívání energie z obnovitelných zdrojů ve veřejných infrastrukturách a domácnostech (nařízení FS - článek 3 bod (a) písm. iii))</t>
  </si>
  <si>
    <t>5.1 Snížit energetickou náročnost u veřejných budov a u veřejného osvětlení</t>
  </si>
  <si>
    <t>PO 1: Zlepšování kvality vody a snižování rizika povodní</t>
  </si>
  <si>
    <t>PO3: Odpady a materiálové toky, ekologické zátěže a rizika</t>
  </si>
  <si>
    <t>PO 4 : Ochrana a péče o přírodu a krajinu</t>
  </si>
  <si>
    <t>PO 2: Zlepšování kvality ovzduší v lidských sídlech</t>
  </si>
  <si>
    <t>PO 5: Energetické úspory</t>
  </si>
  <si>
    <t>OP ŽP</t>
  </si>
  <si>
    <t>OP ŽIVOTNÍ PROSTŘEDÍ</t>
  </si>
  <si>
    <t>OP VĚDA, VÝZKUM A VZDĚLÁVÁNÍ</t>
  </si>
  <si>
    <t>Celkem OP VVV</t>
  </si>
  <si>
    <t>Celkem OP Z</t>
  </si>
  <si>
    <t>Celkem OP ŽP</t>
  </si>
  <si>
    <t>OPERAČNÍ PROGRAMY CELKEM</t>
  </si>
  <si>
    <t>OP Z</t>
  </si>
  <si>
    <t>OP VVV</t>
  </si>
  <si>
    <t>IROP</t>
  </si>
  <si>
    <t>Celkem</t>
  </si>
  <si>
    <t>IP 7b: Zvyšování regionální mobility prostřednictvím připojení sekundárních a terciárních uzlů k infrastruktuře sítě TEN-T  (čl. 5, odst. 7, písm. b)</t>
  </si>
  <si>
    <t>IP 7c: Rozvoj nízkouhlíkových dopravních systémů šetrných k životnímu prostředí a podpora udržitelné městské mobility, včetně říční a námořní dopravy, přístavů a multimodálních spojení (čl. 5, odst. 7, písm. c)</t>
  </si>
  <si>
    <t>IP 5b: Podpora investic k řešení specifických rizik, zajištění odolnosti vůči katastrofám a vývoj systémů pro zvládání katastrof (čl. 5 odst. 5, písm. b)</t>
  </si>
  <si>
    <t>IP 3b: Podpora budování a rozšiřování vyspělých kapacit pro rozvoj produktů a služeb (čl. 5, odst. 3, písm. b)</t>
  </si>
  <si>
    <t xml:space="preserve">IP 9a: Investice do zdravotnické a sociální infrastruktury, které přispívají k vnitrostátnímu, regionálnímu a místnímu rozvoji, snižování nerovností, pokud jde o zdravotní stav, a přechod od institucionálních ke komunitním službám (čl. 5, bod 9 a) </t>
  </si>
  <si>
    <t>IP 9c: Podpora sociálních podniků (čl. 5, odst. 9, písm. c)</t>
  </si>
  <si>
    <t>IP 8d: Investování do infrastruktury pro veřejné služby zaměstnanosti (čl. 5, odst. 8, písm. d)</t>
  </si>
  <si>
    <t>IP 10: Investice do vzdělávání, dovedností a celoživotního učení rozvíjením infrastruktury pro vzdělávání a odbornou přípravu (čl. 5, odst. 10)</t>
  </si>
  <si>
    <t>IP 4c: podpora energetické účinnosti a využívání energie z obnovitelných zdrojů ve veřejných infrastrukturách, mimo jiné ve veřejných budovách a v sektoru bydlení (čl. 5, odst. 4, písm. c</t>
  </si>
  <si>
    <t>IP 6c: Ochrana, propagace a rozvoj kulturního dědictví (čl. 5, odst. 6, písm. c)</t>
  </si>
  <si>
    <t>IP 11:  Zvyšování institucionální kapacity a zlepšování účinnosti veřejné správy prostřednictvím posilování institucionální kapacity a účinnosti orgánů veřejné správy a veřejných služeb souvisejících s prováděním EFRR, jež přispívají k realizaci opatření podporovaných z ESF v oblasti institucionální kapacity a účinnosti veřejné správy (čl. 5 odst. 11)</t>
  </si>
  <si>
    <t>IP 2c: Posilování aplikací v oblasti ICT určených pro elektronickou veřejnou správu, elektronické učení, začlenění do informační společnosti, elektronickou kulturu a elektronické zdravotnictví (čl. 5 odst. 2 písm. c)</t>
  </si>
  <si>
    <t>Finanční alokace v mil. Kč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</si>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</sst>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6"/>
      <color theme="1"/>
      <name val="Century Gothic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13" xfId="0" applyFont="1" applyBorder="1" applyAlignment="1">
      <alignment horizontal="left" vertical="center" wrapText="1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wrapText="1"/>
    </xf>
    <xf numFmtId="0" fontId="0" fillId="0" borderId="0" xfId="0" applyFill="1" applyBorder="1"/>
    <xf numFmtId="0" fontId="8" fillId="2" borderId="2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/>
    <xf numFmtId="0" fontId="3" fillId="2" borderId="20" xfId="0" applyFont="1" applyFill="1" applyBorder="1" applyAlignment="1"/>
    <xf numFmtId="0" fontId="3" fillId="0" borderId="13" xfId="0" applyFont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2" borderId="20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7" fillId="0" borderId="1" xfId="0" applyFont="1" applyFill="1" applyBorder="1" applyAlignment="1">
      <alignment horizontal="left" vertical="center" wrapText="1"/>
    </xf>
    <xf numFmtId="0" fontId="0" fillId="0" borderId="6" xfId="0" applyBorder="1"/>
    <xf numFmtId="0" fontId="1" fillId="0" borderId="1" xfId="0" applyFont="1" applyBorder="1"/>
    <xf numFmtId="0" fontId="5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wrapText="1"/>
    </xf>
    <xf numFmtId="0" fontId="1" fillId="3" borderId="1" xfId="0" applyFont="1" applyFill="1" applyBorder="1"/>
    <xf numFmtId="2" fontId="0" fillId="3" borderId="2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2" fontId="1" fillId="3" borderId="2" xfId="0" applyNumberFormat="1" applyFont="1" applyFill="1" applyBorder="1" applyAlignment="1">
      <alignment horizontal="center" vertical="center"/>
    </xf>
    <xf numFmtId="2" fontId="0" fillId="2" borderId="9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7" xfId="0" applyFont="1" applyBorder="1"/>
    <xf numFmtId="2" fontId="0" fillId="0" borderId="23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 applyAlignment="1"/>
    <xf numFmtId="0" fontId="3" fillId="0" borderId="21" xfId="0" applyFont="1" applyBorder="1" applyAlignment="1">
      <alignment wrapText="1"/>
    </xf>
    <xf numFmtId="0" fontId="1" fillId="3" borderId="24" xfId="0" applyFont="1" applyFill="1" applyBorder="1"/>
    <xf numFmtId="2" fontId="0" fillId="3" borderId="12" xfId="0" applyNumberFormat="1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wrapText="1"/>
    </xf>
    <xf numFmtId="0" fontId="0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9" fillId="2" borderId="8" xfId="0" applyFont="1" applyFill="1" applyBorder="1"/>
    <xf numFmtId="0" fontId="10" fillId="2" borderId="20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center" vertical="center" wrapText="1"/>
    </xf>
    <xf numFmtId="2" fontId="11" fillId="2" borderId="9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1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wrapText="1"/>
    </xf>
    <xf numFmtId="0" fontId="1" fillId="2" borderId="20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justify" vertical="center" wrapText="1"/>
    </xf>
    <xf numFmtId="0" fontId="8" fillId="0" borderId="13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2"/>
  <sheetViews>
    <sheetView tabSelected="1" zoomScale="75" zoomScaleNormal="75" workbookViewId="0">
      <selection activeCell="C87" sqref="C87"/>
    </sheetView>
  </sheetViews>
  <sheetFormatPr defaultRowHeight="15" x14ac:dyDescent="0.25"/>
  <cols>
    <col min="1" max="1" width="36.140625" customWidth="1"/>
    <col min="2" max="2" width="57.140625" customWidth="1"/>
    <col min="3" max="3" width="19.85546875" style="3" customWidth="1"/>
    <col min="4" max="5" width="9.85546875" customWidth="1"/>
  </cols>
  <sheetData>
    <row r="1" spans="1:5" x14ac:dyDescent="0.25">
      <c r="A1" t="s">
        <v>131</v>
      </c>
    </row>
    <row r="2" spans="1:5" ht="20.25" thickBot="1" x14ac:dyDescent="0.3">
      <c r="A2" s="2" t="s">
        <v>34</v>
      </c>
    </row>
    <row r="3" spans="1:5" ht="32.25" thickBot="1" x14ac:dyDescent="0.3">
      <c r="A3" s="64" t="s">
        <v>0</v>
      </c>
      <c r="B3" s="37" t="s">
        <v>1</v>
      </c>
      <c r="C3" s="36" t="s">
        <v>130</v>
      </c>
      <c r="D3" s="5" t="s">
        <v>33</v>
      </c>
      <c r="E3" s="28"/>
    </row>
    <row r="4" spans="1:5" x14ac:dyDescent="0.25">
      <c r="A4" s="11" t="s">
        <v>29</v>
      </c>
      <c r="B4" s="12"/>
      <c r="C4" s="70"/>
      <c r="D4" s="46"/>
      <c r="E4" s="51"/>
    </row>
    <row r="5" spans="1:5" ht="51" x14ac:dyDescent="0.25">
      <c r="A5" s="24" t="s">
        <v>2</v>
      </c>
      <c r="B5" s="107" t="s">
        <v>3</v>
      </c>
      <c r="C5" s="71"/>
      <c r="D5" s="55"/>
      <c r="E5" s="62"/>
    </row>
    <row r="6" spans="1:5" ht="25.5" x14ac:dyDescent="0.25">
      <c r="A6" s="24" t="s">
        <v>4</v>
      </c>
      <c r="B6" s="107" t="s">
        <v>5</v>
      </c>
      <c r="C6" s="71"/>
      <c r="D6" s="55"/>
      <c r="E6" s="62"/>
    </row>
    <row r="7" spans="1:5" ht="25.5" x14ac:dyDescent="0.25">
      <c r="A7" s="24" t="s">
        <v>6</v>
      </c>
      <c r="B7" s="107" t="s">
        <v>7</v>
      </c>
      <c r="C7" s="71"/>
      <c r="D7" s="55"/>
      <c r="E7" s="62"/>
    </row>
    <row r="8" spans="1:5" ht="25.5" x14ac:dyDescent="0.25">
      <c r="A8" s="98" t="s">
        <v>8</v>
      </c>
      <c r="B8" s="107" t="s">
        <v>9</v>
      </c>
      <c r="C8" s="71"/>
      <c r="D8" s="55"/>
      <c r="E8" s="62"/>
    </row>
    <row r="9" spans="1:5" x14ac:dyDescent="0.25">
      <c r="A9" s="98"/>
      <c r="B9" s="1" t="s">
        <v>10</v>
      </c>
      <c r="C9" s="71"/>
      <c r="D9" s="55"/>
      <c r="E9" s="62"/>
    </row>
    <row r="10" spans="1:5" ht="64.5" thickBot="1" x14ac:dyDescent="0.3">
      <c r="A10" s="27" t="s">
        <v>11</v>
      </c>
      <c r="B10" s="38" t="s">
        <v>12</v>
      </c>
      <c r="C10" s="72"/>
      <c r="D10" s="56"/>
      <c r="E10" s="62"/>
    </row>
    <row r="11" spans="1:5" x14ac:dyDescent="0.25">
      <c r="A11" s="14" t="s">
        <v>30</v>
      </c>
      <c r="B11" s="15"/>
      <c r="C11" s="70">
        <f>SUM(C12:C16)</f>
        <v>420</v>
      </c>
      <c r="D11" s="45">
        <f>(C11/C102)*100</f>
        <v>6.7415730337078648</v>
      </c>
      <c r="E11" s="48"/>
    </row>
    <row r="12" spans="1:5" ht="25.5" x14ac:dyDescent="0.25">
      <c r="A12" s="98" t="s">
        <v>13</v>
      </c>
      <c r="B12" s="107" t="s">
        <v>14</v>
      </c>
      <c r="C12" s="71"/>
      <c r="D12" s="55"/>
      <c r="E12" s="62"/>
    </row>
    <row r="13" spans="1:5" x14ac:dyDescent="0.25">
      <c r="A13" s="98"/>
      <c r="B13" s="107" t="s">
        <v>15</v>
      </c>
      <c r="C13" s="71"/>
      <c r="D13" s="55"/>
      <c r="E13" s="62"/>
    </row>
    <row r="14" spans="1:5" ht="38.25" x14ac:dyDescent="0.25">
      <c r="A14" s="99" t="s">
        <v>16</v>
      </c>
      <c r="B14" s="107" t="s">
        <v>17</v>
      </c>
      <c r="C14" s="73">
        <v>400</v>
      </c>
      <c r="D14" s="47">
        <f>(C14/C102)*100</f>
        <v>6.4205457463884423</v>
      </c>
      <c r="E14" s="48"/>
    </row>
    <row r="15" spans="1:5" ht="25.5" x14ac:dyDescent="0.25">
      <c r="A15" s="99"/>
      <c r="B15" s="107" t="s">
        <v>18</v>
      </c>
      <c r="C15" s="73">
        <v>20</v>
      </c>
      <c r="D15" s="47">
        <f>(C15/$C$102)*100</f>
        <v>0.32102728731942215</v>
      </c>
      <c r="E15" s="48"/>
    </row>
    <row r="16" spans="1:5" ht="26.25" thickBot="1" x14ac:dyDescent="0.3">
      <c r="A16" s="27" t="s">
        <v>19</v>
      </c>
      <c r="B16" s="108" t="s">
        <v>20</v>
      </c>
      <c r="C16" s="72"/>
      <c r="D16" s="56"/>
      <c r="E16" s="62"/>
    </row>
    <row r="17" spans="1:5" x14ac:dyDescent="0.25">
      <c r="A17" s="14" t="s">
        <v>31</v>
      </c>
      <c r="B17" s="15"/>
      <c r="C17" s="70"/>
      <c r="D17" s="45"/>
      <c r="E17" s="48"/>
    </row>
    <row r="18" spans="1:5" ht="51" x14ac:dyDescent="0.25">
      <c r="A18" s="24" t="s">
        <v>21</v>
      </c>
      <c r="B18" s="107" t="s">
        <v>22</v>
      </c>
      <c r="C18" s="71"/>
      <c r="D18" s="55"/>
      <c r="E18" s="62"/>
    </row>
    <row r="19" spans="1:5" ht="38.25" x14ac:dyDescent="0.25">
      <c r="A19" s="23" t="s">
        <v>23</v>
      </c>
      <c r="B19" s="107" t="s">
        <v>24</v>
      </c>
      <c r="C19" s="71"/>
      <c r="D19" s="55"/>
      <c r="E19" s="62"/>
    </row>
    <row r="20" spans="1:5" ht="51.75" thickBot="1" x14ac:dyDescent="0.3">
      <c r="A20" s="27" t="s">
        <v>25</v>
      </c>
      <c r="B20" s="108" t="s">
        <v>26</v>
      </c>
      <c r="C20" s="72"/>
      <c r="D20" s="56"/>
      <c r="E20" s="62"/>
    </row>
    <row r="21" spans="1:5" x14ac:dyDescent="0.25">
      <c r="A21" s="14" t="s">
        <v>32</v>
      </c>
      <c r="B21" s="15"/>
      <c r="C21" s="70">
        <f>SUM(C22)</f>
        <v>30</v>
      </c>
      <c r="D21" s="45">
        <f>(C21/C102)*100</f>
        <v>0.4815409309791332</v>
      </c>
      <c r="E21" s="48"/>
    </row>
    <row r="22" spans="1:5" ht="51.75" thickBot="1" x14ac:dyDescent="0.3">
      <c r="A22" s="13" t="s">
        <v>27</v>
      </c>
      <c r="B22" s="108" t="s">
        <v>28</v>
      </c>
      <c r="C22" s="74">
        <v>30</v>
      </c>
      <c r="D22" s="47">
        <f>(C22/$C$102)*100</f>
        <v>0.4815409309791332</v>
      </c>
      <c r="E22" s="62"/>
    </row>
    <row r="23" spans="1:5" ht="15.75" thickBot="1" x14ac:dyDescent="0.3">
      <c r="B23" s="40" t="s">
        <v>111</v>
      </c>
      <c r="C23" s="75">
        <f t="shared" ref="C23" si="0">SUM(C21,C17,C11,C4)</f>
        <v>450</v>
      </c>
      <c r="D23" s="41">
        <f>(C23/C102)*100</f>
        <v>7.2231139646869984</v>
      </c>
      <c r="E23" s="48"/>
    </row>
    <row r="24" spans="1:5" x14ac:dyDescent="0.25">
      <c r="E24" s="7"/>
    </row>
    <row r="25" spans="1:5" ht="20.25" thickBot="1" x14ac:dyDescent="0.3">
      <c r="A25" s="10" t="s">
        <v>109</v>
      </c>
      <c r="B25" s="3"/>
      <c r="E25" s="7"/>
    </row>
    <row r="26" spans="1:5" ht="32.25" thickBot="1" x14ac:dyDescent="0.3">
      <c r="A26" s="64" t="s">
        <v>0</v>
      </c>
      <c r="B26" s="37" t="s">
        <v>1</v>
      </c>
      <c r="C26" s="36" t="s">
        <v>130</v>
      </c>
      <c r="D26" s="5" t="s">
        <v>33</v>
      </c>
      <c r="E26" s="28"/>
    </row>
    <row r="27" spans="1:5" x14ac:dyDescent="0.25">
      <c r="A27" s="16" t="s">
        <v>55</v>
      </c>
      <c r="B27" s="6"/>
      <c r="C27" s="70">
        <f t="shared" ref="C27" si="1">SUM(C28)</f>
        <v>100</v>
      </c>
      <c r="D27" s="45">
        <f>(C27/C102)*100</f>
        <v>1.6051364365971106</v>
      </c>
      <c r="E27" s="48"/>
    </row>
    <row r="28" spans="1:5" x14ac:dyDescent="0.25">
      <c r="A28" s="104" t="s">
        <v>35</v>
      </c>
      <c r="B28" s="19" t="s">
        <v>36</v>
      </c>
      <c r="C28" s="90">
        <v>100</v>
      </c>
      <c r="D28" s="92">
        <f>(C28/C102)*100</f>
        <v>1.6051364365971106</v>
      </c>
      <c r="E28" s="48"/>
    </row>
    <row r="29" spans="1:5" ht="15.75" thickBot="1" x14ac:dyDescent="0.3">
      <c r="A29" s="105"/>
      <c r="B29" s="39" t="s">
        <v>37</v>
      </c>
      <c r="C29" s="91"/>
      <c r="D29" s="93"/>
      <c r="E29" s="48"/>
    </row>
    <row r="30" spans="1:5" x14ac:dyDescent="0.25">
      <c r="A30" s="16" t="s">
        <v>38</v>
      </c>
      <c r="B30" s="17"/>
      <c r="C30" s="70"/>
      <c r="D30" s="45"/>
      <c r="E30" s="48"/>
    </row>
    <row r="31" spans="1:5" ht="26.25" x14ac:dyDescent="0.25">
      <c r="A31" s="99" t="s">
        <v>39</v>
      </c>
      <c r="B31" s="18" t="s">
        <v>40</v>
      </c>
      <c r="C31" s="73"/>
      <c r="D31" s="55"/>
      <c r="E31" s="62"/>
    </row>
    <row r="32" spans="1:5" ht="39" x14ac:dyDescent="0.25">
      <c r="A32" s="99"/>
      <c r="B32" s="109" t="s">
        <v>41</v>
      </c>
      <c r="C32" s="73"/>
      <c r="D32" s="55"/>
      <c r="E32" s="62"/>
    </row>
    <row r="33" spans="1:5" ht="26.25" x14ac:dyDescent="0.25">
      <c r="A33" s="99"/>
      <c r="B33" s="109" t="s">
        <v>42</v>
      </c>
      <c r="C33" s="73"/>
      <c r="D33" s="55"/>
      <c r="E33" s="62"/>
    </row>
    <row r="34" spans="1:5" ht="26.25" x14ac:dyDescent="0.25">
      <c r="A34" s="99"/>
      <c r="B34" s="109" t="s">
        <v>43</v>
      </c>
      <c r="C34" s="73"/>
      <c r="D34" s="55"/>
      <c r="E34" s="62"/>
    </row>
    <row r="35" spans="1:5" ht="26.25" x14ac:dyDescent="0.25">
      <c r="A35" s="99"/>
      <c r="B35" s="109" t="s">
        <v>44</v>
      </c>
      <c r="C35" s="73"/>
      <c r="D35" s="55"/>
      <c r="E35" s="62"/>
    </row>
    <row r="36" spans="1:5" ht="52.5" thickBot="1" x14ac:dyDescent="0.3">
      <c r="A36" s="27" t="s">
        <v>45</v>
      </c>
      <c r="B36" s="110" t="s">
        <v>46</v>
      </c>
      <c r="C36" s="74"/>
      <c r="D36" s="56"/>
      <c r="E36" s="62"/>
    </row>
    <row r="37" spans="1:5" x14ac:dyDescent="0.25">
      <c r="A37" s="11" t="s">
        <v>47</v>
      </c>
      <c r="B37" s="20"/>
      <c r="C37" s="70">
        <f t="shared" ref="C37" si="2">SUM(C38:C43)</f>
        <v>350</v>
      </c>
      <c r="D37" s="45">
        <f>(C37/C102)*100</f>
        <v>5.6179775280898872</v>
      </c>
      <c r="E37" s="48"/>
    </row>
    <row r="38" spans="1:5" x14ac:dyDescent="0.25">
      <c r="A38" s="99" t="s">
        <v>48</v>
      </c>
      <c r="B38" s="109" t="s">
        <v>49</v>
      </c>
      <c r="C38" s="73">
        <v>100</v>
      </c>
      <c r="D38" s="47">
        <f>(C38/C102)*100</f>
        <v>1.6051364365971106</v>
      </c>
      <c r="E38" s="48"/>
    </row>
    <row r="39" spans="1:5" ht="26.25" x14ac:dyDescent="0.25">
      <c r="A39" s="99"/>
      <c r="B39" s="109" t="s">
        <v>50</v>
      </c>
      <c r="C39" s="73"/>
      <c r="D39" s="55"/>
      <c r="E39" s="62"/>
    </row>
    <row r="40" spans="1:5" ht="17.25" customHeight="1" x14ac:dyDescent="0.25">
      <c r="A40" s="99"/>
      <c r="B40" s="109" t="s">
        <v>51</v>
      </c>
      <c r="C40" s="73"/>
      <c r="D40" s="55"/>
      <c r="E40" s="62"/>
    </row>
    <row r="41" spans="1:5" ht="15" customHeight="1" x14ac:dyDescent="0.25">
      <c r="A41" s="99"/>
      <c r="B41" s="109" t="s">
        <v>52</v>
      </c>
      <c r="C41" s="73">
        <v>50</v>
      </c>
      <c r="D41" s="47">
        <f>(C41/C102)*100</f>
        <v>0.80256821829855529</v>
      </c>
      <c r="E41" s="48"/>
    </row>
    <row r="42" spans="1:5" x14ac:dyDescent="0.25">
      <c r="A42" s="99"/>
      <c r="B42" s="109" t="s">
        <v>53</v>
      </c>
      <c r="C42" s="73"/>
      <c r="D42" s="55"/>
      <c r="E42" s="62"/>
    </row>
    <row r="43" spans="1:5" ht="27" thickBot="1" x14ac:dyDescent="0.3">
      <c r="A43" s="106"/>
      <c r="B43" s="110" t="s">
        <v>54</v>
      </c>
      <c r="C43" s="74">
        <v>200</v>
      </c>
      <c r="D43" s="54">
        <f>(C43/C102)*100</f>
        <v>3.2102728731942212</v>
      </c>
      <c r="E43" s="48"/>
    </row>
    <row r="44" spans="1:5" ht="15.75" thickBot="1" x14ac:dyDescent="0.3">
      <c r="A44" s="3"/>
      <c r="B44" s="40" t="s">
        <v>110</v>
      </c>
      <c r="C44" s="75">
        <f t="shared" ref="C44" si="3">SUM(C37,C30,C27)</f>
        <v>450</v>
      </c>
      <c r="D44" s="41">
        <f>(C44/C102)*100</f>
        <v>7.2231139646869984</v>
      </c>
      <c r="E44" s="48"/>
    </row>
    <row r="45" spans="1:5" x14ac:dyDescent="0.25">
      <c r="A45" s="3"/>
      <c r="B45" s="3"/>
      <c r="E45" s="7"/>
    </row>
    <row r="46" spans="1:5" ht="20.25" thickBot="1" x14ac:dyDescent="0.3">
      <c r="A46" s="2" t="s">
        <v>56</v>
      </c>
      <c r="D46" s="4"/>
      <c r="E46" s="63"/>
    </row>
    <row r="47" spans="1:5" ht="32.25" thickBot="1" x14ac:dyDescent="0.3">
      <c r="A47" s="64" t="s">
        <v>0</v>
      </c>
      <c r="B47" s="42" t="s">
        <v>57</v>
      </c>
      <c r="C47" s="36" t="s">
        <v>130</v>
      </c>
      <c r="D47" s="5" t="s">
        <v>33</v>
      </c>
      <c r="E47" s="28"/>
    </row>
    <row r="48" spans="1:5" s="83" customFormat="1" x14ac:dyDescent="0.25">
      <c r="A48" s="94" t="s">
        <v>58</v>
      </c>
      <c r="B48" s="95"/>
      <c r="C48" s="70">
        <f t="shared" ref="C48" si="4">SUM(C49:C52)</f>
        <v>2650</v>
      </c>
      <c r="D48" s="45">
        <f>(C48/C102)*100</f>
        <v>42.536115569823437</v>
      </c>
      <c r="E48" s="48"/>
    </row>
    <row r="49" spans="1:5" ht="51.75" x14ac:dyDescent="0.25">
      <c r="A49" s="65" t="s">
        <v>118</v>
      </c>
      <c r="B49" s="19" t="s">
        <v>59</v>
      </c>
      <c r="C49" s="76">
        <v>2500</v>
      </c>
      <c r="D49" s="47">
        <f>(C49/C102)*100</f>
        <v>40.12841091492777</v>
      </c>
      <c r="E49" s="48"/>
    </row>
    <row r="50" spans="1:5" ht="66.75" customHeight="1" x14ac:dyDescent="0.25">
      <c r="A50" s="21" t="s">
        <v>119</v>
      </c>
      <c r="B50" s="19" t="s">
        <v>60</v>
      </c>
      <c r="C50" s="76">
        <v>100</v>
      </c>
      <c r="D50" s="47">
        <f>(C50/C102)*100</f>
        <v>1.6051364365971106</v>
      </c>
      <c r="E50" s="48"/>
    </row>
    <row r="51" spans="1:5" ht="51.75" x14ac:dyDescent="0.25">
      <c r="A51" s="21" t="s">
        <v>120</v>
      </c>
      <c r="B51" s="19" t="s">
        <v>61</v>
      </c>
      <c r="C51" s="76">
        <v>50</v>
      </c>
      <c r="D51" s="47">
        <f>(C51/C102)*100</f>
        <v>0.80256821829855529</v>
      </c>
      <c r="E51" s="48"/>
    </row>
    <row r="52" spans="1:5" ht="39.75" thickBot="1" x14ac:dyDescent="0.3">
      <c r="A52" s="43" t="s">
        <v>121</v>
      </c>
      <c r="B52" s="39" t="s">
        <v>62</v>
      </c>
      <c r="C52" s="77"/>
      <c r="D52" s="50"/>
      <c r="E52" s="51"/>
    </row>
    <row r="53" spans="1:5" s="83" customFormat="1" x14ac:dyDescent="0.25">
      <c r="A53" s="96" t="s">
        <v>63</v>
      </c>
      <c r="B53" s="97"/>
      <c r="C53" s="70">
        <f t="shared" ref="C53" si="5">SUM(C54:C59)</f>
        <v>2050</v>
      </c>
      <c r="D53" s="45">
        <f>(C53/C102)*100</f>
        <v>32.905296950240768</v>
      </c>
      <c r="E53" s="48"/>
    </row>
    <row r="54" spans="1:5" ht="79.5" customHeight="1" x14ac:dyDescent="0.25">
      <c r="A54" s="21" t="s">
        <v>122</v>
      </c>
      <c r="B54" s="19" t="s">
        <v>64</v>
      </c>
      <c r="C54" s="76">
        <v>300</v>
      </c>
      <c r="D54" s="47">
        <f>(C54/C102)*100</f>
        <v>4.8154093097913329</v>
      </c>
      <c r="E54" s="48"/>
    </row>
    <row r="55" spans="1:5" ht="26.25" x14ac:dyDescent="0.25">
      <c r="A55" s="21" t="s">
        <v>123</v>
      </c>
      <c r="B55" s="19" t="s">
        <v>65</v>
      </c>
      <c r="C55" s="76"/>
      <c r="D55" s="53"/>
      <c r="E55" s="51"/>
    </row>
    <row r="56" spans="1:5" ht="39" x14ac:dyDescent="0.25">
      <c r="A56" s="21" t="s">
        <v>124</v>
      </c>
      <c r="B56" s="19" t="s">
        <v>66</v>
      </c>
      <c r="C56" s="73"/>
      <c r="D56" s="49"/>
      <c r="E56" s="51"/>
    </row>
    <row r="57" spans="1:5" ht="79.5" customHeight="1" x14ac:dyDescent="0.25">
      <c r="A57" s="21" t="s">
        <v>122</v>
      </c>
      <c r="B57" s="19" t="s">
        <v>67</v>
      </c>
      <c r="C57" s="76">
        <v>1350</v>
      </c>
      <c r="D57" s="47">
        <f>(C57/C102)*100</f>
        <v>21.669341894060995</v>
      </c>
      <c r="E57" s="48"/>
    </row>
    <row r="58" spans="1:5" ht="51.75" x14ac:dyDescent="0.25">
      <c r="A58" s="21" t="s">
        <v>125</v>
      </c>
      <c r="B58" s="19" t="s">
        <v>68</v>
      </c>
      <c r="C58" s="76">
        <v>400</v>
      </c>
      <c r="D58" s="47">
        <f>(C58/C102)*100</f>
        <v>6.4205457463884423</v>
      </c>
      <c r="E58" s="48"/>
    </row>
    <row r="59" spans="1:5" ht="65.25" thickBot="1" x14ac:dyDescent="0.3">
      <c r="A59" s="43" t="s">
        <v>126</v>
      </c>
      <c r="B59" s="39" t="s">
        <v>69</v>
      </c>
      <c r="C59" s="74"/>
      <c r="D59" s="61"/>
      <c r="E59" s="51"/>
    </row>
    <row r="60" spans="1:5" s="83" customFormat="1" x14ac:dyDescent="0.25">
      <c r="A60" s="96" t="s">
        <v>70</v>
      </c>
      <c r="B60" s="97"/>
      <c r="C60" s="70">
        <f t="shared" ref="C60" si="6">SUM(C61:C63)</f>
        <v>380</v>
      </c>
      <c r="D60" s="45">
        <f>(C60/C102)*100</f>
        <v>6.0995184590690208</v>
      </c>
      <c r="E60" s="48"/>
    </row>
    <row r="61" spans="1:5" ht="26.25" x14ac:dyDescent="0.25">
      <c r="A61" s="21" t="s">
        <v>127</v>
      </c>
      <c r="B61" s="19" t="s">
        <v>71</v>
      </c>
      <c r="C61" s="76">
        <v>200</v>
      </c>
      <c r="D61" s="47">
        <f>(C61/C102)*100</f>
        <v>3.2102728731942212</v>
      </c>
      <c r="E61" s="48"/>
    </row>
    <row r="62" spans="1:5" ht="115.5" x14ac:dyDescent="0.25">
      <c r="A62" s="21" t="s">
        <v>128</v>
      </c>
      <c r="B62" s="19" t="s">
        <v>72</v>
      </c>
      <c r="C62" s="76">
        <v>30</v>
      </c>
      <c r="D62" s="47">
        <f>(C62/C102)*100</f>
        <v>0.4815409309791332</v>
      </c>
      <c r="E62" s="48"/>
    </row>
    <row r="63" spans="1:5" ht="78" thickBot="1" x14ac:dyDescent="0.3">
      <c r="A63" s="43" t="s">
        <v>129</v>
      </c>
      <c r="B63" s="39" t="s">
        <v>73</v>
      </c>
      <c r="C63" s="77">
        <v>150</v>
      </c>
      <c r="D63" s="54">
        <f>(C63/C102)*100</f>
        <v>2.4077046548956664</v>
      </c>
      <c r="E63" s="48"/>
    </row>
    <row r="64" spans="1:5" s="83" customFormat="1" x14ac:dyDescent="0.25">
      <c r="A64" s="96" t="s">
        <v>74</v>
      </c>
      <c r="B64" s="97"/>
      <c r="C64" s="70"/>
      <c r="D64" s="45"/>
      <c r="E64" s="48"/>
    </row>
    <row r="65" spans="1:5" ht="15.75" thickBot="1" x14ac:dyDescent="0.3">
      <c r="A65" s="66"/>
      <c r="B65" s="67" t="s">
        <v>75</v>
      </c>
      <c r="C65" s="78"/>
      <c r="D65" s="52"/>
      <c r="E65" s="51"/>
    </row>
    <row r="66" spans="1:5" ht="15.75" thickBot="1" x14ac:dyDescent="0.3">
      <c r="B66" s="68" t="s">
        <v>76</v>
      </c>
      <c r="C66" s="79">
        <f t="shared" ref="C66" si="7">SUM(C64,C60,C53,C48)</f>
        <v>5080</v>
      </c>
      <c r="D66" s="69">
        <f>(C66/C102)*100</f>
        <v>81.540930979133236</v>
      </c>
      <c r="E66" s="48"/>
    </row>
    <row r="67" spans="1:5" x14ac:dyDescent="0.25">
      <c r="E67" s="7"/>
    </row>
    <row r="68" spans="1:5" ht="20.25" thickBot="1" x14ac:dyDescent="0.3">
      <c r="A68" s="10" t="s">
        <v>108</v>
      </c>
      <c r="E68" s="7"/>
    </row>
    <row r="69" spans="1:5" ht="32.25" thickBot="1" x14ac:dyDescent="0.3">
      <c r="A69" s="64" t="s">
        <v>0</v>
      </c>
      <c r="B69" s="37" t="s">
        <v>1</v>
      </c>
      <c r="C69" s="36" t="s">
        <v>130</v>
      </c>
      <c r="D69" s="5" t="s">
        <v>33</v>
      </c>
      <c r="E69" s="28"/>
    </row>
    <row r="70" spans="1:5" s="89" customFormat="1" ht="15.75" x14ac:dyDescent="0.25">
      <c r="A70" s="84" t="s">
        <v>102</v>
      </c>
      <c r="B70" s="85"/>
      <c r="C70" s="86"/>
      <c r="D70" s="87"/>
      <c r="E70" s="88"/>
    </row>
    <row r="71" spans="1:5" ht="38.25" x14ac:dyDescent="0.25">
      <c r="A71" s="102" t="s">
        <v>77</v>
      </c>
      <c r="B71" s="111" t="s">
        <v>78</v>
      </c>
      <c r="C71" s="73"/>
      <c r="D71" s="55"/>
      <c r="E71" s="62"/>
    </row>
    <row r="72" spans="1:5" ht="38.25" x14ac:dyDescent="0.25">
      <c r="A72" s="102"/>
      <c r="B72" s="111" t="s">
        <v>79</v>
      </c>
      <c r="C72" s="73"/>
      <c r="D72" s="55"/>
      <c r="E72" s="62"/>
    </row>
    <row r="73" spans="1:5" x14ac:dyDescent="0.25">
      <c r="A73" s="102"/>
      <c r="B73" s="111" t="s">
        <v>80</v>
      </c>
      <c r="C73" s="73"/>
      <c r="D73" s="55"/>
      <c r="E73" s="62"/>
    </row>
    <row r="74" spans="1:5" ht="15.75" thickBot="1" x14ac:dyDescent="0.3">
      <c r="A74" s="103"/>
      <c r="B74" s="112" t="s">
        <v>81</v>
      </c>
      <c r="C74" s="74"/>
      <c r="D74" s="56"/>
      <c r="E74" s="62"/>
    </row>
    <row r="75" spans="1:5" s="89" customFormat="1" x14ac:dyDescent="0.25">
      <c r="A75" s="84" t="s">
        <v>105</v>
      </c>
      <c r="B75" s="8"/>
      <c r="C75" s="86"/>
      <c r="D75" s="87"/>
      <c r="E75" s="88"/>
    </row>
    <row r="76" spans="1:5" x14ac:dyDescent="0.25">
      <c r="A76" s="102" t="s">
        <v>82</v>
      </c>
      <c r="B76" s="113" t="s">
        <v>83</v>
      </c>
      <c r="C76" s="73"/>
      <c r="D76" s="55"/>
      <c r="E76" s="62"/>
    </row>
    <row r="77" spans="1:5" x14ac:dyDescent="0.25">
      <c r="A77" s="102"/>
      <c r="B77" s="113"/>
      <c r="C77" s="73"/>
      <c r="D77" s="55"/>
      <c r="E77" s="62"/>
    </row>
    <row r="78" spans="1:5" ht="26.25" thickBot="1" x14ac:dyDescent="0.3">
      <c r="A78" s="103"/>
      <c r="B78" s="112" t="s">
        <v>84</v>
      </c>
      <c r="C78" s="74"/>
      <c r="D78" s="56"/>
      <c r="E78" s="62"/>
    </row>
    <row r="79" spans="1:5" s="89" customFormat="1" x14ac:dyDescent="0.25">
      <c r="A79" s="84" t="s">
        <v>103</v>
      </c>
      <c r="B79" s="8"/>
      <c r="C79" s="86"/>
      <c r="D79" s="87"/>
      <c r="E79" s="88"/>
    </row>
    <row r="80" spans="1:5" x14ac:dyDescent="0.25">
      <c r="A80" s="102" t="s">
        <v>85</v>
      </c>
      <c r="B80" s="111" t="s">
        <v>86</v>
      </c>
      <c r="C80" s="73"/>
      <c r="D80" s="55"/>
      <c r="E80" s="62"/>
    </row>
    <row r="81" spans="1:5" ht="25.5" x14ac:dyDescent="0.25">
      <c r="A81" s="102"/>
      <c r="B81" s="111" t="s">
        <v>87</v>
      </c>
      <c r="C81" s="73"/>
      <c r="D81" s="55"/>
      <c r="E81" s="62"/>
    </row>
    <row r="82" spans="1:5" x14ac:dyDescent="0.25">
      <c r="A82" s="102"/>
      <c r="B82" s="111" t="s">
        <v>88</v>
      </c>
      <c r="C82" s="73"/>
      <c r="D82" s="55"/>
      <c r="E82" s="62"/>
    </row>
    <row r="83" spans="1:5" x14ac:dyDescent="0.25">
      <c r="A83" s="102"/>
      <c r="B83" s="111" t="s">
        <v>89</v>
      </c>
      <c r="C83" s="73"/>
      <c r="D83" s="55"/>
      <c r="E83" s="62"/>
    </row>
    <row r="84" spans="1:5" x14ac:dyDescent="0.25">
      <c r="A84" s="102"/>
      <c r="B84" s="111" t="s">
        <v>90</v>
      </c>
      <c r="C84" s="73"/>
      <c r="D84" s="55"/>
      <c r="E84" s="62"/>
    </row>
    <row r="85" spans="1:5" ht="51" x14ac:dyDescent="0.25">
      <c r="A85" s="25" t="s">
        <v>91</v>
      </c>
      <c r="B85" s="111" t="s">
        <v>92</v>
      </c>
      <c r="C85" s="73"/>
      <c r="D85" s="55"/>
      <c r="E85" s="62"/>
    </row>
    <row r="86" spans="1:5" x14ac:dyDescent="0.25">
      <c r="A86" s="100" t="s">
        <v>93</v>
      </c>
      <c r="B86" s="113" t="s">
        <v>94</v>
      </c>
      <c r="C86" s="73"/>
      <c r="D86" s="55"/>
      <c r="E86" s="62"/>
    </row>
    <row r="87" spans="1:5" ht="41.25" customHeight="1" thickBot="1" x14ac:dyDescent="0.3">
      <c r="A87" s="101"/>
      <c r="B87" s="114"/>
      <c r="C87" s="74"/>
      <c r="D87" s="56"/>
      <c r="E87" s="62"/>
    </row>
    <row r="88" spans="1:5" s="89" customFormat="1" x14ac:dyDescent="0.25">
      <c r="A88" s="84" t="s">
        <v>104</v>
      </c>
      <c r="B88" s="8"/>
      <c r="C88" s="86"/>
      <c r="D88" s="87"/>
      <c r="E88" s="88"/>
    </row>
    <row r="89" spans="1:5" x14ac:dyDescent="0.25">
      <c r="A89" s="100" t="s">
        <v>95</v>
      </c>
      <c r="B89" s="111" t="s">
        <v>96</v>
      </c>
      <c r="C89" s="73"/>
      <c r="D89" s="55"/>
      <c r="E89" s="62"/>
    </row>
    <row r="90" spans="1:5" x14ac:dyDescent="0.25">
      <c r="A90" s="100"/>
      <c r="B90" s="111" t="s">
        <v>97</v>
      </c>
      <c r="C90" s="73"/>
      <c r="D90" s="55"/>
      <c r="E90" s="62"/>
    </row>
    <row r="91" spans="1:5" x14ac:dyDescent="0.25">
      <c r="A91" s="100"/>
      <c r="B91" s="111" t="s">
        <v>98</v>
      </c>
      <c r="C91" s="73"/>
      <c r="D91" s="55"/>
      <c r="E91" s="62"/>
    </row>
    <row r="92" spans="1:5" ht="15.75" thickBot="1" x14ac:dyDescent="0.3">
      <c r="A92" s="101"/>
      <c r="B92" s="112" t="s">
        <v>99</v>
      </c>
      <c r="C92" s="74"/>
      <c r="D92" s="56"/>
      <c r="E92" s="62"/>
    </row>
    <row r="93" spans="1:5" s="89" customFormat="1" x14ac:dyDescent="0.25">
      <c r="A93" s="84" t="s">
        <v>106</v>
      </c>
      <c r="B93" s="8"/>
      <c r="C93" s="86">
        <f t="shared" ref="C93" si="8">SUM(C94)</f>
        <v>250</v>
      </c>
      <c r="D93" s="87">
        <f>(C93/C102)*100</f>
        <v>4.0128410914927768</v>
      </c>
      <c r="E93" s="88"/>
    </row>
    <row r="94" spans="1:5" ht="51.75" thickBot="1" x14ac:dyDescent="0.3">
      <c r="A94" s="26" t="s">
        <v>100</v>
      </c>
      <c r="B94" s="115" t="s">
        <v>101</v>
      </c>
      <c r="C94" s="74">
        <v>250</v>
      </c>
      <c r="D94" s="54">
        <f>(C94/C102)*100</f>
        <v>4.0128410914927768</v>
      </c>
      <c r="E94" s="48"/>
    </row>
    <row r="95" spans="1:5" ht="15.75" thickBot="1" x14ac:dyDescent="0.3">
      <c r="B95" s="40" t="s">
        <v>112</v>
      </c>
      <c r="C95" s="75">
        <f t="shared" ref="C95" si="9">SUM(C93,C88,C79,C75,C70)</f>
        <v>250</v>
      </c>
      <c r="D95" s="44">
        <f>(C95/C102)*100</f>
        <v>4.0128410914927768</v>
      </c>
      <c r="E95" s="48"/>
    </row>
    <row r="96" spans="1:5" ht="15.75" thickBot="1" x14ac:dyDescent="0.3">
      <c r="E96" s="29"/>
    </row>
    <row r="97" spans="2:5" ht="32.25" thickBot="1" x14ac:dyDescent="0.3">
      <c r="B97" s="33" t="s">
        <v>113</v>
      </c>
      <c r="C97" s="80" t="s">
        <v>130</v>
      </c>
      <c r="D97" s="9" t="s">
        <v>33</v>
      </c>
      <c r="E97" s="28"/>
    </row>
    <row r="98" spans="2:5" x14ac:dyDescent="0.25">
      <c r="B98" s="32" t="s">
        <v>114</v>
      </c>
      <c r="C98" s="81">
        <f t="shared" ref="C98" si="10">SUM(C23)</f>
        <v>450</v>
      </c>
      <c r="D98" s="57">
        <f>SUM(D23)</f>
        <v>7.2231139646869984</v>
      </c>
      <c r="E98" s="58"/>
    </row>
    <row r="99" spans="2:5" x14ac:dyDescent="0.25">
      <c r="B99" s="31" t="s">
        <v>115</v>
      </c>
      <c r="C99" s="73">
        <f t="shared" ref="C99" si="11">SUM(C44)</f>
        <v>450</v>
      </c>
      <c r="D99" s="59">
        <f>SUM(D44)</f>
        <v>7.2231139646869984</v>
      </c>
      <c r="E99" s="58"/>
    </row>
    <row r="100" spans="2:5" x14ac:dyDescent="0.25">
      <c r="B100" s="31" t="s">
        <v>116</v>
      </c>
      <c r="C100" s="73">
        <f t="shared" ref="C100" si="12">SUM(C66)</f>
        <v>5080</v>
      </c>
      <c r="D100" s="59">
        <f>SUM(D66)</f>
        <v>81.540930979133236</v>
      </c>
      <c r="E100" s="58"/>
    </row>
    <row r="101" spans="2:5" ht="15.75" thickBot="1" x14ac:dyDescent="0.3">
      <c r="B101" s="34" t="s">
        <v>107</v>
      </c>
      <c r="C101" s="74">
        <f t="shared" ref="C101" si="13">SUM(C95)</f>
        <v>250</v>
      </c>
      <c r="D101" s="60">
        <f>SUM(D95)</f>
        <v>4.0128410914927768</v>
      </c>
      <c r="E101" s="58"/>
    </row>
    <row r="102" spans="2:5" ht="15.75" thickBot="1" x14ac:dyDescent="0.3">
      <c r="B102" s="35" t="s">
        <v>117</v>
      </c>
      <c r="C102" s="82">
        <f>SUM(C98:C101)</f>
        <v>6230</v>
      </c>
      <c r="D102" s="22">
        <f>SUM(D98:D101)</f>
        <v>100.00000000000001</v>
      </c>
      <c r="E102" s="30"/>
    </row>
  </sheetData>
  <mergeCells count="19">
    <mergeCell ref="B86:B87"/>
    <mergeCell ref="A8:A9"/>
    <mergeCell ref="A12:A13"/>
    <mergeCell ref="A14:A15"/>
    <mergeCell ref="A89:A92"/>
    <mergeCell ref="A80:A84"/>
    <mergeCell ref="A86:A87"/>
    <mergeCell ref="A71:A74"/>
    <mergeCell ref="A76:A78"/>
    <mergeCell ref="B76:B77"/>
    <mergeCell ref="A28:A29"/>
    <mergeCell ref="A31:A35"/>
    <mergeCell ref="A38:A43"/>
    <mergeCell ref="A64:B64"/>
    <mergeCell ref="C28:C29"/>
    <mergeCell ref="D28:D29"/>
    <mergeCell ref="A48:B48"/>
    <mergeCell ref="A53:B53"/>
    <mergeCell ref="A60:B60"/>
  </mergeCells>
  <pageMargins left="0.7" right="0.7" top="0.78740157499999996" bottom="0.78740157499999996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ITI LK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 Lukas</dc:creator>
  <cp:lastModifiedBy>Chmel Lukas</cp:lastModifiedBy>
  <cp:lastPrinted>2013-10-17T07:42:32Z</cp:lastPrinted>
  <dcterms:created xsi:type="dcterms:W3CDTF">2013-10-09T09:42:19Z</dcterms:created>
  <dcterms:modified xsi:type="dcterms:W3CDTF">2013-10-17T07:42:34Z</dcterms:modified>
</cp:coreProperties>
</file>