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0"/>
  </bookViews>
  <sheets>
    <sheet name="Bilance PaV" sheetId="1" r:id="rId1"/>
    <sheet name="91407" sheetId="2" r:id="rId2"/>
    <sheet name="91707" sheetId="3" r:id="rId3"/>
    <sheet name="92607" sheetId="4" r:id="rId4"/>
  </sheets>
  <definedNames/>
  <calcPr fullCalcOnLoad="1"/>
</workbook>
</file>

<file path=xl/sharedStrings.xml><?xml version="1.0" encoding="utf-8"?>
<sst xmlns="http://schemas.openxmlformats.org/spreadsheetml/2006/main" count="552" uniqueCount="247">
  <si>
    <t>v tis. Kč</t>
  </si>
  <si>
    <t>ukazatel</t>
  </si>
  <si>
    <t xml:space="preserve">pol. </t>
  </si>
  <si>
    <t>A/ Vlastní  příjmy</t>
  </si>
  <si>
    <t>1. daňové příjmy</t>
  </si>
  <si>
    <t>1xxx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</si>
  <si>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</si>
  <si>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</si>
  <si>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</si>
  <si>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</si>
  <si>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</si>
  <si>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</si>
  <si>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</si>
  <si>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</si>
  <si>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</si>
  <si>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</si>
  <si>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</si>
  <si>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</si>
  <si>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</si>
  <si>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</si>
  <si>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</si>
  <si>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</si>
  <si>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</si>
  <si>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</si>
  <si>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</si>
  <si>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</si>
  <si>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</si>
  <si>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</si>
  <si>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</si>
  <si>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</si>
  <si>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</si>
  <si>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</si>
  <si>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</si>
  <si>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</si>
  <si>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</si>
  <si>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</si>
  <si>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</si>
  <si>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</si>
  <si>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</si>
  <si>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</si>
  <si>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</si>
  <si>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</si>
  <si>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</si>
  <si>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</si>
  <si>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</si>
  <si>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</si>
  <si>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</si>
  <si>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</si>
  <si>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</si>
  <si>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</si>
  <si>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</si>
  <si>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</si>
  <si>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</si>
  <si>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</si>
  <si>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</si>
  <si>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</si>
  <si>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</si>
  <si>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</si>
  <si>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</si>
  <si>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</si>
  <si>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</si>
  <si>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91407 - Působnosti</t>
  </si>
  <si>
    <t>uk.</t>
  </si>
  <si>
    <t>č.a.</t>
  </si>
  <si>
    <t>§</t>
  </si>
  <si>
    <t>91407 - P Ů S O B N O S T I</t>
  </si>
  <si>
    <t>SR 2014</t>
  </si>
  <si>
    <t>SU</t>
  </si>
  <si>
    <t>x</t>
  </si>
  <si>
    <t>Běžné (neinvestiční) výdaje resortu celkem</t>
  </si>
  <si>
    <t>DU</t>
  </si>
  <si>
    <t>Činnosti v kultuře</t>
  </si>
  <si>
    <t>RU</t>
  </si>
  <si>
    <t>071200</t>
  </si>
  <si>
    <t>0000</t>
  </si>
  <si>
    <t>propagace kultury LK</t>
  </si>
  <si>
    <t>nákup ostatních služeb</t>
  </si>
  <si>
    <t xml:space="preserve"> </t>
  </si>
  <si>
    <t>Památková péče</t>
  </si>
  <si>
    <t>072100</t>
  </si>
  <si>
    <t>propagace památkové péče</t>
  </si>
  <si>
    <t>ostatní neinv.výdaje j.n. (finanční dar-progr.MK ČR)</t>
  </si>
  <si>
    <t>072400</t>
  </si>
  <si>
    <t>plány ochrany památkové péče</t>
  </si>
  <si>
    <t>ostatní neinv.výdaje j.n. (plány ochrany památ. péče)</t>
  </si>
  <si>
    <t>Cestovní ruch</t>
  </si>
  <si>
    <t>073100</t>
  </si>
  <si>
    <t>marketingová podpora</t>
  </si>
  <si>
    <t>ostatní osobní výdaje</t>
  </si>
  <si>
    <t>nákup materiálu</t>
  </si>
  <si>
    <t>nájemné</t>
  </si>
  <si>
    <t>zprac.dat a služby s inform. a komun. technologiemi</t>
  </si>
  <si>
    <t>cestovné (tuzemské i zahraniční)</t>
  </si>
  <si>
    <t>pohoštění</t>
  </si>
  <si>
    <t>služby peněžních ústavů vč. komerčního pojištění</t>
  </si>
  <si>
    <t>073300</t>
  </si>
  <si>
    <t>turistická infrastruktura cestovního ruchu</t>
  </si>
  <si>
    <t>073400</t>
  </si>
  <si>
    <t>statistická šetření</t>
  </si>
  <si>
    <t>odbor kultury, památkové péče a cestovního ruchu</t>
  </si>
  <si>
    <t>Kapitola 91407 - Působnosti</t>
  </si>
  <si>
    <t>UR 2014</t>
  </si>
  <si>
    <t>změna RO č. 276/14</t>
  </si>
  <si>
    <t>ZR-RO č. 276/14</t>
  </si>
  <si>
    <t>926 07 - Dotační fond LK</t>
  </si>
  <si>
    <t>tis.Kč</t>
  </si>
  <si>
    <t>uk</t>
  </si>
  <si>
    <t>D O T A Č N Í  F O N D   L K</t>
  </si>
  <si>
    <t>UR  II. 2014</t>
  </si>
  <si>
    <t>Běžné a kapitálové výdaje resortu celkem</t>
  </si>
  <si>
    <t>z toho</t>
  </si>
  <si>
    <t>7010000</t>
  </si>
  <si>
    <t>Podprogram 7.1 - Kulturní aktivity v LK</t>
  </si>
  <si>
    <t>701000</t>
  </si>
  <si>
    <t>nespecifikované rezervy fondu</t>
  </si>
  <si>
    <t>nespecifikované rezervy</t>
  </si>
  <si>
    <t>7010008</t>
  </si>
  <si>
    <t>Tématický workshop v rámci Oslav</t>
  </si>
  <si>
    <t>5222</t>
  </si>
  <si>
    <t>neinvestiční transf.os.-Active art</t>
  </si>
  <si>
    <t>7010009</t>
  </si>
  <si>
    <t>Propagace obnoveného salónku na Ještědu</t>
  </si>
  <si>
    <t>neinvestiční transf.os.-Jestěd 73</t>
  </si>
  <si>
    <t>7040000</t>
  </si>
  <si>
    <t>Kulturní aktivity v LK</t>
  </si>
  <si>
    <t>7020000</t>
  </si>
  <si>
    <t>Podprogram 7.2 -Záchrana a obnova památek v LK</t>
  </si>
  <si>
    <t>5901</t>
  </si>
  <si>
    <t>7020002</t>
  </si>
  <si>
    <t>Záchrana varhan z kostela Navštívení P.Marie</t>
  </si>
  <si>
    <t>5223</t>
  </si>
  <si>
    <t>neinvestiční transfery církvím - ŘKF Bozkov</t>
  </si>
  <si>
    <t>7020020</t>
  </si>
  <si>
    <t>Obn.střeš.kryt.a římsy kostela sv.Magdalény</t>
  </si>
  <si>
    <t>neinvestiční transfery církvím - ŘKF Holany</t>
  </si>
  <si>
    <t>7020021</t>
  </si>
  <si>
    <t>3001</t>
  </si>
  <si>
    <t>Záchrana a zpříst. Sb.Waldes - šperková spínadla</t>
  </si>
  <si>
    <t>5321</t>
  </si>
  <si>
    <t>neinvestiční transfery obcím - Muezum v Jbc.</t>
  </si>
  <si>
    <t>7020022</t>
  </si>
  <si>
    <t>5003</t>
  </si>
  <si>
    <t xml:space="preserve">Rest. věžních hodin kostela sv. Prokopa </t>
  </si>
  <si>
    <t>neinvestiční transfery obcím - Jablonec nad Jizerou</t>
  </si>
  <si>
    <t>7020024</t>
  </si>
  <si>
    <t xml:space="preserve">Opr.střecay,krov,fas. kostel Povýš.sv.Kříže </t>
  </si>
  <si>
    <t>neinvestiční transfery církvím - ŘKF Volfartice</t>
  </si>
  <si>
    <t>7020026</t>
  </si>
  <si>
    <t>Pokl.stř.krytiny, mont.a rev.hromosvodů</t>
  </si>
  <si>
    <t>5212</t>
  </si>
  <si>
    <t>neinvestiční transfery podnik. FO - Miroslav Balatka</t>
  </si>
  <si>
    <t>7020027</t>
  </si>
  <si>
    <t xml:space="preserve">Oprava střeš.pláště far.kostela sv. Vavřince </t>
  </si>
  <si>
    <t>neinvestiční transfery církvím - ŘKF Jezvé</t>
  </si>
  <si>
    <t>7020029</t>
  </si>
  <si>
    <t>Gen.oprava stř.pláště Kaple Jednoty bratrské</t>
  </si>
  <si>
    <t>neinvestiční transfery církvím - Ochr.sb. při ČBCE v Ž.B.</t>
  </si>
  <si>
    <t>7020031</t>
  </si>
  <si>
    <t>Opr.zdi s kříž.cestou kostel sv. Michaela</t>
  </si>
  <si>
    <t>neinvestiční transfery církvím - ŘKF Rokytnice n. Jizerou</t>
  </si>
  <si>
    <t>7020032</t>
  </si>
  <si>
    <t>4055</t>
  </si>
  <si>
    <t>Oprava kaple sv. Josefa ve Velenicích</t>
  </si>
  <si>
    <t>neinvestiční transfery obcím - Velenice</t>
  </si>
  <si>
    <t>7020035</t>
  </si>
  <si>
    <t>Opr.stodoly zem.usedlosti Nová Ves n. Pop.</t>
  </si>
  <si>
    <t>neinvestiční transfery podnik. FO - Ing. B. Hercík</t>
  </si>
  <si>
    <t>7020036</t>
  </si>
  <si>
    <t xml:space="preserve">Obnova stř.pláště pam.chr. roubené chalupy </t>
  </si>
  <si>
    <t>5229</t>
  </si>
  <si>
    <t>neinvestiční transfery nezisk.org.-Muzeum a gal. Semily</t>
  </si>
  <si>
    <t>7020037</t>
  </si>
  <si>
    <t>5063</t>
  </si>
  <si>
    <t xml:space="preserve">Hřbit.zeď kostela Nanebevzetí Panny Marie </t>
  </si>
  <si>
    <t>neinvestiční transfery obcím - Vyskeř</t>
  </si>
  <si>
    <t>7020038</t>
  </si>
  <si>
    <t xml:space="preserve">Rekonstrukce secesního zádveří u domu </t>
  </si>
  <si>
    <t>neinvestiční transfery podnik. FO - doc .MgA J. Bárta</t>
  </si>
  <si>
    <t>7020039</t>
  </si>
  <si>
    <t>Stavební oprava opěrné zdi na p. č. 488,494,496</t>
  </si>
  <si>
    <t>neinvestiční transfery církvím - ŘKF Turnov</t>
  </si>
  <si>
    <t xml:space="preserve">Záchrana a obnova památek v LK </t>
  </si>
  <si>
    <t>7030000</t>
  </si>
  <si>
    <t>Podprogram 7.3 -Stavebně historický průzkum</t>
  </si>
  <si>
    <t>7030001</t>
  </si>
  <si>
    <t>SHP - Janatův mlýn</t>
  </si>
  <si>
    <t>5493</t>
  </si>
  <si>
    <t>úče.neinvestiční transfery tyz. osobám - Ing. J.Krch</t>
  </si>
  <si>
    <t>7030002</t>
  </si>
  <si>
    <t>4003</t>
  </si>
  <si>
    <t>SHP - zámek Doksy 2014</t>
  </si>
  <si>
    <t>neinvestiční transfery obcím - Město Doksy</t>
  </si>
  <si>
    <t>7030003</t>
  </si>
  <si>
    <t>SHP - kostel sv. Jakuba v Letařovicích</t>
  </si>
  <si>
    <t>neinvestiční transfery církvím a nábož. spol.- ŘKF Č. Dub</t>
  </si>
  <si>
    <t>7030004</t>
  </si>
  <si>
    <t>SHP bývalé fary v Horní Libchavě</t>
  </si>
  <si>
    <r>
      <t>úče.neinvestiční transfery tyz. osobám - Miroslav Pr</t>
    </r>
    <r>
      <rPr>
        <sz val="8"/>
        <rFont val="Calibri"/>
        <family val="2"/>
      </rPr>
      <t>ö</t>
    </r>
    <r>
      <rPr>
        <sz val="8"/>
        <rFont val="Arial CE"/>
        <family val="0"/>
      </rPr>
      <t>ller</t>
    </r>
  </si>
  <si>
    <t>7030005</t>
  </si>
  <si>
    <t>SHP zemědělské usedlosti  Nová Ves n.Popelkou</t>
  </si>
  <si>
    <t>úče.neinvestiční transfery tyz. osobám - Ing. Boh. Hercík</t>
  </si>
  <si>
    <t>7030006</t>
  </si>
  <si>
    <t>5056</t>
  </si>
  <si>
    <t>Fotogrammetrické zaměř. pláště hrad Kumburk</t>
  </si>
  <si>
    <t>neinvestiční transfery obcím - Obec Syřenov</t>
  </si>
  <si>
    <t>Podprogram 7.4 -Archeologie</t>
  </si>
  <si>
    <t>7040004</t>
  </si>
  <si>
    <t>1705</t>
  </si>
  <si>
    <t>Záchranný archeologický výzkum - Sklenařice</t>
  </si>
  <si>
    <t>neinv. příspěvky zřízeným PO - Muzeum ČR Turnov</t>
  </si>
  <si>
    <t>7040005</t>
  </si>
  <si>
    <t>Záchranný archeologický výzkum - Přepeře u Turnova</t>
  </si>
  <si>
    <t>7040006</t>
  </si>
  <si>
    <t>1704</t>
  </si>
  <si>
    <t>Restaurátorské ošetření archeologických mov.nálezů</t>
  </si>
  <si>
    <t>neinv. příspěvky zřízeným PO - Muzeum Česká Lípa</t>
  </si>
  <si>
    <t>Změna rozpočtu - rozpočtové opatření č. 276/14</t>
  </si>
  <si>
    <t>ZR-RO č.276/14</t>
  </si>
  <si>
    <t xml:space="preserve">Odbor kultury, památkové péče a cestovního ruchu </t>
  </si>
  <si>
    <t>Kapitola 917 07 - Transfery</t>
  </si>
  <si>
    <t>tis. Kč</t>
  </si>
  <si>
    <t>UZ</t>
  </si>
  <si>
    <t>číslo a název kapitoly</t>
  </si>
  <si>
    <t xml:space="preserve">z toho </t>
  </si>
  <si>
    <t>Regionální funkce knihoven</t>
  </si>
  <si>
    <t>Podpora českých divadel</t>
  </si>
  <si>
    <t>Propagace památková péče</t>
  </si>
  <si>
    <t>Podpora rozvoje turist.reg., KČT a post.přehl.</t>
  </si>
  <si>
    <t>Podpora vybraných aktivit kultury a pam.péče</t>
  </si>
  <si>
    <t>Účelové neinvestiční dotace KÚ LK - POK</t>
  </si>
  <si>
    <t>Účelové neinvestiční dotace MK POK</t>
  </si>
  <si>
    <t>ZRRO č. 276/14</t>
  </si>
  <si>
    <t>780053</t>
  </si>
  <si>
    <t>účast na festivalu New York</t>
  </si>
  <si>
    <t>2703</t>
  </si>
  <si>
    <t>Naivní divadlo Liberec, příspěvková organizace</t>
  </si>
  <si>
    <t>Nejlepší knihovna LK</t>
  </si>
  <si>
    <t>finanční dar - nejlepší knihovna okres Liberec</t>
  </si>
  <si>
    <t>780055</t>
  </si>
  <si>
    <t>finanční dar - nejlepší knihovna okresJablonec n.N.</t>
  </si>
  <si>
    <t>finanční dar - nejlepší knihovna okres Česká Lípa</t>
  </si>
  <si>
    <t>780056</t>
  </si>
  <si>
    <t>finanční dar - nejlepší knihovna okres Semily</t>
  </si>
  <si>
    <t>780054</t>
  </si>
  <si>
    <t>780057</t>
  </si>
  <si>
    <t>2. nedaňové příjmy  *</t>
  </si>
  <si>
    <t>* ORJ 07, § 3399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</si>
</sst>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  <numFmt numFmtId="167" formatCode="#,##0.0000"/>
    <numFmt numFmtId="168" formatCode="#,##0.000000"/>
    <numFmt numFmtId="169" formatCode="#,##0.0000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E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color indexed="12"/>
      <name val="Arial"/>
      <family val="2"/>
    </font>
    <font>
      <sz val="8"/>
      <name val="Arial CE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99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23" xfId="49" applyFont="1" applyBorder="1" applyAlignment="1">
      <alignment horizontal="center" vertical="center"/>
      <protection/>
    </xf>
    <xf numFmtId="0" fontId="9" fillId="0" borderId="24" xfId="49" applyFont="1" applyBorder="1" applyAlignment="1">
      <alignment horizontal="center" vertical="center"/>
      <protection/>
    </xf>
    <xf numFmtId="0" fontId="9" fillId="0" borderId="24" xfId="49" applyFont="1" applyBorder="1" applyAlignment="1">
      <alignment horizontal="center" vertical="center"/>
      <protection/>
    </xf>
    <xf numFmtId="0" fontId="8" fillId="23" borderId="20" xfId="49" applyFont="1" applyFill="1" applyBorder="1" applyAlignment="1">
      <alignment horizontal="center" vertical="center"/>
      <protection/>
    </xf>
    <xf numFmtId="0" fontId="8" fillId="0" borderId="20" xfId="51" applyFont="1" applyBorder="1" applyAlignment="1">
      <alignment horizontal="center"/>
      <protection/>
    </xf>
    <xf numFmtId="0" fontId="8" fillId="0" borderId="25" xfId="51" applyFont="1" applyBorder="1" applyAlignment="1">
      <alignment horizontal="center"/>
      <protection/>
    </xf>
    <xf numFmtId="0" fontId="0" fillId="0" borderId="0" xfId="57">
      <alignment/>
      <protection/>
    </xf>
    <xf numFmtId="0" fontId="8" fillId="0" borderId="26" xfId="57" applyFont="1" applyFill="1" applyBorder="1" applyAlignment="1">
      <alignment horizontal="center"/>
      <protection/>
    </xf>
    <xf numFmtId="0" fontId="8" fillId="0" borderId="27" xfId="57" applyFont="1" applyFill="1" applyBorder="1" applyAlignment="1">
      <alignment horizontal="center"/>
      <protection/>
    </xf>
    <xf numFmtId="0" fontId="8" fillId="0" borderId="20" xfId="57" applyFont="1" applyFill="1" applyBorder="1" applyAlignment="1">
      <alignment horizontal="center"/>
      <protection/>
    </xf>
    <xf numFmtId="0" fontId="8" fillId="0" borderId="20" xfId="57" applyFont="1" applyFill="1" applyBorder="1" applyAlignment="1">
      <alignment horizontal="left"/>
      <protection/>
    </xf>
    <xf numFmtId="4" fontId="8" fillId="23" borderId="28" xfId="57" applyNumberFormat="1" applyFont="1" applyFill="1" applyBorder="1">
      <alignment/>
      <protection/>
    </xf>
    <xf numFmtId="0" fontId="10" fillId="0" borderId="19" xfId="57" applyFont="1" applyFill="1" applyBorder="1" applyAlignment="1">
      <alignment horizontal="center"/>
      <protection/>
    </xf>
    <xf numFmtId="49" fontId="10" fillId="0" borderId="27" xfId="57" applyNumberFormat="1" applyFont="1" applyFill="1" applyBorder="1" applyAlignment="1">
      <alignment horizontal="center"/>
      <protection/>
    </xf>
    <xf numFmtId="49" fontId="10" fillId="0" borderId="28" xfId="57" applyNumberFormat="1" applyFont="1" applyFill="1" applyBorder="1" applyAlignment="1">
      <alignment horizontal="center"/>
      <protection/>
    </xf>
    <xf numFmtId="49" fontId="10" fillId="0" borderId="20" xfId="57" applyNumberFormat="1" applyFont="1" applyFill="1" applyBorder="1" applyAlignment="1">
      <alignment horizontal="center"/>
      <protection/>
    </xf>
    <xf numFmtId="0" fontId="10" fillId="0" borderId="29" xfId="57" applyFont="1" applyFill="1" applyBorder="1" applyAlignment="1">
      <alignment horizontal="center"/>
      <protection/>
    </xf>
    <xf numFmtId="0" fontId="10" fillId="0" borderId="20" xfId="57" applyFont="1" applyFill="1" applyBorder="1">
      <alignment/>
      <protection/>
    </xf>
    <xf numFmtId="4" fontId="10" fillId="0" borderId="28" xfId="57" applyNumberFormat="1" applyFont="1" applyFill="1" applyBorder="1" applyAlignment="1">
      <alignment horizontal="right"/>
      <protection/>
    </xf>
    <xf numFmtId="0" fontId="11" fillId="0" borderId="0" xfId="57" applyFont="1">
      <alignment/>
      <protection/>
    </xf>
    <xf numFmtId="0" fontId="8" fillId="0" borderId="10" xfId="57" applyFont="1" applyFill="1" applyBorder="1" applyAlignment="1">
      <alignment horizontal="center"/>
      <protection/>
    </xf>
    <xf numFmtId="49" fontId="8" fillId="0" borderId="30" xfId="57" applyNumberFormat="1" applyFont="1" applyFill="1" applyBorder="1" applyAlignment="1">
      <alignment horizontal="center"/>
      <protection/>
    </xf>
    <xf numFmtId="49" fontId="8" fillId="0" borderId="31" xfId="57" applyNumberFormat="1" applyFont="1" applyFill="1" applyBorder="1" applyAlignment="1">
      <alignment horizontal="center"/>
      <protection/>
    </xf>
    <xf numFmtId="0" fontId="8" fillId="0" borderId="11" xfId="57" applyFont="1" applyFill="1" applyBorder="1" applyAlignment="1">
      <alignment horizontal="center"/>
      <protection/>
    </xf>
    <xf numFmtId="0" fontId="8" fillId="0" borderId="30" xfId="57" applyFont="1" applyFill="1" applyBorder="1" applyAlignment="1">
      <alignment horizontal="center"/>
      <protection/>
    </xf>
    <xf numFmtId="0" fontId="8" fillId="0" borderId="11" xfId="57" applyFont="1" applyFill="1" applyBorder="1">
      <alignment/>
      <protection/>
    </xf>
    <xf numFmtId="4" fontId="8" fillId="0" borderId="31" xfId="35" applyNumberFormat="1" applyFont="1" applyFill="1" applyBorder="1" applyAlignment="1">
      <alignment horizontal="right"/>
    </xf>
    <xf numFmtId="0" fontId="12" fillId="0" borderId="0" xfId="57" applyFont="1">
      <alignment/>
      <protection/>
    </xf>
    <xf numFmtId="0" fontId="13" fillId="0" borderId="32" xfId="57" applyFont="1" applyFill="1" applyBorder="1" applyAlignment="1">
      <alignment horizontal="center"/>
      <protection/>
    </xf>
    <xf numFmtId="49" fontId="13" fillId="0" borderId="33" xfId="57" applyNumberFormat="1" applyFont="1" applyFill="1" applyBorder="1" applyAlignment="1">
      <alignment horizontal="center"/>
      <protection/>
    </xf>
    <xf numFmtId="49" fontId="13" fillId="0" borderId="34" xfId="57" applyNumberFormat="1" applyFont="1" applyFill="1" applyBorder="1" applyAlignment="1">
      <alignment horizontal="center"/>
      <protection/>
    </xf>
    <xf numFmtId="0" fontId="13" fillId="0" borderId="35" xfId="57" applyFont="1" applyFill="1" applyBorder="1" applyAlignment="1">
      <alignment horizontal="center"/>
      <protection/>
    </xf>
    <xf numFmtId="0" fontId="13" fillId="0" borderId="22" xfId="57" applyFont="1" applyFill="1" applyBorder="1" applyAlignment="1">
      <alignment horizontal="center"/>
      <protection/>
    </xf>
    <xf numFmtId="0" fontId="13" fillId="0" borderId="35" xfId="57" applyFont="1" applyFill="1" applyBorder="1">
      <alignment/>
      <protection/>
    </xf>
    <xf numFmtId="4" fontId="13" fillId="0" borderId="34" xfId="35" applyNumberFormat="1" applyFont="1" applyFill="1" applyBorder="1" applyAlignment="1">
      <alignment horizontal="right"/>
    </xf>
    <xf numFmtId="0" fontId="12" fillId="0" borderId="0" xfId="57" applyFont="1" applyBorder="1">
      <alignment/>
      <protection/>
    </xf>
    <xf numFmtId="0" fontId="13" fillId="0" borderId="10" xfId="57" applyFont="1" applyFill="1" applyBorder="1" applyAlignment="1">
      <alignment horizontal="center"/>
      <protection/>
    </xf>
    <xf numFmtId="49" fontId="13" fillId="0" borderId="30" xfId="57" applyNumberFormat="1" applyFont="1" applyFill="1" applyBorder="1" applyAlignment="1">
      <alignment horizontal="center"/>
      <protection/>
    </xf>
    <xf numFmtId="49" fontId="13" fillId="0" borderId="31" xfId="57" applyNumberFormat="1" applyFont="1" applyFill="1" applyBorder="1" applyAlignment="1">
      <alignment horizontal="center"/>
      <protection/>
    </xf>
    <xf numFmtId="0" fontId="13" fillId="0" borderId="31" xfId="57" applyFont="1" applyFill="1" applyBorder="1" applyAlignment="1">
      <alignment horizontal="center"/>
      <protection/>
    </xf>
    <xf numFmtId="0" fontId="13" fillId="0" borderId="30" xfId="57" applyFont="1" applyFill="1" applyBorder="1" applyAlignment="1">
      <alignment horizontal="center"/>
      <protection/>
    </xf>
    <xf numFmtId="0" fontId="13" fillId="0" borderId="11" xfId="57" applyFont="1" applyFill="1" applyBorder="1">
      <alignment/>
      <protection/>
    </xf>
    <xf numFmtId="4" fontId="13" fillId="0" borderId="31" xfId="57" applyNumberFormat="1" applyFont="1" applyFill="1" applyBorder="1">
      <alignment/>
      <protection/>
    </xf>
    <xf numFmtId="4" fontId="8" fillId="0" borderId="11" xfId="57" applyNumberFormat="1" applyFont="1" applyFill="1" applyBorder="1">
      <alignment/>
      <protection/>
    </xf>
    <xf numFmtId="4" fontId="13" fillId="0" borderId="31" xfId="35" applyNumberFormat="1" applyFont="1" applyFill="1" applyBorder="1" applyAlignment="1">
      <alignment horizontal="right"/>
    </xf>
    <xf numFmtId="4" fontId="13" fillId="0" borderId="11" xfId="57" applyNumberFormat="1" applyFont="1" applyFill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58" fillId="0" borderId="20" xfId="57" applyFont="1" applyFill="1" applyBorder="1">
      <alignment/>
      <protection/>
    </xf>
    <xf numFmtId="0" fontId="11" fillId="0" borderId="0" xfId="57" applyFont="1" applyBorder="1">
      <alignment/>
      <protection/>
    </xf>
    <xf numFmtId="165" fontId="13" fillId="0" borderId="11" xfId="57" applyNumberFormat="1" applyFont="1" applyFill="1" applyBorder="1">
      <alignment/>
      <protection/>
    </xf>
    <xf numFmtId="165" fontId="13" fillId="0" borderId="14" xfId="57" applyNumberFormat="1" applyFont="1" applyFill="1" applyBorder="1">
      <alignment/>
      <protection/>
    </xf>
    <xf numFmtId="165" fontId="13" fillId="0" borderId="14" xfId="49" applyNumberFormat="1" applyFont="1" applyBorder="1" applyAlignment="1">
      <alignment horizontal="right"/>
      <protection/>
    </xf>
    <xf numFmtId="0" fontId="59" fillId="0" borderId="10" xfId="57" applyFont="1" applyFill="1" applyBorder="1" applyAlignment="1">
      <alignment horizontal="center"/>
      <protection/>
    </xf>
    <xf numFmtId="49" fontId="59" fillId="0" borderId="30" xfId="57" applyNumberFormat="1" applyFont="1" applyFill="1" applyBorder="1" applyAlignment="1">
      <alignment horizontal="center"/>
      <protection/>
    </xf>
    <xf numFmtId="49" fontId="59" fillId="0" borderId="31" xfId="57" applyNumberFormat="1" applyFont="1" applyFill="1" applyBorder="1" applyAlignment="1">
      <alignment horizontal="center"/>
      <protection/>
    </xf>
    <xf numFmtId="0" fontId="60" fillId="0" borderId="0" xfId="57" applyFont="1" applyBorder="1">
      <alignment/>
      <protection/>
    </xf>
    <xf numFmtId="0" fontId="61" fillId="0" borderId="0" xfId="57" applyFont="1">
      <alignment/>
      <protection/>
    </xf>
    <xf numFmtId="0" fontId="60" fillId="0" borderId="0" xfId="57" applyFont="1">
      <alignment/>
      <protection/>
    </xf>
    <xf numFmtId="0" fontId="0" fillId="0" borderId="10" xfId="57" applyFont="1" applyFill="1" applyBorder="1">
      <alignment/>
      <protection/>
    </xf>
    <xf numFmtId="0" fontId="0" fillId="0" borderId="30" xfId="57" applyFont="1" applyFill="1" applyBorder="1">
      <alignment/>
      <protection/>
    </xf>
    <xf numFmtId="0" fontId="0" fillId="0" borderId="36" xfId="57" applyFont="1" applyFill="1" applyBorder="1">
      <alignment/>
      <protection/>
    </xf>
    <xf numFmtId="0" fontId="13" fillId="0" borderId="11" xfId="57" applyFont="1" applyFill="1" applyBorder="1" applyAlignment="1">
      <alignment/>
      <protection/>
    </xf>
    <xf numFmtId="0" fontId="8" fillId="0" borderId="13" xfId="57" applyFont="1" applyFill="1" applyBorder="1" applyAlignment="1">
      <alignment horizontal="center"/>
      <protection/>
    </xf>
    <xf numFmtId="49" fontId="8" fillId="0" borderId="37" xfId="57" applyNumberFormat="1" applyFont="1" applyFill="1" applyBorder="1" applyAlignment="1">
      <alignment horizontal="center"/>
      <protection/>
    </xf>
    <xf numFmtId="49" fontId="8" fillId="0" borderId="36" xfId="57" applyNumberFormat="1" applyFont="1" applyFill="1" applyBorder="1" applyAlignment="1">
      <alignment horizontal="center"/>
      <protection/>
    </xf>
    <xf numFmtId="0" fontId="8" fillId="0" borderId="14" xfId="57" applyFont="1" applyFill="1" applyBorder="1" applyAlignment="1">
      <alignment horizontal="center"/>
      <protection/>
    </xf>
    <xf numFmtId="0" fontId="8" fillId="0" borderId="37" xfId="57" applyFont="1" applyFill="1" applyBorder="1" applyAlignment="1">
      <alignment horizontal="center"/>
      <protection/>
    </xf>
    <xf numFmtId="0" fontId="8" fillId="0" borderId="14" xfId="57" applyFont="1" applyFill="1" applyBorder="1">
      <alignment/>
      <protection/>
    </xf>
    <xf numFmtId="4" fontId="8" fillId="0" borderId="36" xfId="35" applyNumberFormat="1" applyFont="1" applyFill="1" applyBorder="1" applyAlignment="1">
      <alignment horizontal="right"/>
    </xf>
    <xf numFmtId="0" fontId="0" fillId="0" borderId="13" xfId="57" applyFill="1" applyBorder="1">
      <alignment/>
      <protection/>
    </xf>
    <xf numFmtId="0" fontId="0" fillId="0" borderId="37" xfId="57" applyFill="1" applyBorder="1">
      <alignment/>
      <protection/>
    </xf>
    <xf numFmtId="0" fontId="0" fillId="0" borderId="36" xfId="57" applyFill="1" applyBorder="1">
      <alignment/>
      <protection/>
    </xf>
    <xf numFmtId="0" fontId="13" fillId="0" borderId="36" xfId="57" applyFont="1" applyFill="1" applyBorder="1" applyAlignment="1">
      <alignment horizontal="center"/>
      <protection/>
    </xf>
    <xf numFmtId="0" fontId="13" fillId="0" borderId="37" xfId="57" applyFont="1" applyFill="1" applyBorder="1" applyAlignment="1">
      <alignment horizontal="center"/>
      <protection/>
    </xf>
    <xf numFmtId="0" fontId="13" fillId="0" borderId="14" xfId="57" applyFont="1" applyFill="1" applyBorder="1">
      <alignment/>
      <protection/>
    </xf>
    <xf numFmtId="4" fontId="13" fillId="0" borderId="36" xfId="57" applyNumberFormat="1" applyFont="1" applyFill="1" applyBorder="1">
      <alignment/>
      <protection/>
    </xf>
    <xf numFmtId="4" fontId="8" fillId="0" borderId="14" xfId="57" applyNumberFormat="1" applyFont="1" applyFill="1" applyBorder="1">
      <alignment/>
      <protection/>
    </xf>
    <xf numFmtId="0" fontId="0" fillId="0" borderId="38" xfId="57" applyFill="1" applyBorder="1">
      <alignment/>
      <protection/>
    </xf>
    <xf numFmtId="0" fontId="0" fillId="0" borderId="39" xfId="57" applyFill="1" applyBorder="1">
      <alignment/>
      <protection/>
    </xf>
    <xf numFmtId="0" fontId="0" fillId="0" borderId="40" xfId="57" applyFill="1" applyBorder="1">
      <alignment/>
      <protection/>
    </xf>
    <xf numFmtId="0" fontId="13" fillId="0" borderId="40" xfId="57" applyFont="1" applyFill="1" applyBorder="1" applyAlignment="1">
      <alignment horizontal="center"/>
      <protection/>
    </xf>
    <xf numFmtId="0" fontId="13" fillId="0" borderId="39" xfId="57" applyFont="1" applyFill="1" applyBorder="1" applyAlignment="1">
      <alignment horizontal="center"/>
      <protection/>
    </xf>
    <xf numFmtId="0" fontId="13" fillId="0" borderId="41" xfId="57" applyFont="1" applyFill="1" applyBorder="1">
      <alignment/>
      <protection/>
    </xf>
    <xf numFmtId="4" fontId="13" fillId="0" borderId="40" xfId="57" applyNumberFormat="1" applyFont="1" applyFill="1" applyBorder="1">
      <alignment/>
      <protection/>
    </xf>
    <xf numFmtId="4" fontId="8" fillId="0" borderId="41" xfId="57" applyNumberFormat="1" applyFont="1" applyFill="1" applyBorder="1">
      <alignment/>
      <protection/>
    </xf>
    <xf numFmtId="0" fontId="14" fillId="0" borderId="0" xfId="57" applyFont="1" applyFill="1" applyBorder="1" applyAlignment="1">
      <alignment horizontal="center"/>
      <protection/>
    </xf>
    <xf numFmtId="49" fontId="13" fillId="0" borderId="0" xfId="57" applyNumberFormat="1" applyFont="1" applyFill="1" applyBorder="1" applyAlignment="1">
      <alignment horizontal="center"/>
      <protection/>
    </xf>
    <xf numFmtId="0" fontId="13" fillId="0" borderId="0" xfId="57" applyFont="1" applyFill="1" applyBorder="1" applyAlignment="1">
      <alignment horizontal="center"/>
      <protection/>
    </xf>
    <xf numFmtId="0" fontId="13" fillId="0" borderId="0" xfId="57" applyFont="1" applyFill="1" applyBorder="1">
      <alignment/>
      <protection/>
    </xf>
    <xf numFmtId="4" fontId="13" fillId="0" borderId="0" xfId="57" applyNumberFormat="1" applyFont="1" applyFill="1" applyBorder="1" applyAlignment="1">
      <alignment horizontal="right"/>
      <protection/>
    </xf>
    <xf numFmtId="4" fontId="13" fillId="0" borderId="0" xfId="57" applyNumberFormat="1" applyFont="1" applyFill="1" applyBorder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0" xfId="51" applyFont="1" applyBorder="1" applyAlignment="1">
      <alignment horizontal="center" wrapText="1"/>
      <protection/>
    </xf>
    <xf numFmtId="165" fontId="13" fillId="0" borderId="11" xfId="49" applyNumberFormat="1" applyFont="1" applyBorder="1" applyAlignment="1">
      <alignment horizontal="right"/>
      <protection/>
    </xf>
    <xf numFmtId="0" fontId="8" fillId="0" borderId="28" xfId="57" applyFont="1" applyFill="1" applyBorder="1" applyAlignment="1">
      <alignment horizontal="center"/>
      <protection/>
    </xf>
    <xf numFmtId="0" fontId="0" fillId="0" borderId="0" xfId="58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16" fillId="0" borderId="0" xfId="56">
      <alignment/>
      <protection/>
    </xf>
    <xf numFmtId="0" fontId="0" fillId="0" borderId="0" xfId="50">
      <alignment/>
      <protection/>
    </xf>
    <xf numFmtId="0" fontId="8" fillId="0" borderId="0" xfId="50" applyFont="1" applyAlignment="1">
      <alignment horizontal="center"/>
      <protection/>
    </xf>
    <xf numFmtId="0" fontId="12" fillId="0" borderId="0" xfId="57" applyFont="1" applyFill="1" applyAlignment="1">
      <alignment horizontal="center"/>
      <protection/>
    </xf>
    <xf numFmtId="4" fontId="12" fillId="0" borderId="0" xfId="57" applyNumberFormat="1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8" fillId="0" borderId="23" xfId="57" applyFont="1" applyFill="1" applyBorder="1" applyAlignment="1">
      <alignment horizontal="center" vertical="center" wrapText="1"/>
      <protection/>
    </xf>
    <xf numFmtId="0" fontId="8" fillId="0" borderId="42" xfId="57" applyFont="1" applyFill="1" applyBorder="1" applyAlignment="1">
      <alignment horizontal="center" vertical="center" wrapText="1"/>
      <protection/>
    </xf>
    <xf numFmtId="0" fontId="8" fillId="0" borderId="24" xfId="57" applyFont="1" applyFill="1" applyBorder="1" applyAlignment="1">
      <alignment horizontal="center" vertical="center" wrapText="1"/>
      <protection/>
    </xf>
    <xf numFmtId="0" fontId="8" fillId="0" borderId="20" xfId="48" applyFont="1" applyFill="1" applyBorder="1" applyAlignment="1">
      <alignment horizontal="center" vertical="center" wrapText="1"/>
      <protection/>
    </xf>
    <xf numFmtId="0" fontId="8" fillId="0" borderId="20" xfId="54" applyFont="1" applyBorder="1" applyAlignment="1">
      <alignment horizontal="center" vertical="center" wrapText="1"/>
      <protection/>
    </xf>
    <xf numFmtId="0" fontId="8" fillId="0" borderId="25" xfId="48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/>
      <protection/>
    </xf>
    <xf numFmtId="4" fontId="8" fillId="0" borderId="28" xfId="57" applyNumberFormat="1" applyFont="1" applyFill="1" applyBorder="1">
      <alignment/>
      <protection/>
    </xf>
    <xf numFmtId="165" fontId="8" fillId="0" borderId="28" xfId="57" applyNumberFormat="1" applyFont="1" applyFill="1" applyBorder="1">
      <alignment/>
      <protection/>
    </xf>
    <xf numFmtId="165" fontId="8" fillId="0" borderId="25" xfId="57" applyNumberFormat="1" applyFont="1" applyFill="1" applyBorder="1">
      <alignment/>
      <protection/>
    </xf>
    <xf numFmtId="0" fontId="19" fillId="0" borderId="19" xfId="57" applyFont="1" applyFill="1" applyBorder="1" applyAlignment="1">
      <alignment horizontal="center" vertical="center"/>
      <protection/>
    </xf>
    <xf numFmtId="49" fontId="19" fillId="0" borderId="27" xfId="57" applyNumberFormat="1" applyFont="1" applyFill="1" applyBorder="1" applyAlignment="1">
      <alignment horizontal="center" vertical="center"/>
      <protection/>
    </xf>
    <xf numFmtId="49" fontId="19" fillId="0" borderId="28" xfId="57" applyNumberFormat="1" applyFont="1" applyFill="1" applyBorder="1" applyAlignment="1">
      <alignment horizontal="center" vertical="center"/>
      <protection/>
    </xf>
    <xf numFmtId="0" fontId="19" fillId="0" borderId="20" xfId="57" applyFont="1" applyFill="1" applyBorder="1" applyAlignment="1">
      <alignment horizontal="center" vertical="center"/>
      <protection/>
    </xf>
    <xf numFmtId="0" fontId="19" fillId="0" borderId="27" xfId="57" applyFont="1" applyFill="1" applyBorder="1" applyAlignment="1">
      <alignment horizontal="center" vertical="center"/>
      <protection/>
    </xf>
    <xf numFmtId="0" fontId="19" fillId="0" borderId="20" xfId="57" applyFont="1" applyFill="1" applyBorder="1" applyAlignment="1">
      <alignment vertical="center" wrapText="1"/>
      <protection/>
    </xf>
    <xf numFmtId="4" fontId="19" fillId="0" borderId="28" xfId="35" applyNumberFormat="1" applyFont="1" applyFill="1" applyBorder="1" applyAlignment="1">
      <alignment horizontal="right" vertical="center"/>
    </xf>
    <xf numFmtId="165" fontId="19" fillId="0" borderId="28" xfId="35" applyNumberFormat="1" applyFont="1" applyFill="1" applyBorder="1" applyAlignment="1">
      <alignment horizontal="right" vertical="center"/>
    </xf>
    <xf numFmtId="165" fontId="19" fillId="0" borderId="25" xfId="35" applyNumberFormat="1" applyFont="1" applyFill="1" applyBorder="1" applyAlignment="1">
      <alignment horizontal="right" vertical="center"/>
    </xf>
    <xf numFmtId="0" fontId="8" fillId="0" borderId="43" xfId="57" applyFont="1" applyFill="1" applyBorder="1" applyAlignment="1">
      <alignment horizontal="center" vertical="center"/>
      <protection/>
    </xf>
    <xf numFmtId="49" fontId="8" fillId="0" borderId="44" xfId="57" applyNumberFormat="1" applyFont="1" applyFill="1" applyBorder="1" applyAlignment="1">
      <alignment horizontal="center" vertical="center"/>
      <protection/>
    </xf>
    <xf numFmtId="49" fontId="8" fillId="0" borderId="45" xfId="57" applyNumberFormat="1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>
      <alignment horizontal="center" vertical="center"/>
      <protection/>
    </xf>
    <xf numFmtId="0" fontId="8" fillId="0" borderId="44" xfId="57" applyFont="1" applyFill="1" applyBorder="1" applyAlignment="1">
      <alignment horizontal="center" vertical="center"/>
      <protection/>
    </xf>
    <xf numFmtId="0" fontId="8" fillId="0" borderId="46" xfId="57" applyFont="1" applyFill="1" applyBorder="1" applyAlignment="1">
      <alignment vertical="center" wrapText="1"/>
      <protection/>
    </xf>
    <xf numFmtId="4" fontId="8" fillId="0" borderId="45" xfId="35" applyNumberFormat="1" applyFont="1" applyFill="1" applyBorder="1" applyAlignment="1">
      <alignment horizontal="right" vertical="center"/>
    </xf>
    <xf numFmtId="165" fontId="8" fillId="0" borderId="45" xfId="35" applyNumberFormat="1" applyFont="1" applyFill="1" applyBorder="1" applyAlignment="1">
      <alignment horizontal="right" vertical="center"/>
    </xf>
    <xf numFmtId="165" fontId="8" fillId="0" borderId="47" xfId="35" applyNumberFormat="1" applyFont="1" applyFill="1" applyBorder="1" applyAlignment="1">
      <alignment horizontal="right" vertical="center"/>
    </xf>
    <xf numFmtId="0" fontId="8" fillId="0" borderId="38" xfId="57" applyFont="1" applyFill="1" applyBorder="1" applyAlignment="1">
      <alignment horizontal="center" vertical="center"/>
      <protection/>
    </xf>
    <xf numFmtId="49" fontId="8" fillId="0" borderId="39" xfId="57" applyNumberFormat="1" applyFont="1" applyFill="1" applyBorder="1" applyAlignment="1">
      <alignment horizontal="center" vertical="center"/>
      <protection/>
    </xf>
    <xf numFmtId="49" fontId="8" fillId="0" borderId="40" xfId="57" applyNumberFormat="1" applyFont="1" applyFill="1" applyBorder="1" applyAlignment="1">
      <alignment horizontal="center" vertical="center"/>
      <protection/>
    </xf>
    <xf numFmtId="0" fontId="13" fillId="0" borderId="41" xfId="57" applyFont="1" applyFill="1" applyBorder="1" applyAlignment="1">
      <alignment horizontal="center" vertical="center"/>
      <protection/>
    </xf>
    <xf numFmtId="0" fontId="13" fillId="0" borderId="39" xfId="57" applyFont="1" applyFill="1" applyBorder="1" applyAlignment="1">
      <alignment horizontal="center" vertical="center"/>
      <protection/>
    </xf>
    <xf numFmtId="0" fontId="13" fillId="0" borderId="41" xfId="57" applyFont="1" applyFill="1" applyBorder="1" applyAlignment="1">
      <alignment vertical="center" wrapText="1"/>
      <protection/>
    </xf>
    <xf numFmtId="4" fontId="13" fillId="0" borderId="40" xfId="35" applyNumberFormat="1" applyFont="1" applyFill="1" applyBorder="1" applyAlignment="1">
      <alignment horizontal="right" vertical="center"/>
    </xf>
    <xf numFmtId="165" fontId="13" fillId="0" borderId="40" xfId="35" applyNumberFormat="1" applyFont="1" applyFill="1" applyBorder="1" applyAlignment="1">
      <alignment horizontal="right" vertical="center"/>
    </xf>
    <xf numFmtId="165" fontId="13" fillId="0" borderId="48" xfId="35" applyNumberFormat="1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center" vertical="center"/>
      <protection/>
    </xf>
    <xf numFmtId="49" fontId="8" fillId="0" borderId="30" xfId="57" applyNumberFormat="1" applyFont="1" applyFill="1" applyBorder="1" applyAlignment="1">
      <alignment horizontal="center" vertical="center"/>
      <protection/>
    </xf>
    <xf numFmtId="49" fontId="8" fillId="0" borderId="31" xfId="57" applyNumberFormat="1" applyFont="1" applyFill="1" applyBorder="1" applyAlignment="1">
      <alignment horizontal="center" vertical="center"/>
      <protection/>
    </xf>
    <xf numFmtId="0" fontId="8" fillId="0" borderId="49" xfId="57" applyFont="1" applyFill="1" applyBorder="1" applyAlignment="1">
      <alignment horizontal="center" vertical="center"/>
      <protection/>
    </xf>
    <xf numFmtId="0" fontId="8" fillId="0" borderId="50" xfId="57" applyFont="1" applyFill="1" applyBorder="1" applyAlignment="1">
      <alignment horizontal="center" vertical="center"/>
      <protection/>
    </xf>
    <xf numFmtId="0" fontId="8" fillId="0" borderId="49" xfId="57" applyFont="1" applyFill="1" applyBorder="1" applyAlignment="1">
      <alignment vertical="center" wrapText="1"/>
      <protection/>
    </xf>
    <xf numFmtId="4" fontId="8" fillId="0" borderId="51" xfId="35" applyNumberFormat="1" applyFont="1" applyFill="1" applyBorder="1" applyAlignment="1">
      <alignment horizontal="right" vertical="center"/>
    </xf>
    <xf numFmtId="165" fontId="8" fillId="0" borderId="51" xfId="35" applyNumberFormat="1" applyFont="1" applyFill="1" applyBorder="1" applyAlignment="1">
      <alignment horizontal="right" vertical="center"/>
    </xf>
    <xf numFmtId="165" fontId="8" fillId="0" borderId="52" xfId="35" applyNumberFormat="1" applyFont="1" applyFill="1" applyBorder="1" applyAlignment="1">
      <alignment horizontal="right" vertical="center"/>
    </xf>
    <xf numFmtId="0" fontId="13" fillId="0" borderId="32" xfId="57" applyFont="1" applyFill="1" applyBorder="1" applyAlignment="1">
      <alignment horizontal="center" vertical="center"/>
      <protection/>
    </xf>
    <xf numFmtId="49" fontId="13" fillId="0" borderId="33" xfId="57" applyNumberFormat="1" applyFont="1" applyFill="1" applyBorder="1" applyAlignment="1">
      <alignment horizontal="center" vertical="center"/>
      <protection/>
    </xf>
    <xf numFmtId="49" fontId="13" fillId="0" borderId="34" xfId="57" applyNumberFormat="1" applyFont="1" applyFill="1" applyBorder="1" applyAlignment="1">
      <alignment horizontal="center" vertical="center"/>
      <protection/>
    </xf>
    <xf numFmtId="49" fontId="20" fillId="0" borderId="39" xfId="50" applyNumberFormat="1" applyFont="1" applyFill="1" applyBorder="1" applyAlignment="1">
      <alignment horizontal="center" vertical="center"/>
      <protection/>
    </xf>
    <xf numFmtId="0" fontId="20" fillId="0" borderId="41" xfId="55" applyFont="1" applyFill="1" applyBorder="1" applyAlignment="1">
      <alignment vertical="center"/>
      <protection/>
    </xf>
    <xf numFmtId="165" fontId="13" fillId="0" borderId="41" xfId="57" applyNumberFormat="1" applyFont="1" applyFill="1" applyBorder="1" applyAlignment="1">
      <alignment vertical="center"/>
      <protection/>
    </xf>
    <xf numFmtId="165" fontId="13" fillId="0" borderId="53" xfId="57" applyNumberFormat="1" applyFont="1" applyFill="1" applyBorder="1" applyAlignment="1">
      <alignment vertical="center"/>
      <protection/>
    </xf>
    <xf numFmtId="4" fontId="8" fillId="0" borderId="47" xfId="35" applyNumberFormat="1" applyFont="1" applyFill="1" applyBorder="1" applyAlignment="1">
      <alignment horizontal="right" vertical="center"/>
    </xf>
    <xf numFmtId="4" fontId="13" fillId="0" borderId="48" xfId="35" applyNumberFormat="1" applyFont="1" applyFill="1" applyBorder="1" applyAlignment="1">
      <alignment horizontal="right" vertical="center"/>
    </xf>
    <xf numFmtId="49" fontId="9" fillId="0" borderId="44" xfId="50" applyNumberFormat="1" applyFont="1" applyFill="1" applyBorder="1" applyAlignment="1">
      <alignment horizontal="center" vertical="center"/>
      <protection/>
    </xf>
    <xf numFmtId="0" fontId="9" fillId="0" borderId="46" xfId="55" applyFont="1" applyFill="1" applyBorder="1" applyAlignment="1">
      <alignment vertical="center"/>
      <protection/>
    </xf>
    <xf numFmtId="165" fontId="8" fillId="0" borderId="45" xfId="57" applyNumberFormat="1" applyFont="1" applyFill="1" applyBorder="1" applyAlignment="1">
      <alignment vertical="center"/>
      <protection/>
    </xf>
    <xf numFmtId="165" fontId="8" fillId="0" borderId="47" xfId="57" applyNumberFormat="1" applyFont="1" applyFill="1" applyBorder="1" applyAlignment="1">
      <alignment vertical="center"/>
      <protection/>
    </xf>
    <xf numFmtId="165" fontId="13" fillId="0" borderId="34" xfId="57" applyNumberFormat="1" applyFont="1" applyFill="1" applyBorder="1" applyAlignment="1">
      <alignment vertical="center"/>
      <protection/>
    </xf>
    <xf numFmtId="165" fontId="13" fillId="0" borderId="54" xfId="57" applyNumberFormat="1" applyFont="1" applyFill="1" applyBorder="1" applyAlignment="1">
      <alignment vertical="center"/>
      <protection/>
    </xf>
    <xf numFmtId="49" fontId="20" fillId="0" borderId="33" xfId="50" applyNumberFormat="1" applyFont="1" applyFill="1" applyBorder="1" applyAlignment="1">
      <alignment horizontal="center" vertical="center"/>
      <protection/>
    </xf>
    <xf numFmtId="0" fontId="20" fillId="0" borderId="35" xfId="55" applyFont="1" applyFill="1" applyBorder="1" applyAlignment="1">
      <alignment vertical="center"/>
      <protection/>
    </xf>
    <xf numFmtId="0" fontId="13" fillId="0" borderId="35" xfId="57" applyFont="1" applyFill="1" applyBorder="1" applyAlignment="1">
      <alignment horizontal="center" vertical="center"/>
      <protection/>
    </xf>
    <xf numFmtId="49" fontId="9" fillId="0" borderId="50" xfId="50" applyNumberFormat="1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vertical="center"/>
      <protection/>
    </xf>
    <xf numFmtId="165" fontId="8" fillId="0" borderId="46" xfId="57" applyNumberFormat="1" applyFont="1" applyFill="1" applyBorder="1" applyAlignment="1">
      <alignment vertical="center"/>
      <protection/>
    </xf>
    <xf numFmtId="165" fontId="8" fillId="0" borderId="55" xfId="57" applyNumberFormat="1" applyFont="1" applyFill="1" applyBorder="1" applyAlignment="1">
      <alignment vertical="center"/>
      <protection/>
    </xf>
    <xf numFmtId="0" fontId="13" fillId="0" borderId="13" xfId="57" applyFont="1" applyFill="1" applyBorder="1" applyAlignment="1">
      <alignment horizontal="center" vertical="center"/>
      <protection/>
    </xf>
    <xf numFmtId="49" fontId="13" fillId="0" borderId="51" xfId="57" applyNumberFormat="1" applyFont="1" applyFill="1" applyBorder="1" applyAlignment="1">
      <alignment horizontal="center" vertical="center"/>
      <protection/>
    </xf>
    <xf numFmtId="165" fontId="13" fillId="0" borderId="51" xfId="57" applyNumberFormat="1" applyFont="1" applyFill="1" applyBorder="1" applyAlignment="1">
      <alignment vertical="center"/>
      <protection/>
    </xf>
    <xf numFmtId="165" fontId="13" fillId="0" borderId="52" xfId="57" applyNumberFormat="1" applyFont="1" applyFill="1" applyBorder="1" applyAlignment="1">
      <alignment vertical="center"/>
      <protection/>
    </xf>
    <xf numFmtId="49" fontId="13" fillId="0" borderId="45" xfId="57" applyNumberFormat="1" applyFont="1" applyFill="1" applyBorder="1" applyAlignment="1">
      <alignment horizontal="center" vertical="center"/>
      <protection/>
    </xf>
    <xf numFmtId="4" fontId="19" fillId="0" borderId="25" xfId="35" applyNumberFormat="1" applyFont="1" applyFill="1" applyBorder="1" applyAlignment="1">
      <alignment horizontal="right" vertical="center"/>
    </xf>
    <xf numFmtId="4" fontId="8" fillId="0" borderId="42" xfId="35" applyNumberFormat="1" applyFont="1" applyFill="1" applyBorder="1" applyAlignment="1">
      <alignment horizontal="right" vertical="center"/>
    </xf>
    <xf numFmtId="4" fontId="8" fillId="0" borderId="52" xfId="35" applyNumberFormat="1" applyFont="1" applyFill="1" applyBorder="1" applyAlignment="1">
      <alignment horizontal="right" vertical="center"/>
    </xf>
    <xf numFmtId="4" fontId="13" fillId="0" borderId="41" xfId="35" applyNumberFormat="1" applyFont="1" applyFill="1" applyBorder="1" applyAlignment="1">
      <alignment horizontal="right" vertical="center"/>
    </xf>
    <xf numFmtId="4" fontId="8" fillId="0" borderId="49" xfId="35" applyNumberFormat="1" applyFont="1" applyFill="1" applyBorder="1" applyAlignment="1">
      <alignment horizontal="right" vertical="center"/>
    </xf>
    <xf numFmtId="0" fontId="13" fillId="0" borderId="46" xfId="0" applyFont="1" applyBorder="1" applyAlignment="1">
      <alignment/>
    </xf>
    <xf numFmtId="4" fontId="0" fillId="0" borderId="0" xfId="57" applyNumberFormat="1">
      <alignment/>
      <protection/>
    </xf>
    <xf numFmtId="0" fontId="0" fillId="0" borderId="0" xfId="50" applyBorder="1">
      <alignment/>
      <protection/>
    </xf>
    <xf numFmtId="0" fontId="9" fillId="0" borderId="19" xfId="50" applyFont="1" applyBorder="1" applyAlignment="1">
      <alignment horizontal="center" vertical="center" wrapText="1"/>
      <protection/>
    </xf>
    <xf numFmtId="0" fontId="9" fillId="0" borderId="28" xfId="50" applyFont="1" applyBorder="1" applyAlignment="1">
      <alignment horizontal="center" vertical="center" wrapText="1"/>
      <protection/>
    </xf>
    <xf numFmtId="0" fontId="9" fillId="0" borderId="20" xfId="50" applyFont="1" applyBorder="1" applyAlignment="1">
      <alignment horizontal="center" vertical="center" wrapText="1"/>
      <protection/>
    </xf>
    <xf numFmtId="0" fontId="9" fillId="0" borderId="29" xfId="50" applyFont="1" applyBorder="1" applyAlignment="1">
      <alignment horizontal="center" vertical="center" wrapText="1"/>
      <protection/>
    </xf>
    <xf numFmtId="0" fontId="8" fillId="0" borderId="20" xfId="50" applyFont="1" applyBorder="1" applyAlignment="1">
      <alignment horizontal="center" vertical="center" wrapText="1"/>
      <protection/>
    </xf>
    <xf numFmtId="0" fontId="8" fillId="0" borderId="20" xfId="51" applyFont="1" applyBorder="1" applyAlignment="1">
      <alignment horizontal="center" vertical="center" wrapText="1"/>
      <protection/>
    </xf>
    <xf numFmtId="0" fontId="8" fillId="0" borderId="20" xfId="51" applyFont="1" applyFill="1" applyBorder="1" applyAlignment="1">
      <alignment horizontal="center" vertical="center" wrapText="1"/>
      <protection/>
    </xf>
    <xf numFmtId="0" fontId="8" fillId="0" borderId="25" xfId="51" applyFont="1" applyBorder="1" applyAlignment="1">
      <alignment horizontal="center" vertical="center" wrapText="1"/>
      <protection/>
    </xf>
    <xf numFmtId="0" fontId="58" fillId="0" borderId="23" xfId="57" applyFont="1" applyBorder="1" applyAlignment="1">
      <alignment horizontal="center" vertical="center"/>
      <protection/>
    </xf>
    <xf numFmtId="0" fontId="58" fillId="0" borderId="56" xfId="57" applyFont="1" applyBorder="1" applyAlignment="1">
      <alignment horizontal="center" vertical="center"/>
      <protection/>
    </xf>
    <xf numFmtId="0" fontId="58" fillId="0" borderId="24" xfId="57" applyFont="1" applyBorder="1" applyAlignment="1">
      <alignment horizontal="center" vertical="center"/>
      <protection/>
    </xf>
    <xf numFmtId="0" fontId="58" fillId="0" borderId="42" xfId="57" applyFont="1" applyBorder="1" applyAlignment="1">
      <alignment horizontal="center" vertical="center"/>
      <protection/>
    </xf>
    <xf numFmtId="0" fontId="58" fillId="0" borderId="57" xfId="57" applyFont="1" applyFill="1" applyBorder="1" applyAlignment="1">
      <alignment horizontal="center" vertical="center"/>
      <protection/>
    </xf>
    <xf numFmtId="0" fontId="58" fillId="0" borderId="42" xfId="57" applyFont="1" applyFill="1" applyBorder="1" applyAlignment="1">
      <alignment horizontal="left" vertical="center"/>
      <protection/>
    </xf>
    <xf numFmtId="4" fontId="58" fillId="0" borderId="42" xfId="35" applyNumberFormat="1" applyFont="1" applyFill="1" applyBorder="1" applyAlignment="1">
      <alignment horizontal="right" vertical="center"/>
    </xf>
    <xf numFmtId="4" fontId="58" fillId="0" borderId="58" xfId="35" applyNumberFormat="1" applyFont="1" applyFill="1" applyBorder="1" applyAlignment="1">
      <alignment horizontal="right" vertical="center"/>
    </xf>
    <xf numFmtId="0" fontId="58" fillId="0" borderId="42" xfId="57" applyFont="1" applyFill="1" applyBorder="1" applyAlignment="1">
      <alignment horizontal="center" vertical="center"/>
      <protection/>
    </xf>
    <xf numFmtId="4" fontId="58" fillId="0" borderId="56" xfId="57" applyNumberFormat="1" applyFont="1" applyFill="1" applyBorder="1" applyAlignment="1">
      <alignment vertical="center"/>
      <protection/>
    </xf>
    <xf numFmtId="4" fontId="58" fillId="0" borderId="59" xfId="57" applyNumberFormat="1" applyFont="1" applyFill="1" applyBorder="1" applyAlignment="1">
      <alignment vertical="center"/>
      <protection/>
    </xf>
    <xf numFmtId="0" fontId="58" fillId="0" borderId="19" xfId="57" applyFont="1" applyBorder="1" applyAlignment="1">
      <alignment horizontal="center" vertical="center"/>
      <protection/>
    </xf>
    <xf numFmtId="0" fontId="58" fillId="0" borderId="28" xfId="57" applyFont="1" applyBorder="1" applyAlignment="1">
      <alignment horizontal="center" vertical="center"/>
      <protection/>
    </xf>
    <xf numFmtId="0" fontId="58" fillId="0" borderId="20" xfId="57" applyFont="1" applyBorder="1" applyAlignment="1">
      <alignment horizontal="center" vertical="center"/>
      <protection/>
    </xf>
    <xf numFmtId="0" fontId="58" fillId="0" borderId="29" xfId="57" applyFont="1" applyFill="1" applyBorder="1" applyAlignment="1">
      <alignment horizontal="center" vertical="center"/>
      <protection/>
    </xf>
    <xf numFmtId="0" fontId="58" fillId="0" borderId="20" xfId="57" applyFont="1" applyFill="1" applyBorder="1" applyAlignment="1">
      <alignment horizontal="left" vertical="center"/>
      <protection/>
    </xf>
    <xf numFmtId="4" fontId="58" fillId="0" borderId="20" xfId="35" applyNumberFormat="1" applyFont="1" applyFill="1" applyBorder="1" applyAlignment="1">
      <alignment horizontal="right" vertical="center"/>
    </xf>
    <xf numFmtId="4" fontId="58" fillId="0" borderId="28" xfId="35" applyNumberFormat="1" applyFont="1" applyFill="1" applyBorder="1" applyAlignment="1">
      <alignment horizontal="right" vertical="center"/>
    </xf>
    <xf numFmtId="4" fontId="58" fillId="0" borderId="25" xfId="35" applyNumberFormat="1" applyFont="1" applyFill="1" applyBorder="1" applyAlignment="1">
      <alignment horizontal="right" vertical="center"/>
    </xf>
    <xf numFmtId="4" fontId="58" fillId="0" borderId="20" xfId="57" applyNumberFormat="1" applyFont="1" applyFill="1" applyBorder="1" applyAlignment="1">
      <alignment horizontal="right"/>
      <protection/>
    </xf>
    <xf numFmtId="4" fontId="58" fillId="0" borderId="28" xfId="57" applyNumberFormat="1" applyFont="1" applyFill="1" applyBorder="1" applyAlignment="1">
      <alignment horizontal="right"/>
      <protection/>
    </xf>
    <xf numFmtId="4" fontId="58" fillId="0" borderId="25" xfId="57" applyNumberFormat="1" applyFont="1" applyFill="1" applyBorder="1" applyAlignment="1">
      <alignment horizontal="right"/>
      <protection/>
    </xf>
    <xf numFmtId="2" fontId="8" fillId="0" borderId="11" xfId="53" applyNumberFormat="1" applyFont="1" applyBorder="1">
      <alignment/>
      <protection/>
    </xf>
    <xf numFmtId="2" fontId="8" fillId="0" borderId="12" xfId="53" applyNumberFormat="1" applyFont="1" applyFill="1" applyBorder="1">
      <alignment/>
      <protection/>
    </xf>
    <xf numFmtId="0" fontId="13" fillId="0" borderId="34" xfId="53" applyFont="1" applyBorder="1">
      <alignment/>
      <protection/>
    </xf>
    <xf numFmtId="2" fontId="13" fillId="0" borderId="41" xfId="53" applyNumberFormat="1" applyFont="1" applyBorder="1">
      <alignment/>
      <protection/>
    </xf>
    <xf numFmtId="49" fontId="8" fillId="0" borderId="44" xfId="53" applyNumberFormat="1" applyFont="1" applyBorder="1" applyAlignment="1">
      <alignment horizontal="center"/>
      <protection/>
    </xf>
    <xf numFmtId="0" fontId="8" fillId="0" borderId="45" xfId="53" applyFont="1" applyBorder="1" applyAlignment="1">
      <alignment horizontal="center"/>
      <protection/>
    </xf>
    <xf numFmtId="2" fontId="8" fillId="0" borderId="46" xfId="53" applyNumberFormat="1" applyFont="1" applyBorder="1">
      <alignment/>
      <protection/>
    </xf>
    <xf numFmtId="2" fontId="8" fillId="0" borderId="55" xfId="53" applyNumberFormat="1" applyFont="1" applyFill="1" applyBorder="1">
      <alignment/>
      <protection/>
    </xf>
    <xf numFmtId="0" fontId="13" fillId="0" borderId="17" xfId="53" applyFont="1" applyBorder="1" applyAlignment="1">
      <alignment horizontal="center"/>
      <protection/>
    </xf>
    <xf numFmtId="0" fontId="13" fillId="0" borderId="51" xfId="53" applyFont="1" applyBorder="1">
      <alignment/>
      <protection/>
    </xf>
    <xf numFmtId="2" fontId="13" fillId="0" borderId="17" xfId="53" applyNumberFormat="1" applyFont="1" applyBorder="1">
      <alignment/>
      <protection/>
    </xf>
    <xf numFmtId="0" fontId="58" fillId="0" borderId="27" xfId="57" applyFont="1" applyBorder="1" applyAlignment="1">
      <alignment horizontal="center" vertical="center"/>
      <protection/>
    </xf>
    <xf numFmtId="0" fontId="8" fillId="0" borderId="10" xfId="53" applyFont="1" applyBorder="1">
      <alignment/>
      <protection/>
    </xf>
    <xf numFmtId="0" fontId="8" fillId="0" borderId="31" xfId="53" applyFont="1" applyBorder="1">
      <alignment/>
      <protection/>
    </xf>
    <xf numFmtId="49" fontId="8" fillId="0" borderId="30" xfId="53" applyNumberFormat="1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8" fillId="0" borderId="31" xfId="53" applyFont="1" applyBorder="1" applyAlignment="1">
      <alignment horizontal="center"/>
      <protection/>
    </xf>
    <xf numFmtId="2" fontId="8" fillId="0" borderId="11" xfId="53" applyNumberFormat="1" applyFont="1" applyFill="1" applyBorder="1">
      <alignment/>
      <protection/>
    </xf>
    <xf numFmtId="0" fontId="13" fillId="0" borderId="38" xfId="53" applyFont="1" applyBorder="1">
      <alignment/>
      <protection/>
    </xf>
    <xf numFmtId="0" fontId="13" fillId="0" borderId="40" xfId="53" applyFont="1" applyBorder="1">
      <alignment/>
      <protection/>
    </xf>
    <xf numFmtId="0" fontId="13" fillId="0" borderId="39" xfId="53" applyFont="1" applyBorder="1" applyAlignment="1">
      <alignment horizontal="center"/>
      <protection/>
    </xf>
    <xf numFmtId="0" fontId="13" fillId="0" borderId="41" xfId="53" applyFont="1" applyBorder="1" applyAlignment="1">
      <alignment horizontal="center"/>
      <protection/>
    </xf>
    <xf numFmtId="0" fontId="13" fillId="0" borderId="40" xfId="53" applyFont="1" applyBorder="1" applyAlignment="1">
      <alignment horizontal="center"/>
      <protection/>
    </xf>
    <xf numFmtId="2" fontId="13" fillId="0" borderId="41" xfId="53" applyNumberFormat="1" applyFont="1" applyFill="1" applyBorder="1">
      <alignment/>
      <protection/>
    </xf>
    <xf numFmtId="2" fontId="13" fillId="0" borderId="48" xfId="50" applyNumberFormat="1" applyFont="1" applyFill="1" applyBorder="1" applyAlignment="1">
      <alignment horizontal="right" vertical="center"/>
      <protection/>
    </xf>
    <xf numFmtId="0" fontId="8" fillId="0" borderId="43" xfId="53" applyFont="1" applyBorder="1">
      <alignment/>
      <protection/>
    </xf>
    <xf numFmtId="0" fontId="8" fillId="0" borderId="45" xfId="53" applyFont="1" applyBorder="1">
      <alignment/>
      <protection/>
    </xf>
    <xf numFmtId="0" fontId="8" fillId="0" borderId="46" xfId="53" applyFont="1" applyBorder="1" applyAlignment="1">
      <alignment horizontal="center"/>
      <protection/>
    </xf>
    <xf numFmtId="2" fontId="8" fillId="0" borderId="46" xfId="53" applyNumberFormat="1" applyFont="1" applyFill="1" applyBorder="1">
      <alignment/>
      <protection/>
    </xf>
    <xf numFmtId="0" fontId="13" fillId="0" borderId="34" xfId="53" applyFont="1" applyBorder="1" applyAlignment="1">
      <alignment horizontal="center"/>
      <protection/>
    </xf>
    <xf numFmtId="0" fontId="13" fillId="0" borderId="16" xfId="53" applyFont="1" applyBorder="1">
      <alignment/>
      <protection/>
    </xf>
    <xf numFmtId="0" fontId="13" fillId="0" borderId="60" xfId="53" applyFont="1" applyBorder="1">
      <alignment/>
      <protection/>
    </xf>
    <xf numFmtId="0" fontId="13" fillId="0" borderId="51" xfId="53" applyFont="1" applyBorder="1" applyAlignment="1">
      <alignment horizontal="center"/>
      <protection/>
    </xf>
    <xf numFmtId="0" fontId="13" fillId="0" borderId="61" xfId="53" applyFont="1" applyBorder="1" applyAlignment="1">
      <alignment horizontal="center"/>
      <protection/>
    </xf>
    <xf numFmtId="2" fontId="13" fillId="0" borderId="17" xfId="53" applyNumberFormat="1" applyFont="1" applyFill="1" applyBorder="1">
      <alignment/>
      <protection/>
    </xf>
    <xf numFmtId="0" fontId="13" fillId="0" borderId="32" xfId="53" applyFont="1" applyBorder="1">
      <alignment/>
      <protection/>
    </xf>
    <xf numFmtId="0" fontId="13" fillId="0" borderId="35" xfId="53" applyFont="1" applyBorder="1" applyAlignment="1">
      <alignment horizontal="center"/>
      <protection/>
    </xf>
    <xf numFmtId="4" fontId="58" fillId="0" borderId="21" xfId="35" applyNumberFormat="1" applyFont="1" applyFill="1" applyBorder="1" applyAlignment="1">
      <alignment horizontal="right" vertical="center"/>
    </xf>
    <xf numFmtId="2" fontId="58" fillId="0" borderId="20" xfId="53" applyNumberFormat="1" applyFont="1" applyFill="1" applyBorder="1">
      <alignment/>
      <protection/>
    </xf>
    <xf numFmtId="2" fontId="58" fillId="0" borderId="28" xfId="53" applyNumberFormat="1" applyFont="1" applyBorder="1">
      <alignment/>
      <protection/>
    </xf>
    <xf numFmtId="2" fontId="58" fillId="0" borderId="25" xfId="50" applyNumberFormat="1" applyFont="1" applyFill="1" applyBorder="1" applyAlignment="1">
      <alignment horizontal="right" vertical="center"/>
      <protection/>
    </xf>
    <xf numFmtId="0" fontId="58" fillId="0" borderId="29" xfId="57" applyFont="1" applyBorder="1" applyAlignment="1">
      <alignment horizontal="center" vertical="center"/>
      <protection/>
    </xf>
    <xf numFmtId="0" fontId="58" fillId="0" borderId="33" xfId="57" applyFont="1" applyBorder="1" applyAlignment="1">
      <alignment horizontal="center" vertical="center"/>
      <protection/>
    </xf>
    <xf numFmtId="49" fontId="8" fillId="0" borderId="11" xfId="53" applyNumberFormat="1" applyFont="1" applyBorder="1">
      <alignment/>
      <protection/>
    </xf>
    <xf numFmtId="49" fontId="13" fillId="0" borderId="41" xfId="53" applyNumberFormat="1" applyFont="1" applyBorder="1">
      <alignment/>
      <protection/>
    </xf>
    <xf numFmtId="49" fontId="8" fillId="0" borderId="46" xfId="53" applyNumberFormat="1" applyFont="1" applyBorder="1">
      <alignment/>
      <protection/>
    </xf>
    <xf numFmtId="49" fontId="13" fillId="0" borderId="17" xfId="53" applyNumberFormat="1" applyFont="1" applyBorder="1">
      <alignment/>
      <protection/>
    </xf>
    <xf numFmtId="49" fontId="13" fillId="0" borderId="35" xfId="53" applyNumberFormat="1" applyFont="1" applyBorder="1">
      <alignment/>
      <protection/>
    </xf>
    <xf numFmtId="4" fontId="13" fillId="0" borderId="35" xfId="57" applyNumberFormat="1" applyFont="1" applyFill="1" applyBorder="1">
      <alignment/>
      <protection/>
    </xf>
    <xf numFmtId="0" fontId="6" fillId="33" borderId="22" xfId="0" applyFont="1" applyFill="1" applyBorder="1" applyAlignment="1">
      <alignment horizontal="center"/>
    </xf>
    <xf numFmtId="0" fontId="8" fillId="0" borderId="62" xfId="57" applyFont="1" applyBorder="1" applyAlignment="1">
      <alignment horizontal="center" vertical="center" textRotation="90" wrapText="1"/>
      <protection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64" xfId="0" applyFont="1" applyBorder="1" applyAlignment="1">
      <alignment horizontal="center" vertical="center" textRotation="90" wrapText="1"/>
    </xf>
    <xf numFmtId="0" fontId="9" fillId="0" borderId="24" xfId="49" applyFont="1" applyBorder="1" applyAlignment="1">
      <alignment horizontal="center" vertical="center"/>
      <protection/>
    </xf>
    <xf numFmtId="0" fontId="9" fillId="0" borderId="56" xfId="49" applyFont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/>
      <protection/>
    </xf>
    <xf numFmtId="0" fontId="8" fillId="0" borderId="28" xfId="57" applyFont="1" applyFill="1" applyBorder="1" applyAlignment="1">
      <alignment horizontal="center"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 applyFill="1" applyAlignment="1">
      <alignment horizontal="center"/>
      <protection/>
    </xf>
    <xf numFmtId="0" fontId="18" fillId="0" borderId="0" xfId="50" applyFont="1" applyFill="1" applyAlignment="1">
      <alignment horizontal="center"/>
      <protection/>
    </xf>
    <xf numFmtId="0" fontId="9" fillId="0" borderId="27" xfId="50" applyFont="1" applyBorder="1" applyAlignment="1">
      <alignment horizontal="center" vertical="center" wrapText="1"/>
      <protection/>
    </xf>
    <xf numFmtId="0" fontId="9" fillId="0" borderId="28" xfId="50" applyFont="1" applyBorder="1" applyAlignment="1">
      <alignment horizontal="center" vertical="center" wrapText="1"/>
      <protection/>
    </xf>
    <xf numFmtId="0" fontId="18" fillId="0" borderId="0" xfId="48" applyFont="1" applyAlignment="1">
      <alignment horizontal="center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0" fontId="8" fillId="0" borderId="28" xfId="57" applyFont="1" applyFill="1" applyBorder="1" applyAlignment="1">
      <alignment horizontal="center" vertical="center" wrapText="1"/>
      <protection/>
    </xf>
    <xf numFmtId="0" fontId="4" fillId="0" borderId="65" xfId="0" applyFont="1" applyFill="1" applyBorder="1" applyAlignment="1">
      <alignment horizontal="left" vertical="center" wrapText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" xfId="49"/>
    <cellStyle name="normální 2 2" xfId="50"/>
    <cellStyle name="Normální 3" xfId="51"/>
    <cellStyle name="Normální 3 2" xfId="52"/>
    <cellStyle name="Normální 4 2" xfId="53"/>
    <cellStyle name="normální_04 - OSMTVS" xfId="54"/>
    <cellStyle name="normální_2. čtení rozpočtu 2006 - příjmy 2" xfId="55"/>
    <cellStyle name="normální_2. Rozpočet 2007 - tabulky" xfId="56"/>
    <cellStyle name="normální_Rozpis výdajů 03 bez PO 2" xfId="57"/>
    <cellStyle name="normální_Rozpis výdajů 03 bez PO 3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B7" sqref="B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03" t="s">
        <v>54</v>
      </c>
      <c r="B1" s="303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51</v>
      </c>
      <c r="D2" s="32" t="s">
        <v>103</v>
      </c>
      <c r="E2" s="32" t="s">
        <v>59</v>
      </c>
    </row>
    <row r="3" spans="1:5" ht="15" customHeight="1">
      <c r="A3" s="2" t="s">
        <v>3</v>
      </c>
      <c r="B3" s="29" t="s">
        <v>36</v>
      </c>
      <c r="C3" s="26">
        <f>C4+C5+C8</f>
        <v>2340908.5674</v>
      </c>
      <c r="D3" s="26">
        <v>202</v>
      </c>
      <c r="E3" s="27">
        <f aca="true" t="shared" si="0" ref="E3:E26">C3+D3</f>
        <v>2341110.5674</v>
      </c>
    </row>
    <row r="4" spans="1:10" ht="15" customHeight="1">
      <c r="A4" s="6" t="s">
        <v>4</v>
      </c>
      <c r="B4" s="7" t="s">
        <v>5</v>
      </c>
      <c r="C4" s="8">
        <v>2142880.66</v>
      </c>
      <c r="D4" s="9">
        <v>0</v>
      </c>
      <c r="E4" s="10">
        <f t="shared" si="0"/>
        <v>2142880.66</v>
      </c>
      <c r="J4" s="1"/>
    </row>
    <row r="5" spans="1:5" ht="15" customHeight="1">
      <c r="A5" s="6" t="s">
        <v>245</v>
      </c>
      <c r="B5" s="7">
        <v>2211</v>
      </c>
      <c r="C5" s="8">
        <v>185267.14739999996</v>
      </c>
      <c r="D5" s="4">
        <v>20</v>
      </c>
      <c r="E5" s="10">
        <f t="shared" si="0"/>
        <v>185287.14739999996</v>
      </c>
    </row>
    <row r="6" spans="1:5" ht="15" customHeight="1">
      <c r="A6" s="6"/>
      <c r="B6" s="7">
        <v>2212</v>
      </c>
      <c r="C6" s="8"/>
      <c r="D6" s="4">
        <v>175</v>
      </c>
      <c r="E6" s="10"/>
    </row>
    <row r="7" spans="1:5" ht="15" customHeight="1">
      <c r="A7" s="6"/>
      <c r="B7" s="7">
        <v>2324</v>
      </c>
      <c r="C7" s="8"/>
      <c r="D7" s="4">
        <v>7</v>
      </c>
      <c r="E7" s="10"/>
    </row>
    <row r="8" spans="1:5" ht="15" customHeight="1">
      <c r="A8" s="6" t="s">
        <v>6</v>
      </c>
      <c r="B8" s="7" t="s">
        <v>7</v>
      </c>
      <c r="C8" s="8">
        <v>12760.76</v>
      </c>
      <c r="D8" s="8">
        <v>0</v>
      </c>
      <c r="E8" s="10">
        <f t="shared" si="0"/>
        <v>12760.76</v>
      </c>
    </row>
    <row r="9" spans="1:5" ht="15" customHeight="1">
      <c r="A9" s="12" t="s">
        <v>39</v>
      </c>
      <c r="B9" s="7" t="s">
        <v>8</v>
      </c>
      <c r="C9" s="13">
        <f>C10+C15</f>
        <v>4216001.08859</v>
      </c>
      <c r="D9" s="13">
        <f>D10+D15</f>
        <v>0</v>
      </c>
      <c r="E9" s="14">
        <f t="shared" si="0"/>
        <v>4216001.08859</v>
      </c>
    </row>
    <row r="10" spans="1:5" ht="15" customHeight="1">
      <c r="A10" s="6" t="s">
        <v>43</v>
      </c>
      <c r="B10" s="7" t="s">
        <v>9</v>
      </c>
      <c r="C10" s="8">
        <f>C11+C12+C13+C14</f>
        <v>4096711.3785899994</v>
      </c>
      <c r="D10" s="8">
        <f>D11+D12+D13+D14</f>
        <v>0</v>
      </c>
      <c r="E10" s="11">
        <f t="shared" si="0"/>
        <v>4096711.3785899994</v>
      </c>
    </row>
    <row r="11" spans="1:5" ht="15" customHeight="1">
      <c r="A11" s="6" t="s">
        <v>40</v>
      </c>
      <c r="B11" s="7" t="s">
        <v>10</v>
      </c>
      <c r="C11" s="8">
        <v>61072</v>
      </c>
      <c r="D11" s="8">
        <v>0</v>
      </c>
      <c r="E11" s="11">
        <f t="shared" si="0"/>
        <v>61072</v>
      </c>
    </row>
    <row r="12" spans="1:5" ht="15" customHeight="1">
      <c r="A12" s="6" t="s">
        <v>50</v>
      </c>
      <c r="B12" s="7" t="s">
        <v>9</v>
      </c>
      <c r="C12" s="8">
        <v>4003365.3085899996</v>
      </c>
      <c r="D12" s="8">
        <v>0</v>
      </c>
      <c r="E12" s="11">
        <f t="shared" si="0"/>
        <v>4003365.3085899996</v>
      </c>
    </row>
    <row r="13" spans="1:5" ht="15" customHeight="1">
      <c r="A13" s="6" t="s">
        <v>41</v>
      </c>
      <c r="B13" s="7">
        <v>4152</v>
      </c>
      <c r="C13" s="8">
        <v>7504.07</v>
      </c>
      <c r="D13" s="8">
        <v>0</v>
      </c>
      <c r="E13" s="11">
        <f>SUM(C13:D13)</f>
        <v>7504.07</v>
      </c>
    </row>
    <row r="14" spans="1:5" ht="15" customHeight="1">
      <c r="A14" s="6" t="s">
        <v>44</v>
      </c>
      <c r="B14" s="7">
        <v>4121</v>
      </c>
      <c r="C14" s="8">
        <v>24770</v>
      </c>
      <c r="D14" s="8">
        <v>0</v>
      </c>
      <c r="E14" s="11">
        <f>SUM(C14:D14)</f>
        <v>24770</v>
      </c>
    </row>
    <row r="15" spans="1:5" ht="15" customHeight="1">
      <c r="A15" s="6" t="s">
        <v>45</v>
      </c>
      <c r="B15" s="7" t="s">
        <v>11</v>
      </c>
      <c r="C15" s="8">
        <f>C16+C17+C18</f>
        <v>119289.71</v>
      </c>
      <c r="D15" s="8">
        <f>D16+D17+D18</f>
        <v>0</v>
      </c>
      <c r="E15" s="11">
        <f t="shared" si="0"/>
        <v>119289.71</v>
      </c>
    </row>
    <row r="16" spans="1:5" ht="15" customHeight="1">
      <c r="A16" s="6" t="s">
        <v>42</v>
      </c>
      <c r="B16" s="7" t="s">
        <v>11</v>
      </c>
      <c r="C16" s="8">
        <v>115195.58</v>
      </c>
      <c r="D16" s="8">
        <v>0</v>
      </c>
      <c r="E16" s="11">
        <f t="shared" si="0"/>
        <v>115195.58</v>
      </c>
    </row>
    <row r="17" spans="1:5" ht="15" customHeight="1">
      <c r="A17" s="6" t="s">
        <v>46</v>
      </c>
      <c r="B17" s="7">
        <v>4221</v>
      </c>
      <c r="C17" s="8">
        <v>3738</v>
      </c>
      <c r="D17" s="8">
        <v>0</v>
      </c>
      <c r="E17" s="11">
        <f>SUM(C17:D17)</f>
        <v>3738</v>
      </c>
    </row>
    <row r="18" spans="1:5" ht="15" customHeight="1">
      <c r="A18" s="6" t="s">
        <v>47</v>
      </c>
      <c r="B18" s="7">
        <v>4232</v>
      </c>
      <c r="C18" s="8">
        <v>356.13</v>
      </c>
      <c r="D18" s="8">
        <v>0</v>
      </c>
      <c r="E18" s="11">
        <f>SUM(C18:D18)</f>
        <v>356.13</v>
      </c>
    </row>
    <row r="19" spans="1:5" ht="15" customHeight="1">
      <c r="A19" s="12" t="s">
        <v>12</v>
      </c>
      <c r="B19" s="15" t="s">
        <v>37</v>
      </c>
      <c r="C19" s="13">
        <f>C3+C9</f>
        <v>6556909.65599</v>
      </c>
      <c r="D19" s="13">
        <f>D3+D9</f>
        <v>202</v>
      </c>
      <c r="E19" s="14">
        <f t="shared" si="0"/>
        <v>6557111.65599</v>
      </c>
    </row>
    <row r="20" spans="1:5" ht="15" customHeight="1">
      <c r="A20" s="12" t="s">
        <v>13</v>
      </c>
      <c r="B20" s="15" t="s">
        <v>14</v>
      </c>
      <c r="C20" s="13">
        <f>SUM(C21:C25)</f>
        <v>1072090.47</v>
      </c>
      <c r="D20" s="13">
        <f>SUM(D21:D25)</f>
        <v>0</v>
      </c>
      <c r="E20" s="14">
        <f t="shared" si="0"/>
        <v>1072090.47</v>
      </c>
    </row>
    <row r="21" spans="1:5" ht="15" customHeight="1">
      <c r="A21" s="6" t="s">
        <v>56</v>
      </c>
      <c r="B21" s="7" t="s">
        <v>15</v>
      </c>
      <c r="C21" s="8">
        <v>88242.1</v>
      </c>
      <c r="D21" s="8">
        <v>0</v>
      </c>
      <c r="E21" s="11">
        <f t="shared" si="0"/>
        <v>88242.1</v>
      </c>
    </row>
    <row r="22" spans="1:5" ht="15" customHeight="1">
      <c r="A22" s="6" t="s">
        <v>57</v>
      </c>
      <c r="B22" s="7">
        <v>8115</v>
      </c>
      <c r="C22" s="8">
        <v>202563.47</v>
      </c>
      <c r="D22" s="8">
        <v>0</v>
      </c>
      <c r="E22" s="11">
        <f>SUM(C22:D22)</f>
        <v>202563.47</v>
      </c>
    </row>
    <row r="23" spans="1:5" ht="15" customHeight="1">
      <c r="A23" s="6" t="s">
        <v>58</v>
      </c>
      <c r="B23" s="7" t="s">
        <v>15</v>
      </c>
      <c r="C23" s="8">
        <v>878159.9</v>
      </c>
      <c r="D23" s="8">
        <v>0</v>
      </c>
      <c r="E23" s="11">
        <f t="shared" si="0"/>
        <v>878159.9</v>
      </c>
    </row>
    <row r="24" spans="1:5" ht="15" customHeight="1">
      <c r="A24" s="6" t="s">
        <v>48</v>
      </c>
      <c r="B24" s="7">
        <v>8123</v>
      </c>
      <c r="C24" s="8">
        <v>0</v>
      </c>
      <c r="D24" s="8">
        <v>0</v>
      </c>
      <c r="E24" s="11">
        <f>C24+D24</f>
        <v>0</v>
      </c>
    </row>
    <row r="25" spans="1:5" ht="15" customHeight="1" thickBot="1">
      <c r="A25" s="16" t="s">
        <v>49</v>
      </c>
      <c r="B25" s="17">
        <v>-8124</v>
      </c>
      <c r="C25" s="18">
        <v>-96875</v>
      </c>
      <c r="D25" s="18">
        <v>0</v>
      </c>
      <c r="E25" s="19">
        <f>C25+D25</f>
        <v>-96875</v>
      </c>
    </row>
    <row r="26" spans="1:5" ht="15" customHeight="1" thickBot="1">
      <c r="A26" s="20" t="s">
        <v>25</v>
      </c>
      <c r="B26" s="21"/>
      <c r="C26" s="22">
        <f>C3+C9+C20</f>
        <v>7629000.12599</v>
      </c>
      <c r="D26" s="22">
        <f>D19+D20</f>
        <v>202</v>
      </c>
      <c r="E26" s="23">
        <f t="shared" si="0"/>
        <v>7629202.12599</v>
      </c>
    </row>
    <row r="27" spans="1:5" ht="13.5" thickBot="1">
      <c r="A27" s="303" t="s">
        <v>55</v>
      </c>
      <c r="B27" s="303"/>
      <c r="C27" s="35"/>
      <c r="D27" s="35"/>
      <c r="E27" s="36" t="s">
        <v>0</v>
      </c>
    </row>
    <row r="28" spans="1:5" ht="24.75" thickBot="1">
      <c r="A28" s="30" t="s">
        <v>16</v>
      </c>
      <c r="B28" s="31" t="s">
        <v>17</v>
      </c>
      <c r="C28" s="32" t="s">
        <v>51</v>
      </c>
      <c r="D28" s="32" t="s">
        <v>217</v>
      </c>
      <c r="E28" s="32" t="s">
        <v>59</v>
      </c>
    </row>
    <row r="29" spans="1:5" ht="15" customHeight="1">
      <c r="A29" s="24" t="s">
        <v>24</v>
      </c>
      <c r="B29" s="3" t="s">
        <v>18</v>
      </c>
      <c r="C29" s="4">
        <v>27594</v>
      </c>
      <c r="D29" s="4">
        <v>0</v>
      </c>
      <c r="E29" s="5">
        <f>C29+D29</f>
        <v>27594</v>
      </c>
    </row>
    <row r="30" spans="1:5" ht="15" customHeight="1">
      <c r="A30" s="25" t="s">
        <v>19</v>
      </c>
      <c r="B30" s="7" t="s">
        <v>18</v>
      </c>
      <c r="C30" s="8">
        <v>216114.09</v>
      </c>
      <c r="D30" s="4">
        <v>0</v>
      </c>
      <c r="E30" s="5">
        <f aca="true" t="shared" si="1" ref="E30:E45">C30+D30</f>
        <v>216114.09</v>
      </c>
    </row>
    <row r="31" spans="1:5" ht="15" customHeight="1">
      <c r="A31" s="25" t="s">
        <v>26</v>
      </c>
      <c r="B31" s="7" t="s">
        <v>18</v>
      </c>
      <c r="C31" s="8">
        <v>880338.01</v>
      </c>
      <c r="D31" s="4">
        <v>-90</v>
      </c>
      <c r="E31" s="5">
        <f t="shared" si="1"/>
        <v>880248.01</v>
      </c>
    </row>
    <row r="32" spans="1:5" ht="15" customHeight="1">
      <c r="A32" s="25" t="s">
        <v>20</v>
      </c>
      <c r="B32" s="7" t="s">
        <v>18</v>
      </c>
      <c r="C32" s="8">
        <v>735446.43</v>
      </c>
      <c r="D32" s="4">
        <v>0</v>
      </c>
      <c r="E32" s="5">
        <f t="shared" si="1"/>
        <v>735446.43</v>
      </c>
    </row>
    <row r="33" spans="1:5" ht="15" customHeight="1">
      <c r="A33" s="25" t="s">
        <v>38</v>
      </c>
      <c r="B33" s="7" t="s">
        <v>18</v>
      </c>
      <c r="C33" s="8">
        <v>3507182.880000001</v>
      </c>
      <c r="D33" s="4">
        <v>0</v>
      </c>
      <c r="E33" s="5">
        <f>C33+D33</f>
        <v>3507182.880000001</v>
      </c>
    </row>
    <row r="34" spans="1:5" ht="15" customHeight="1">
      <c r="A34" s="25" t="s">
        <v>53</v>
      </c>
      <c r="B34" s="7" t="s">
        <v>22</v>
      </c>
      <c r="C34" s="8">
        <v>262575.74</v>
      </c>
      <c r="D34" s="4">
        <v>90</v>
      </c>
      <c r="E34" s="5">
        <f t="shared" si="1"/>
        <v>262665.74</v>
      </c>
    </row>
    <row r="35" spans="1:5" ht="15" customHeight="1">
      <c r="A35" s="25" t="s">
        <v>60</v>
      </c>
      <c r="B35" s="7" t="s">
        <v>18</v>
      </c>
      <c r="C35" s="8">
        <v>19494.15</v>
      </c>
      <c r="D35" s="4">
        <v>0</v>
      </c>
      <c r="E35" s="5">
        <f t="shared" si="1"/>
        <v>19494.15</v>
      </c>
    </row>
    <row r="36" spans="1:5" ht="15" customHeight="1">
      <c r="A36" s="25" t="s">
        <v>27</v>
      </c>
      <c r="B36" s="7" t="s">
        <v>21</v>
      </c>
      <c r="C36" s="8">
        <v>709026.22</v>
      </c>
      <c r="D36" s="4">
        <v>0</v>
      </c>
      <c r="E36" s="5">
        <f t="shared" si="1"/>
        <v>709026.22</v>
      </c>
    </row>
    <row r="37" spans="1:5" ht="15" customHeight="1">
      <c r="A37" s="25" t="s">
        <v>28</v>
      </c>
      <c r="B37" s="7" t="s">
        <v>21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29</v>
      </c>
      <c r="B38" s="7" t="s">
        <v>22</v>
      </c>
      <c r="C38" s="8">
        <v>1063435.8920000002</v>
      </c>
      <c r="D38" s="4">
        <v>0</v>
      </c>
      <c r="E38" s="5">
        <f t="shared" si="1"/>
        <v>1063435.8920000002</v>
      </c>
    </row>
    <row r="39" spans="1:5" ht="15" customHeight="1">
      <c r="A39" s="25" t="s">
        <v>31</v>
      </c>
      <c r="B39" s="7" t="s">
        <v>22</v>
      </c>
      <c r="C39" s="8">
        <v>43995</v>
      </c>
      <c r="D39" s="4">
        <v>0</v>
      </c>
      <c r="E39" s="5">
        <f t="shared" si="1"/>
        <v>43995</v>
      </c>
    </row>
    <row r="40" spans="1:5" ht="15" customHeight="1">
      <c r="A40" s="25" t="s">
        <v>30</v>
      </c>
      <c r="B40" s="7" t="s">
        <v>18</v>
      </c>
      <c r="C40" s="8">
        <v>5278.1900000000005</v>
      </c>
      <c r="D40" s="4">
        <v>0</v>
      </c>
      <c r="E40" s="5">
        <f t="shared" si="1"/>
        <v>5278.1900000000005</v>
      </c>
    </row>
    <row r="41" spans="1:5" ht="15" customHeight="1">
      <c r="A41" s="25" t="s">
        <v>52</v>
      </c>
      <c r="B41" s="7" t="s">
        <v>22</v>
      </c>
      <c r="C41" s="8">
        <v>76679.09</v>
      </c>
      <c r="D41" s="4">
        <v>202</v>
      </c>
      <c r="E41" s="5">
        <f>C41+D41</f>
        <v>76881.09</v>
      </c>
    </row>
    <row r="42" spans="1:5" ht="15" customHeight="1">
      <c r="A42" s="25" t="s">
        <v>32</v>
      </c>
      <c r="B42" s="7" t="s">
        <v>22</v>
      </c>
      <c r="C42" s="8">
        <v>5000</v>
      </c>
      <c r="D42" s="4">
        <v>0</v>
      </c>
      <c r="E42" s="5">
        <f t="shared" si="1"/>
        <v>5000</v>
      </c>
    </row>
    <row r="43" spans="1:5" ht="15" customHeight="1">
      <c r="A43" s="25" t="s">
        <v>33</v>
      </c>
      <c r="B43" s="7" t="s">
        <v>22</v>
      </c>
      <c r="C43" s="8">
        <v>72712.56</v>
      </c>
      <c r="D43" s="4">
        <v>0</v>
      </c>
      <c r="E43" s="5">
        <f t="shared" si="1"/>
        <v>72712.56</v>
      </c>
    </row>
    <row r="44" spans="1:5" ht="15" customHeight="1">
      <c r="A44" s="25" t="s">
        <v>34</v>
      </c>
      <c r="B44" s="7" t="s">
        <v>22</v>
      </c>
      <c r="C44" s="8">
        <v>4006.28</v>
      </c>
      <c r="D44" s="4">
        <v>0</v>
      </c>
      <c r="E44" s="5">
        <f t="shared" si="1"/>
        <v>4006.28</v>
      </c>
    </row>
    <row r="45" spans="1:5" ht="15" customHeight="1" thickBot="1">
      <c r="A45" s="25" t="s">
        <v>35</v>
      </c>
      <c r="B45" s="7" t="s">
        <v>22</v>
      </c>
      <c r="C45" s="8">
        <v>121.6</v>
      </c>
      <c r="D45" s="4">
        <v>0</v>
      </c>
      <c r="E45" s="5">
        <f t="shared" si="1"/>
        <v>121.6</v>
      </c>
    </row>
    <row r="46" spans="1:5" ht="15" customHeight="1" thickBot="1">
      <c r="A46" s="28" t="s">
        <v>23</v>
      </c>
      <c r="B46" s="21"/>
      <c r="C46" s="22">
        <f>C29+C30+C31+C32+C33+C34+C35+C36+C37+C38+C39+C40+C41+C42+C43+C44+C45</f>
        <v>7629000.132000001</v>
      </c>
      <c r="D46" s="22">
        <f>SUM(D29:D45)</f>
        <v>202</v>
      </c>
      <c r="E46" s="23">
        <f>SUM(E29:E45)</f>
        <v>7629202.132000001</v>
      </c>
    </row>
    <row r="47" spans="1:5" ht="15">
      <c r="A47" s="319" t="s">
        <v>246</v>
      </c>
      <c r="C47" s="1"/>
      <c r="E47" s="1"/>
    </row>
  </sheetData>
  <sheetProtection/>
  <mergeCells count="2">
    <mergeCell ref="A1:B1"/>
    <mergeCell ref="A27:B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2.28125" style="0" customWidth="1"/>
    <col min="2" max="2" width="5.28125" style="0" customWidth="1"/>
    <col min="3" max="3" width="9.421875" style="0" customWidth="1"/>
    <col min="4" max="5" width="4.140625" style="0" customWidth="1"/>
    <col min="6" max="6" width="7.57421875" style="0" customWidth="1"/>
    <col min="7" max="7" width="36.7109375" style="0" customWidth="1"/>
    <col min="8" max="8" width="7.57421875" style="0" customWidth="1"/>
    <col min="9" max="9" width="8.421875" style="0" customWidth="1"/>
    <col min="10" max="10" width="8.7109375" style="0" customWidth="1"/>
    <col min="11" max="11" width="10.140625" style="0" customWidth="1"/>
    <col min="12" max="12" width="11.140625" style="0" customWidth="1"/>
    <col min="13" max="13" width="11.7109375" style="0" bestFit="1" customWidth="1"/>
    <col min="17" max="17" width="12.140625" style="0" customWidth="1"/>
  </cols>
  <sheetData>
    <row r="1" spans="1:10" ht="18">
      <c r="A1" s="311" t="s">
        <v>216</v>
      </c>
      <c r="B1" s="311"/>
      <c r="C1" s="311"/>
      <c r="D1" s="311"/>
      <c r="E1" s="311"/>
      <c r="F1" s="311"/>
      <c r="G1" s="311"/>
      <c r="H1" s="311"/>
      <c r="I1" s="311"/>
      <c r="J1" s="311"/>
    </row>
    <row r="3" ht="18">
      <c r="G3" s="129" t="s">
        <v>100</v>
      </c>
    </row>
    <row r="4" ht="12.75">
      <c r="G4" s="130"/>
    </row>
    <row r="5" ht="12.75">
      <c r="G5" s="130" t="s">
        <v>99</v>
      </c>
    </row>
    <row r="6" ht="13.5" thickBot="1"/>
    <row r="7" spans="1:10" s="43" customFormat="1" ht="34.5" thickBot="1">
      <c r="A7" s="304" t="s">
        <v>61</v>
      </c>
      <c r="B7" s="37" t="s">
        <v>62</v>
      </c>
      <c r="C7" s="307" t="s">
        <v>63</v>
      </c>
      <c r="D7" s="308"/>
      <c r="E7" s="39" t="s">
        <v>64</v>
      </c>
      <c r="F7" s="38" t="s">
        <v>17</v>
      </c>
      <c r="G7" s="40" t="s">
        <v>65</v>
      </c>
      <c r="H7" s="41" t="s">
        <v>66</v>
      </c>
      <c r="I7" s="131" t="s">
        <v>102</v>
      </c>
      <c r="J7" s="42" t="s">
        <v>101</v>
      </c>
    </row>
    <row r="8" spans="1:10" s="43" customFormat="1" ht="13.5" thickBot="1">
      <c r="A8" s="305"/>
      <c r="B8" s="44" t="s">
        <v>67</v>
      </c>
      <c r="C8" s="309" t="s">
        <v>68</v>
      </c>
      <c r="D8" s="310"/>
      <c r="E8" s="46" t="s">
        <v>68</v>
      </c>
      <c r="F8" s="45" t="s">
        <v>68</v>
      </c>
      <c r="G8" s="47" t="s">
        <v>69</v>
      </c>
      <c r="H8" s="48">
        <f>H9+H12+H18</f>
        <v>2659.17</v>
      </c>
      <c r="I8" s="48">
        <v>-90</v>
      </c>
      <c r="J8" s="48">
        <v>2569.17</v>
      </c>
    </row>
    <row r="9" spans="1:10" s="56" customFormat="1" ht="13.5" thickBot="1">
      <c r="A9" s="305"/>
      <c r="B9" s="49" t="s">
        <v>70</v>
      </c>
      <c r="C9" s="50" t="s">
        <v>68</v>
      </c>
      <c r="D9" s="51" t="s">
        <v>68</v>
      </c>
      <c r="E9" s="52" t="s">
        <v>68</v>
      </c>
      <c r="F9" s="53" t="s">
        <v>68</v>
      </c>
      <c r="G9" s="54" t="s">
        <v>71</v>
      </c>
      <c r="H9" s="55">
        <f>H10</f>
        <v>400</v>
      </c>
      <c r="I9" s="55">
        <v>-90</v>
      </c>
      <c r="J9" s="55">
        <v>310</v>
      </c>
    </row>
    <row r="10" spans="1:10" s="64" customFormat="1" ht="12.75">
      <c r="A10" s="305"/>
      <c r="B10" s="57" t="s">
        <v>72</v>
      </c>
      <c r="C10" s="58" t="s">
        <v>73</v>
      </c>
      <c r="D10" s="59" t="s">
        <v>74</v>
      </c>
      <c r="E10" s="60" t="s">
        <v>68</v>
      </c>
      <c r="F10" s="61" t="s">
        <v>68</v>
      </c>
      <c r="G10" s="62" t="s">
        <v>75</v>
      </c>
      <c r="H10" s="63">
        <f>H11</f>
        <v>400</v>
      </c>
      <c r="I10" s="63">
        <v>-90</v>
      </c>
      <c r="J10" s="63">
        <v>310</v>
      </c>
    </row>
    <row r="11" spans="1:16" s="56" customFormat="1" ht="13.5" thickBot="1">
      <c r="A11" s="305"/>
      <c r="B11" s="65"/>
      <c r="C11" s="66"/>
      <c r="D11" s="67"/>
      <c r="E11" s="68">
        <v>3319</v>
      </c>
      <c r="F11" s="69">
        <v>5169</v>
      </c>
      <c r="G11" s="70" t="s">
        <v>76</v>
      </c>
      <c r="H11" s="71">
        <v>400</v>
      </c>
      <c r="I11" s="302">
        <v>-90</v>
      </c>
      <c r="J11" s="71">
        <v>310</v>
      </c>
      <c r="P11" s="56" t="s">
        <v>77</v>
      </c>
    </row>
    <row r="12" spans="1:12" s="64" customFormat="1" ht="13.5" thickBot="1">
      <c r="A12" s="305"/>
      <c r="B12" s="49" t="s">
        <v>70</v>
      </c>
      <c r="C12" s="50" t="s">
        <v>68</v>
      </c>
      <c r="D12" s="51" t="s">
        <v>68</v>
      </c>
      <c r="E12" s="52" t="s">
        <v>68</v>
      </c>
      <c r="F12" s="53" t="s">
        <v>68</v>
      </c>
      <c r="G12" s="54" t="s">
        <v>78</v>
      </c>
      <c r="H12" s="55">
        <f>H13+H16</f>
        <v>100</v>
      </c>
      <c r="I12" s="55"/>
      <c r="J12" s="55">
        <f>J13+J16</f>
        <v>100</v>
      </c>
      <c r="K12" s="72"/>
      <c r="L12" s="72"/>
    </row>
    <row r="13" spans="1:12" s="64" customFormat="1" ht="12.75">
      <c r="A13" s="305"/>
      <c r="B13" s="57" t="s">
        <v>72</v>
      </c>
      <c r="C13" s="58" t="s">
        <v>79</v>
      </c>
      <c r="D13" s="59" t="s">
        <v>74</v>
      </c>
      <c r="E13" s="60" t="s">
        <v>68</v>
      </c>
      <c r="F13" s="61" t="s">
        <v>68</v>
      </c>
      <c r="G13" s="62" t="s">
        <v>80</v>
      </c>
      <c r="H13" s="63">
        <f>SUM(H14:H15)</f>
        <v>0</v>
      </c>
      <c r="I13" s="63"/>
      <c r="J13" s="63">
        <f>SUM(J14:J15)</f>
        <v>0</v>
      </c>
      <c r="K13" s="72"/>
      <c r="L13" s="72"/>
    </row>
    <row r="14" spans="1:12" s="64" customFormat="1" ht="12.75">
      <c r="A14" s="305"/>
      <c r="B14" s="73"/>
      <c r="C14" s="74"/>
      <c r="D14" s="75"/>
      <c r="E14" s="76">
        <v>3322</v>
      </c>
      <c r="F14" s="77">
        <v>5169</v>
      </c>
      <c r="G14" s="78" t="s">
        <v>76</v>
      </c>
      <c r="H14" s="79">
        <v>0</v>
      </c>
      <c r="I14" s="80"/>
      <c r="J14" s="79">
        <v>0</v>
      </c>
      <c r="K14" s="72"/>
      <c r="L14" s="72"/>
    </row>
    <row r="15" spans="1:12" s="64" customFormat="1" ht="12.75">
      <c r="A15" s="305"/>
      <c r="B15" s="73"/>
      <c r="C15" s="74"/>
      <c r="D15" s="75"/>
      <c r="E15" s="76">
        <v>3322</v>
      </c>
      <c r="F15" s="77">
        <v>5909</v>
      </c>
      <c r="G15" s="78" t="s">
        <v>81</v>
      </c>
      <c r="H15" s="79">
        <v>0</v>
      </c>
      <c r="I15" s="80"/>
      <c r="J15" s="79">
        <v>0</v>
      </c>
      <c r="K15" s="72"/>
      <c r="L15" s="72"/>
    </row>
    <row r="16" spans="1:12" s="64" customFormat="1" ht="12.75">
      <c r="A16" s="305"/>
      <c r="B16" s="57" t="s">
        <v>72</v>
      </c>
      <c r="C16" s="58" t="s">
        <v>82</v>
      </c>
      <c r="D16" s="59" t="s">
        <v>74</v>
      </c>
      <c r="E16" s="60" t="s">
        <v>68</v>
      </c>
      <c r="F16" s="61" t="s">
        <v>68</v>
      </c>
      <c r="G16" s="62" t="s">
        <v>83</v>
      </c>
      <c r="H16" s="63">
        <f>SUM(H17:H17)</f>
        <v>100</v>
      </c>
      <c r="I16" s="80"/>
      <c r="J16" s="63">
        <f>SUM(J17:J17)</f>
        <v>100</v>
      </c>
      <c r="K16" s="72"/>
      <c r="L16" s="72"/>
    </row>
    <row r="17" spans="1:12" s="84" customFormat="1" ht="13.5" thickBot="1">
      <c r="A17" s="305"/>
      <c r="B17" s="73"/>
      <c r="C17" s="74"/>
      <c r="D17" s="75"/>
      <c r="E17" s="76">
        <v>3322</v>
      </c>
      <c r="F17" s="77">
        <v>5909</v>
      </c>
      <c r="G17" s="78" t="s">
        <v>84</v>
      </c>
      <c r="H17" s="81">
        <v>100</v>
      </c>
      <c r="I17" s="82"/>
      <c r="J17" s="81">
        <v>100</v>
      </c>
      <c r="K17" s="83"/>
      <c r="L17" s="83"/>
    </row>
    <row r="18" spans="1:13" s="56" customFormat="1" ht="13.5" thickBot="1">
      <c r="A18" s="305"/>
      <c r="B18" s="49" t="s">
        <v>70</v>
      </c>
      <c r="C18" s="50" t="s">
        <v>68</v>
      </c>
      <c r="D18" s="51" t="s">
        <v>68</v>
      </c>
      <c r="E18" s="52" t="s">
        <v>68</v>
      </c>
      <c r="F18" s="53" t="s">
        <v>68</v>
      </c>
      <c r="G18" s="85" t="s">
        <v>85</v>
      </c>
      <c r="H18" s="55">
        <f>H19+H28+H30</f>
        <v>2159.17</v>
      </c>
      <c r="I18" s="55"/>
      <c r="J18" s="55">
        <f>J19+J28+J30</f>
        <v>2159.17</v>
      </c>
      <c r="K18" s="86"/>
      <c r="L18" s="72"/>
      <c r="M18" s="72"/>
    </row>
    <row r="19" spans="1:13" s="64" customFormat="1" ht="12.75">
      <c r="A19" s="305"/>
      <c r="B19" s="57" t="s">
        <v>72</v>
      </c>
      <c r="C19" s="58" t="s">
        <v>86</v>
      </c>
      <c r="D19" s="59" t="s">
        <v>74</v>
      </c>
      <c r="E19" s="60" t="s">
        <v>68</v>
      </c>
      <c r="F19" s="61" t="s">
        <v>68</v>
      </c>
      <c r="G19" s="62" t="s">
        <v>87</v>
      </c>
      <c r="H19" s="63">
        <f>SUM(H20:H27)</f>
        <v>1959.1699999999998</v>
      </c>
      <c r="I19" s="63"/>
      <c r="J19" s="63">
        <f>SUM(J20:J27)</f>
        <v>1959.1699999999998</v>
      </c>
      <c r="K19" s="72"/>
      <c r="L19" s="43"/>
      <c r="M19" s="43"/>
    </row>
    <row r="20" spans="1:13" s="84" customFormat="1" ht="12.75">
      <c r="A20" s="305"/>
      <c r="B20" s="73"/>
      <c r="C20" s="74"/>
      <c r="D20" s="75"/>
      <c r="E20" s="76">
        <v>2143</v>
      </c>
      <c r="F20" s="77">
        <v>5021</v>
      </c>
      <c r="G20" s="78" t="s">
        <v>88</v>
      </c>
      <c r="H20" s="81">
        <v>15</v>
      </c>
      <c r="I20" s="87"/>
      <c r="J20" s="81">
        <v>15</v>
      </c>
      <c r="K20" s="83"/>
      <c r="L20" s="43"/>
      <c r="M20" s="43"/>
    </row>
    <row r="21" spans="1:13" s="64" customFormat="1" ht="12.75">
      <c r="A21" s="305"/>
      <c r="B21" s="73"/>
      <c r="C21" s="74"/>
      <c r="D21" s="75"/>
      <c r="E21" s="76">
        <v>2143</v>
      </c>
      <c r="F21" s="77">
        <v>5139</v>
      </c>
      <c r="G21" s="78" t="s">
        <v>89</v>
      </c>
      <c r="H21" s="79">
        <v>247.26</v>
      </c>
      <c r="I21" s="88"/>
      <c r="J21" s="79">
        <v>247.26</v>
      </c>
      <c r="K21" s="72"/>
      <c r="L21" s="43"/>
      <c r="M21" s="43"/>
    </row>
    <row r="22" spans="1:13" s="64" customFormat="1" ht="12.75">
      <c r="A22" s="305"/>
      <c r="B22" s="73"/>
      <c r="C22" s="74"/>
      <c r="D22" s="75"/>
      <c r="E22" s="76">
        <v>2143</v>
      </c>
      <c r="F22" s="77">
        <v>5164</v>
      </c>
      <c r="G22" s="78" t="s">
        <v>90</v>
      </c>
      <c r="H22" s="79">
        <v>50</v>
      </c>
      <c r="I22" s="89"/>
      <c r="J22" s="79">
        <v>50</v>
      </c>
      <c r="K22" s="72"/>
      <c r="L22" s="43"/>
      <c r="M22" s="43"/>
    </row>
    <row r="23" spans="1:13" s="95" customFormat="1" ht="12.75">
      <c r="A23" s="305"/>
      <c r="B23" s="90"/>
      <c r="C23" s="91"/>
      <c r="D23" s="92"/>
      <c r="E23" s="76">
        <v>2143</v>
      </c>
      <c r="F23" s="77">
        <v>5168</v>
      </c>
      <c r="G23" s="78" t="s">
        <v>91</v>
      </c>
      <c r="H23" s="79">
        <v>600</v>
      </c>
      <c r="I23" s="132"/>
      <c r="J23" s="79">
        <v>600</v>
      </c>
      <c r="K23" s="93"/>
      <c r="L23" s="94"/>
      <c r="M23" s="94"/>
    </row>
    <row r="24" spans="1:13" s="64" customFormat="1" ht="12.75">
      <c r="A24" s="305"/>
      <c r="B24" s="73"/>
      <c r="C24" s="74"/>
      <c r="D24" s="75"/>
      <c r="E24" s="76">
        <v>2143</v>
      </c>
      <c r="F24" s="77">
        <v>5169</v>
      </c>
      <c r="G24" s="78" t="s">
        <v>76</v>
      </c>
      <c r="H24" s="79">
        <v>984.17</v>
      </c>
      <c r="I24" s="87"/>
      <c r="J24" s="79">
        <v>984.17</v>
      </c>
      <c r="K24" s="72"/>
      <c r="L24" s="43"/>
      <c r="M24" s="43"/>
    </row>
    <row r="25" spans="1:13" s="95" customFormat="1" ht="12.75">
      <c r="A25" s="305"/>
      <c r="B25" s="90"/>
      <c r="C25" s="91"/>
      <c r="D25" s="92"/>
      <c r="E25" s="76">
        <v>2143</v>
      </c>
      <c r="F25" s="77">
        <v>5173</v>
      </c>
      <c r="G25" s="78" t="s">
        <v>92</v>
      </c>
      <c r="H25" s="79">
        <v>21.74</v>
      </c>
      <c r="I25" s="87"/>
      <c r="J25" s="79">
        <v>21.74</v>
      </c>
      <c r="K25" s="93"/>
      <c r="L25" s="94"/>
      <c r="M25" s="94"/>
    </row>
    <row r="26" spans="1:13" s="64" customFormat="1" ht="12.75">
      <c r="A26" s="305"/>
      <c r="B26" s="73"/>
      <c r="C26" s="74"/>
      <c r="D26" s="75"/>
      <c r="E26" s="76">
        <v>2143</v>
      </c>
      <c r="F26" s="77">
        <v>5175</v>
      </c>
      <c r="G26" s="78" t="s">
        <v>93</v>
      </c>
      <c r="H26" s="79">
        <v>30</v>
      </c>
      <c r="I26" s="88"/>
      <c r="J26" s="79">
        <v>30</v>
      </c>
      <c r="K26" s="72"/>
      <c r="L26" s="43"/>
      <c r="M26" s="43"/>
    </row>
    <row r="27" spans="1:13" s="64" customFormat="1" ht="12.75">
      <c r="A27" s="305"/>
      <c r="B27" s="96"/>
      <c r="C27" s="97"/>
      <c r="D27" s="98"/>
      <c r="E27" s="76">
        <v>6172</v>
      </c>
      <c r="F27" s="77">
        <v>5163</v>
      </c>
      <c r="G27" s="99" t="s">
        <v>94</v>
      </c>
      <c r="H27" s="79">
        <v>11</v>
      </c>
      <c r="I27" s="88"/>
      <c r="J27" s="79">
        <v>11</v>
      </c>
      <c r="K27" s="72"/>
      <c r="L27" s="43"/>
      <c r="M27" s="43"/>
    </row>
    <row r="28" spans="1:13" s="64" customFormat="1" ht="12.75">
      <c r="A28" s="305"/>
      <c r="B28" s="100" t="s">
        <v>72</v>
      </c>
      <c r="C28" s="101" t="s">
        <v>95</v>
      </c>
      <c r="D28" s="102" t="s">
        <v>74</v>
      </c>
      <c r="E28" s="103" t="s">
        <v>68</v>
      </c>
      <c r="F28" s="104" t="s">
        <v>68</v>
      </c>
      <c r="G28" s="105" t="s">
        <v>96</v>
      </c>
      <c r="H28" s="106">
        <f>H29</f>
        <v>200</v>
      </c>
      <c r="I28" s="106"/>
      <c r="J28" s="106">
        <f>J29</f>
        <v>200</v>
      </c>
      <c r="K28" s="72"/>
      <c r="L28" s="43"/>
      <c r="M28" s="43"/>
    </row>
    <row r="29" spans="1:13" s="64" customFormat="1" ht="12.75">
      <c r="A29" s="305"/>
      <c r="B29" s="107"/>
      <c r="C29" s="108"/>
      <c r="D29" s="109"/>
      <c r="E29" s="110">
        <v>2143</v>
      </c>
      <c r="F29" s="111">
        <v>5169</v>
      </c>
      <c r="G29" s="112" t="s">
        <v>76</v>
      </c>
      <c r="H29" s="113">
        <v>200</v>
      </c>
      <c r="I29" s="114"/>
      <c r="J29" s="113">
        <v>200</v>
      </c>
      <c r="K29" s="72"/>
      <c r="L29" s="43"/>
      <c r="M29" s="43"/>
    </row>
    <row r="30" spans="1:13" s="64" customFormat="1" ht="12.75">
      <c r="A30" s="305"/>
      <c r="B30" s="57" t="s">
        <v>72</v>
      </c>
      <c r="C30" s="58" t="s">
        <v>97</v>
      </c>
      <c r="D30" s="59" t="s">
        <v>74</v>
      </c>
      <c r="E30" s="60" t="s">
        <v>68</v>
      </c>
      <c r="F30" s="61" t="s">
        <v>68</v>
      </c>
      <c r="G30" s="62" t="s">
        <v>98</v>
      </c>
      <c r="H30" s="63">
        <v>0</v>
      </c>
      <c r="I30" s="63"/>
      <c r="J30" s="63">
        <v>0</v>
      </c>
      <c r="K30" s="72"/>
      <c r="L30" s="43"/>
      <c r="M30" s="43"/>
    </row>
    <row r="31" spans="1:13" s="64" customFormat="1" ht="13.5" thickBot="1">
      <c r="A31" s="306"/>
      <c r="B31" s="115"/>
      <c r="C31" s="116"/>
      <c r="D31" s="117"/>
      <c r="E31" s="118">
        <v>2143</v>
      </c>
      <c r="F31" s="119">
        <v>5169</v>
      </c>
      <c r="G31" s="120" t="s">
        <v>76</v>
      </c>
      <c r="H31" s="121">
        <v>0</v>
      </c>
      <c r="I31" s="122"/>
      <c r="J31" s="121">
        <v>0</v>
      </c>
      <c r="K31" s="72"/>
      <c r="L31" s="43"/>
      <c r="M31" s="43"/>
    </row>
    <row r="32" spans="2:13" s="64" customFormat="1" ht="12.75">
      <c r="B32" s="123"/>
      <c r="C32" s="124"/>
      <c r="D32" s="124"/>
      <c r="E32" s="124"/>
      <c r="F32" s="125"/>
      <c r="G32" s="126"/>
      <c r="H32" s="127"/>
      <c r="I32" s="128"/>
      <c r="J32" s="128"/>
      <c r="K32" s="72"/>
      <c r="L32" s="43"/>
      <c r="M32" s="43"/>
    </row>
  </sheetData>
  <sheetProtection/>
  <mergeCells count="4">
    <mergeCell ref="A7:A31"/>
    <mergeCell ref="C7:D7"/>
    <mergeCell ref="C8:D8"/>
    <mergeCell ref="A1:J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C24" sqref="C24"/>
    </sheetView>
  </sheetViews>
  <sheetFormatPr defaultColWidth="9.140625" defaultRowHeight="12.75"/>
  <cols>
    <col min="1" max="1" width="3.28125" style="0" customWidth="1"/>
    <col min="2" max="2" width="2.57421875" style="0" customWidth="1"/>
    <col min="3" max="3" width="7.00390625" style="0" customWidth="1"/>
    <col min="4" max="4" width="4.00390625" style="0" customWidth="1"/>
    <col min="5" max="5" width="4.28125" style="0" customWidth="1"/>
    <col min="6" max="6" width="4.140625" style="0" customWidth="1"/>
    <col min="7" max="7" width="37.140625" style="0" customWidth="1"/>
    <col min="8" max="8" width="7.00390625" style="0" customWidth="1"/>
    <col min="9" max="9" width="7.8515625" style="0" customWidth="1"/>
    <col min="10" max="10" width="6.7109375" style="0" customWidth="1"/>
    <col min="11" max="11" width="7.57421875" style="0" customWidth="1"/>
  </cols>
  <sheetData>
    <row r="1" spans="1:11" ht="18">
      <c r="A1" s="312" t="s">
        <v>216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2.75">
      <c r="A2" s="137"/>
      <c r="B2" s="137"/>
      <c r="C2" s="137"/>
      <c r="D2" s="137"/>
      <c r="E2" s="137"/>
      <c r="F2" s="137"/>
      <c r="G2" s="137"/>
      <c r="H2" s="137"/>
      <c r="I2" s="137"/>
      <c r="J2" s="138"/>
      <c r="K2" s="138"/>
    </row>
    <row r="3" spans="1:11" ht="15.75">
      <c r="A3" s="313" t="s">
        <v>218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12.75">
      <c r="A4" s="137"/>
      <c r="B4" s="137"/>
      <c r="C4" s="137"/>
      <c r="D4" s="137"/>
      <c r="E4" s="137"/>
      <c r="F4" s="137"/>
      <c r="G4" s="137"/>
      <c r="H4" s="137"/>
      <c r="I4" s="137"/>
      <c r="J4" s="138"/>
      <c r="K4" s="138"/>
    </row>
    <row r="5" spans="1:11" ht="15.75">
      <c r="A5" s="313" t="s">
        <v>219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ht="12.75">
      <c r="A6" s="137"/>
      <c r="B6" s="137"/>
      <c r="C6" s="137"/>
      <c r="D6" s="137"/>
      <c r="E6" s="137"/>
      <c r="F6" s="137"/>
      <c r="G6" s="137"/>
      <c r="H6" s="137"/>
      <c r="I6" s="137"/>
      <c r="J6" s="138"/>
      <c r="K6" s="138"/>
    </row>
    <row r="7" spans="1:11" ht="13.5" thickBot="1">
      <c r="A7" s="223"/>
      <c r="B7" s="223"/>
      <c r="C7" s="223"/>
      <c r="D7" s="223"/>
      <c r="E7" s="138"/>
      <c r="F7" s="138"/>
      <c r="G7" s="138"/>
      <c r="H7" s="139"/>
      <c r="I7" s="139"/>
      <c r="J7" s="138"/>
      <c r="K7" s="139" t="s">
        <v>220</v>
      </c>
    </row>
    <row r="8" spans="1:11" ht="34.5" thickBot="1">
      <c r="A8" s="224" t="s">
        <v>62</v>
      </c>
      <c r="B8" s="225" t="s">
        <v>221</v>
      </c>
      <c r="C8" s="314" t="s">
        <v>63</v>
      </c>
      <c r="D8" s="315"/>
      <c r="E8" s="226" t="s">
        <v>64</v>
      </c>
      <c r="F8" s="227" t="s">
        <v>17</v>
      </c>
      <c r="G8" s="228" t="s">
        <v>222</v>
      </c>
      <c r="H8" s="229" t="s">
        <v>66</v>
      </c>
      <c r="I8" s="229" t="s">
        <v>101</v>
      </c>
      <c r="J8" s="230" t="s">
        <v>231</v>
      </c>
      <c r="K8" s="231" t="s">
        <v>101</v>
      </c>
    </row>
    <row r="9" spans="1:11" ht="13.5" thickBot="1">
      <c r="A9" s="232" t="s">
        <v>67</v>
      </c>
      <c r="B9" s="233"/>
      <c r="C9" s="234" t="s">
        <v>68</v>
      </c>
      <c r="D9" s="235" t="s">
        <v>68</v>
      </c>
      <c r="E9" s="235" t="s">
        <v>68</v>
      </c>
      <c r="F9" s="236" t="s">
        <v>68</v>
      </c>
      <c r="G9" s="237" t="s">
        <v>109</v>
      </c>
      <c r="H9" s="238">
        <v>7200</v>
      </c>
      <c r="I9" s="238">
        <v>14860</v>
      </c>
      <c r="J9" s="238">
        <v>90</v>
      </c>
      <c r="K9" s="239">
        <f>I9+J9</f>
        <v>14950</v>
      </c>
    </row>
    <row r="10" spans="1:11" ht="13.5" thickBot="1">
      <c r="A10" s="232"/>
      <c r="B10" s="233"/>
      <c r="C10" s="234"/>
      <c r="D10" s="235"/>
      <c r="E10" s="235"/>
      <c r="F10" s="236"/>
      <c r="G10" s="240" t="s">
        <v>223</v>
      </c>
      <c r="H10" s="238"/>
      <c r="I10" s="238"/>
      <c r="J10" s="241"/>
      <c r="K10" s="242"/>
    </row>
    <row r="11" spans="1:11" ht="13.5" thickBot="1">
      <c r="A11" s="243" t="s">
        <v>67</v>
      </c>
      <c r="B11" s="244"/>
      <c r="C11" s="234" t="s">
        <v>68</v>
      </c>
      <c r="D11" s="245" t="s">
        <v>68</v>
      </c>
      <c r="E11" s="245" t="s">
        <v>68</v>
      </c>
      <c r="F11" s="246" t="s">
        <v>68</v>
      </c>
      <c r="G11" s="247" t="s">
        <v>224</v>
      </c>
      <c r="H11" s="248">
        <v>5500</v>
      </c>
      <c r="I11" s="248">
        <v>5500</v>
      </c>
      <c r="J11" s="249">
        <v>0</v>
      </c>
      <c r="K11" s="250">
        <f>H11+J11</f>
        <v>5500</v>
      </c>
    </row>
    <row r="12" spans="1:11" ht="13.5" thickBot="1">
      <c r="A12" s="243" t="s">
        <v>67</v>
      </c>
      <c r="B12" s="295"/>
      <c r="C12" s="245" t="s">
        <v>68</v>
      </c>
      <c r="D12" s="244" t="s">
        <v>68</v>
      </c>
      <c r="E12" s="245" t="s">
        <v>68</v>
      </c>
      <c r="F12" s="246" t="s">
        <v>68</v>
      </c>
      <c r="G12" s="247" t="s">
        <v>225</v>
      </c>
      <c r="H12" s="248">
        <v>1700</v>
      </c>
      <c r="I12" s="248">
        <v>1700</v>
      </c>
      <c r="J12" s="249">
        <v>0</v>
      </c>
      <c r="K12" s="250">
        <f>H12+J12</f>
        <v>1700</v>
      </c>
    </row>
    <row r="13" spans="1:11" ht="13.5" thickBot="1">
      <c r="A13" s="243" t="s">
        <v>67</v>
      </c>
      <c r="B13" s="244"/>
      <c r="C13" s="296" t="s">
        <v>68</v>
      </c>
      <c r="D13" s="52" t="s">
        <v>68</v>
      </c>
      <c r="E13" s="52" t="s">
        <v>68</v>
      </c>
      <c r="F13" s="53" t="s">
        <v>68</v>
      </c>
      <c r="G13" s="54" t="s">
        <v>226</v>
      </c>
      <c r="H13" s="251">
        <v>0</v>
      </c>
      <c r="I13" s="251">
        <v>200</v>
      </c>
      <c r="J13" s="252">
        <v>0</v>
      </c>
      <c r="K13" s="253">
        <v>200</v>
      </c>
    </row>
    <row r="14" spans="1:11" ht="13.5" thickBot="1">
      <c r="A14" s="243" t="s">
        <v>67</v>
      </c>
      <c r="B14" s="244"/>
      <c r="C14" s="265" t="s">
        <v>68</v>
      </c>
      <c r="D14" s="245" t="s">
        <v>68</v>
      </c>
      <c r="E14" s="245" t="s">
        <v>68</v>
      </c>
      <c r="F14" s="246" t="s">
        <v>68</v>
      </c>
      <c r="G14" s="247" t="s">
        <v>227</v>
      </c>
      <c r="H14" s="248">
        <v>0</v>
      </c>
      <c r="I14" s="248">
        <v>1720</v>
      </c>
      <c r="J14" s="249">
        <v>0</v>
      </c>
      <c r="K14" s="250">
        <v>1720</v>
      </c>
    </row>
    <row r="15" spans="1:11" ht="13.5" thickBot="1">
      <c r="A15" s="243" t="s">
        <v>67</v>
      </c>
      <c r="B15" s="244"/>
      <c r="C15" s="265" t="s">
        <v>68</v>
      </c>
      <c r="D15" s="245" t="s">
        <v>68</v>
      </c>
      <c r="E15" s="245" t="s">
        <v>68</v>
      </c>
      <c r="F15" s="246" t="s">
        <v>68</v>
      </c>
      <c r="G15" s="247" t="s">
        <v>228</v>
      </c>
      <c r="H15" s="248">
        <v>0</v>
      </c>
      <c r="I15" s="248">
        <v>3100</v>
      </c>
      <c r="J15" s="248">
        <v>0</v>
      </c>
      <c r="K15" s="291">
        <v>3190</v>
      </c>
    </row>
    <row r="16" spans="1:11" ht="12.75">
      <c r="A16" s="266" t="s">
        <v>67</v>
      </c>
      <c r="B16" s="267"/>
      <c r="C16" s="268" t="s">
        <v>232</v>
      </c>
      <c r="D16" s="297" t="s">
        <v>234</v>
      </c>
      <c r="E16" s="269" t="s">
        <v>68</v>
      </c>
      <c r="F16" s="270" t="s">
        <v>68</v>
      </c>
      <c r="G16" s="267" t="s">
        <v>233</v>
      </c>
      <c r="H16" s="271">
        <v>0</v>
      </c>
      <c r="I16" s="271">
        <v>0</v>
      </c>
      <c r="J16" s="254">
        <v>50</v>
      </c>
      <c r="K16" s="255">
        <v>50</v>
      </c>
    </row>
    <row r="17" spans="1:11" ht="13.5" thickBot="1">
      <c r="A17" s="272"/>
      <c r="B17" s="273"/>
      <c r="C17" s="274"/>
      <c r="D17" s="298"/>
      <c r="E17" s="275">
        <v>3311</v>
      </c>
      <c r="F17" s="276">
        <v>5321</v>
      </c>
      <c r="G17" s="256" t="s">
        <v>235</v>
      </c>
      <c r="H17" s="277">
        <v>0</v>
      </c>
      <c r="I17" s="277">
        <v>0</v>
      </c>
      <c r="J17" s="257">
        <v>50</v>
      </c>
      <c r="K17" s="278">
        <v>50</v>
      </c>
    </row>
    <row r="18" spans="1:11" ht="12.75">
      <c r="A18" s="279" t="s">
        <v>67</v>
      </c>
      <c r="B18" s="280"/>
      <c r="C18" s="258" t="s">
        <v>243</v>
      </c>
      <c r="D18" s="299" t="s">
        <v>74</v>
      </c>
      <c r="E18" s="281" t="s">
        <v>68</v>
      </c>
      <c r="F18" s="259" t="s">
        <v>68</v>
      </c>
      <c r="G18" s="280" t="s">
        <v>236</v>
      </c>
      <c r="H18" s="282">
        <v>0</v>
      </c>
      <c r="I18" s="282">
        <v>0</v>
      </c>
      <c r="J18" s="260">
        <v>10</v>
      </c>
      <c r="K18" s="261">
        <v>10</v>
      </c>
    </row>
    <row r="19" spans="1:11" ht="13.5" thickBot="1">
      <c r="A19" s="272"/>
      <c r="B19" s="273"/>
      <c r="C19" s="274"/>
      <c r="D19" s="298"/>
      <c r="E19" s="275">
        <v>3314</v>
      </c>
      <c r="F19" s="283">
        <v>5321</v>
      </c>
      <c r="G19" s="256" t="s">
        <v>237</v>
      </c>
      <c r="H19" s="277">
        <v>0</v>
      </c>
      <c r="I19" s="277">
        <v>0</v>
      </c>
      <c r="J19" s="257">
        <v>10</v>
      </c>
      <c r="K19" s="278">
        <v>10</v>
      </c>
    </row>
    <row r="20" spans="1:11" ht="12.75">
      <c r="A20" s="279" t="s">
        <v>67</v>
      </c>
      <c r="B20" s="280"/>
      <c r="C20" s="258" t="s">
        <v>238</v>
      </c>
      <c r="D20" s="299" t="s">
        <v>74</v>
      </c>
      <c r="E20" s="281" t="s">
        <v>68</v>
      </c>
      <c r="F20" s="259" t="s">
        <v>68</v>
      </c>
      <c r="G20" s="280" t="s">
        <v>236</v>
      </c>
      <c r="H20" s="282">
        <v>0</v>
      </c>
      <c r="I20" s="282">
        <v>0</v>
      </c>
      <c r="J20" s="260">
        <v>10</v>
      </c>
      <c r="K20" s="261">
        <v>10</v>
      </c>
    </row>
    <row r="21" spans="1:11" ht="13.5" thickBot="1">
      <c r="A21" s="284"/>
      <c r="B21" s="285"/>
      <c r="C21" s="274"/>
      <c r="D21" s="300"/>
      <c r="E21" s="262">
        <v>3314</v>
      </c>
      <c r="F21" s="286">
        <v>5321</v>
      </c>
      <c r="G21" s="263" t="s">
        <v>239</v>
      </c>
      <c r="H21" s="277">
        <v>0</v>
      </c>
      <c r="I21" s="277">
        <v>0</v>
      </c>
      <c r="J21" s="257">
        <v>10</v>
      </c>
      <c r="K21" s="278">
        <v>10</v>
      </c>
    </row>
    <row r="22" spans="1:11" ht="12.75">
      <c r="A22" s="279" t="s">
        <v>67</v>
      </c>
      <c r="B22" s="280"/>
      <c r="C22" s="258" t="s">
        <v>241</v>
      </c>
      <c r="D22" s="299" t="s">
        <v>74</v>
      </c>
      <c r="E22" s="281" t="s">
        <v>68</v>
      </c>
      <c r="F22" s="259" t="s">
        <v>68</v>
      </c>
      <c r="G22" s="280" t="s">
        <v>236</v>
      </c>
      <c r="H22" s="282">
        <v>0</v>
      </c>
      <c r="I22" s="282">
        <v>0</v>
      </c>
      <c r="J22" s="260">
        <v>10</v>
      </c>
      <c r="K22" s="261">
        <v>10</v>
      </c>
    </row>
    <row r="23" spans="1:11" ht="13.5" thickBot="1">
      <c r="A23" s="272"/>
      <c r="B23" s="273"/>
      <c r="C23" s="287"/>
      <c r="D23" s="300"/>
      <c r="E23" s="262">
        <v>3314</v>
      </c>
      <c r="F23" s="286">
        <v>5321</v>
      </c>
      <c r="G23" s="263" t="s">
        <v>240</v>
      </c>
      <c r="H23" s="288">
        <v>0</v>
      </c>
      <c r="I23" s="288">
        <v>0</v>
      </c>
      <c r="J23" s="264">
        <v>10</v>
      </c>
      <c r="K23" s="278">
        <v>10</v>
      </c>
    </row>
    <row r="24" spans="1:11" ht="12.75">
      <c r="A24" s="266" t="s">
        <v>67</v>
      </c>
      <c r="B24" s="267"/>
      <c r="C24" s="258" t="s">
        <v>244</v>
      </c>
      <c r="D24" s="299" t="s">
        <v>74</v>
      </c>
      <c r="E24" s="281" t="s">
        <v>68</v>
      </c>
      <c r="F24" s="259" t="s">
        <v>68</v>
      </c>
      <c r="G24" s="280" t="s">
        <v>236</v>
      </c>
      <c r="H24" s="282">
        <v>0</v>
      </c>
      <c r="I24" s="282">
        <v>0</v>
      </c>
      <c r="J24" s="260">
        <v>10</v>
      </c>
      <c r="K24" s="261">
        <v>10</v>
      </c>
    </row>
    <row r="25" spans="1:11" ht="13.5" thickBot="1">
      <c r="A25" s="289"/>
      <c r="B25" s="256"/>
      <c r="C25" s="274"/>
      <c r="D25" s="301"/>
      <c r="E25" s="290">
        <v>3314</v>
      </c>
      <c r="F25" s="283">
        <v>5321</v>
      </c>
      <c r="G25" s="256" t="s">
        <v>242</v>
      </c>
      <c r="H25" s="277">
        <v>0</v>
      </c>
      <c r="I25" s="277">
        <v>0</v>
      </c>
      <c r="J25" s="257">
        <v>10</v>
      </c>
      <c r="K25" s="278">
        <v>10</v>
      </c>
    </row>
    <row r="26" spans="1:11" ht="13.5" thickBot="1">
      <c r="A26" s="243" t="s">
        <v>67</v>
      </c>
      <c r="B26" s="244"/>
      <c r="C26" s="234" t="s">
        <v>68</v>
      </c>
      <c r="D26" s="244" t="s">
        <v>68</v>
      </c>
      <c r="E26" s="245" t="s">
        <v>68</v>
      </c>
      <c r="F26" s="246" t="s">
        <v>68</v>
      </c>
      <c r="G26" s="247" t="s">
        <v>229</v>
      </c>
      <c r="H26" s="248">
        <v>0</v>
      </c>
      <c r="I26" s="248">
        <v>500</v>
      </c>
      <c r="J26" s="249">
        <v>0</v>
      </c>
      <c r="K26" s="250">
        <v>500</v>
      </c>
    </row>
    <row r="27" spans="1:11" ht="13.5" thickBot="1">
      <c r="A27" s="243" t="s">
        <v>67</v>
      </c>
      <c r="B27" s="244"/>
      <c r="C27" s="265" t="s">
        <v>68</v>
      </c>
      <c r="D27" s="244" t="s">
        <v>68</v>
      </c>
      <c r="E27" s="245" t="s">
        <v>68</v>
      </c>
      <c r="F27" s="246" t="s">
        <v>68</v>
      </c>
      <c r="G27" s="247" t="s">
        <v>230</v>
      </c>
      <c r="H27" s="292">
        <v>0</v>
      </c>
      <c r="I27" s="292">
        <v>2140</v>
      </c>
      <c r="J27" s="293">
        <f>J28+J30+J32+J34+J38+J40+J36+J42+J44+J46+J48+J50+J52+J54+J56+J58</f>
        <v>0</v>
      </c>
      <c r="K27" s="294">
        <v>2140</v>
      </c>
    </row>
  </sheetData>
  <sheetProtection/>
  <mergeCells count="4">
    <mergeCell ref="A1:K1"/>
    <mergeCell ref="A3:K3"/>
    <mergeCell ref="A5:K5"/>
    <mergeCell ref="C8:D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43">
      <selection activeCell="N10" sqref="N10"/>
    </sheetView>
  </sheetViews>
  <sheetFormatPr defaultColWidth="9.140625" defaultRowHeight="12.75"/>
  <cols>
    <col min="1" max="1" width="2.421875" style="43" customWidth="1"/>
    <col min="2" max="2" width="7.00390625" style="43" customWidth="1"/>
    <col min="3" max="3" width="4.00390625" style="43" customWidth="1"/>
    <col min="4" max="4" width="4.140625" style="43" customWidth="1"/>
    <col min="5" max="5" width="4.57421875" style="43" customWidth="1"/>
    <col min="6" max="6" width="38.57421875" style="43" customWidth="1"/>
    <col min="7" max="7" width="4.28125" style="222" customWidth="1"/>
    <col min="8" max="8" width="7.7109375" style="222" customWidth="1"/>
    <col min="9" max="9" width="7.00390625" style="43" customWidth="1"/>
    <col min="10" max="10" width="7.57421875" style="43" customWidth="1"/>
  </cols>
  <sheetData>
    <row r="1" spans="1:10" ht="12.75">
      <c r="A1" s="134"/>
      <c r="B1" s="134"/>
      <c r="C1" s="134"/>
      <c r="D1" s="134"/>
      <c r="E1" s="134"/>
      <c r="F1" s="135"/>
      <c r="G1" s="134"/>
      <c r="H1" s="134"/>
      <c r="I1" s="135"/>
      <c r="J1" s="134"/>
    </row>
    <row r="2" spans="1:10" ht="12.75">
      <c r="A2" s="134"/>
      <c r="B2" s="134"/>
      <c r="C2" s="134"/>
      <c r="D2" s="134"/>
      <c r="E2" s="134"/>
      <c r="F2" s="136"/>
      <c r="G2" s="134"/>
      <c r="H2" s="134"/>
      <c r="I2" s="134"/>
      <c r="J2" s="134"/>
    </row>
    <row r="3" spans="1:10" ht="18">
      <c r="A3" s="311" t="s">
        <v>216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137"/>
      <c r="B4" s="137"/>
      <c r="C4" s="137"/>
      <c r="D4" s="137"/>
      <c r="E4" s="137"/>
      <c r="F4" s="137"/>
      <c r="G4" s="137"/>
      <c r="H4" s="137"/>
      <c r="I4" s="138"/>
      <c r="J4" s="138"/>
    </row>
    <row r="5" spans="1:10" ht="15.75">
      <c r="A5" s="313" t="s">
        <v>99</v>
      </c>
      <c r="B5" s="313"/>
      <c r="C5" s="313"/>
      <c r="D5" s="313"/>
      <c r="E5" s="313"/>
      <c r="F5" s="313"/>
      <c r="G5" s="313"/>
      <c r="H5" s="313"/>
      <c r="I5" s="313"/>
      <c r="J5" s="313"/>
    </row>
    <row r="6" spans="1:10" ht="12.75">
      <c r="A6" s="137"/>
      <c r="B6" s="137"/>
      <c r="C6" s="137"/>
      <c r="D6" s="137"/>
      <c r="E6" s="137"/>
      <c r="F6" s="137"/>
      <c r="G6" s="137"/>
      <c r="H6" s="137"/>
      <c r="I6" s="138"/>
      <c r="J6" s="138"/>
    </row>
    <row r="7" spans="1:10" ht="15.75">
      <c r="A7" s="316" t="s">
        <v>104</v>
      </c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>
      <c r="A8" s="137"/>
      <c r="B8" s="137"/>
      <c r="C8" s="137"/>
      <c r="D8" s="137"/>
      <c r="G8" s="138"/>
      <c r="H8" s="138"/>
      <c r="I8" s="138"/>
      <c r="J8" s="139"/>
    </row>
    <row r="9" spans="1:10" ht="13.5" thickBot="1">
      <c r="A9" s="140"/>
      <c r="B9" s="140"/>
      <c r="C9" s="140"/>
      <c r="D9" s="140"/>
      <c r="E9" s="140"/>
      <c r="F9" s="140"/>
      <c r="G9" s="141"/>
      <c r="H9" s="141"/>
      <c r="I9" s="142"/>
      <c r="J9" s="142" t="s">
        <v>105</v>
      </c>
    </row>
    <row r="10" spans="1:10" ht="34.5" thickBot="1">
      <c r="A10" s="143" t="s">
        <v>106</v>
      </c>
      <c r="B10" s="317" t="s">
        <v>63</v>
      </c>
      <c r="C10" s="318"/>
      <c r="D10" s="144" t="s">
        <v>64</v>
      </c>
      <c r="E10" s="145" t="s">
        <v>17</v>
      </c>
      <c r="F10" s="144" t="s">
        <v>107</v>
      </c>
      <c r="G10" s="146" t="s">
        <v>66</v>
      </c>
      <c r="H10" s="146" t="s">
        <v>101</v>
      </c>
      <c r="I10" s="147" t="s">
        <v>217</v>
      </c>
      <c r="J10" s="148" t="s">
        <v>108</v>
      </c>
    </row>
    <row r="11" spans="1:10" ht="13.5" thickBot="1">
      <c r="A11" s="149" t="s">
        <v>67</v>
      </c>
      <c r="B11" s="309" t="s">
        <v>68</v>
      </c>
      <c r="C11" s="310"/>
      <c r="D11" s="46" t="s">
        <v>68</v>
      </c>
      <c r="E11" s="45" t="s">
        <v>68</v>
      </c>
      <c r="F11" s="47" t="s">
        <v>109</v>
      </c>
      <c r="G11" s="150">
        <v>0</v>
      </c>
      <c r="H11" s="151">
        <f>H13+H22+H57+H72</f>
        <v>7156.659000000001</v>
      </c>
      <c r="I11" s="150">
        <f>I13+I22+I57+I72</f>
        <v>202</v>
      </c>
      <c r="J11" s="152">
        <f>H11+I11</f>
        <v>7358.659000000001</v>
      </c>
    </row>
    <row r="12" spans="1:10" ht="13.5" thickBot="1">
      <c r="A12" s="149"/>
      <c r="B12" s="45"/>
      <c r="C12" s="133"/>
      <c r="D12" s="46"/>
      <c r="E12" s="45"/>
      <c r="F12" s="46" t="s">
        <v>110</v>
      </c>
      <c r="G12" s="150"/>
      <c r="H12" s="151"/>
      <c r="I12" s="150"/>
      <c r="J12" s="152"/>
    </row>
    <row r="13" spans="1:10" ht="13.5" thickBot="1">
      <c r="A13" s="153" t="s">
        <v>67</v>
      </c>
      <c r="B13" s="154" t="s">
        <v>111</v>
      </c>
      <c r="C13" s="155"/>
      <c r="D13" s="156" t="s">
        <v>68</v>
      </c>
      <c r="E13" s="157" t="s">
        <v>68</v>
      </c>
      <c r="F13" s="158" t="s">
        <v>112</v>
      </c>
      <c r="G13" s="159">
        <f>G14+G16+G18</f>
        <v>0</v>
      </c>
      <c r="H13" s="160">
        <v>640.572</v>
      </c>
      <c r="I13" s="159">
        <f>I20</f>
        <v>0</v>
      </c>
      <c r="J13" s="161">
        <f>H13+I13</f>
        <v>640.572</v>
      </c>
    </row>
    <row r="14" spans="1:10" ht="12.75">
      <c r="A14" s="162" t="s">
        <v>67</v>
      </c>
      <c r="B14" s="163" t="s">
        <v>113</v>
      </c>
      <c r="C14" s="164" t="s">
        <v>74</v>
      </c>
      <c r="D14" s="165" t="s">
        <v>68</v>
      </c>
      <c r="E14" s="166" t="s">
        <v>68</v>
      </c>
      <c r="F14" s="167" t="s">
        <v>114</v>
      </c>
      <c r="G14" s="168">
        <v>0</v>
      </c>
      <c r="H14" s="169">
        <f>H15</f>
        <v>84.025</v>
      </c>
      <c r="I14" s="168">
        <v>0</v>
      </c>
      <c r="J14" s="170">
        <f>J15</f>
        <v>84.025</v>
      </c>
    </row>
    <row r="15" spans="1:10" ht="13.5" thickBot="1">
      <c r="A15" s="171"/>
      <c r="B15" s="172"/>
      <c r="C15" s="173"/>
      <c r="D15" s="174">
        <v>3319</v>
      </c>
      <c r="E15" s="175">
        <v>5901</v>
      </c>
      <c r="F15" s="176" t="s">
        <v>115</v>
      </c>
      <c r="G15" s="177">
        <v>0</v>
      </c>
      <c r="H15" s="178">
        <v>84.025</v>
      </c>
      <c r="I15" s="177">
        <v>0</v>
      </c>
      <c r="J15" s="179">
        <v>84.025</v>
      </c>
    </row>
    <row r="16" spans="1:10" ht="12.75">
      <c r="A16" s="180" t="s">
        <v>67</v>
      </c>
      <c r="B16" s="181" t="s">
        <v>116</v>
      </c>
      <c r="C16" s="182" t="s">
        <v>74</v>
      </c>
      <c r="D16" s="183" t="s">
        <v>68</v>
      </c>
      <c r="E16" s="184" t="s">
        <v>68</v>
      </c>
      <c r="F16" s="185" t="s">
        <v>117</v>
      </c>
      <c r="G16" s="186">
        <v>0</v>
      </c>
      <c r="H16" s="187">
        <f>H17</f>
        <v>19.99857</v>
      </c>
      <c r="I16" s="186">
        <v>0</v>
      </c>
      <c r="J16" s="188">
        <f>J17</f>
        <v>19.99857</v>
      </c>
    </row>
    <row r="17" spans="1:10" ht="13.5" thickBot="1">
      <c r="A17" s="189"/>
      <c r="B17" s="190"/>
      <c r="C17" s="191"/>
      <c r="D17" s="174">
        <v>3319</v>
      </c>
      <c r="E17" s="192" t="s">
        <v>118</v>
      </c>
      <c r="F17" s="193" t="s">
        <v>119</v>
      </c>
      <c r="G17" s="177">
        <v>0</v>
      </c>
      <c r="H17" s="194">
        <v>19.99857</v>
      </c>
      <c r="I17" s="177">
        <v>0</v>
      </c>
      <c r="J17" s="195">
        <v>19.99857</v>
      </c>
    </row>
    <row r="18" spans="1:10" ht="12.75">
      <c r="A18" s="180" t="s">
        <v>67</v>
      </c>
      <c r="B18" s="181" t="s">
        <v>120</v>
      </c>
      <c r="C18" s="182" t="s">
        <v>74</v>
      </c>
      <c r="D18" s="183" t="s">
        <v>68</v>
      </c>
      <c r="E18" s="184" t="s">
        <v>68</v>
      </c>
      <c r="F18" s="185" t="s">
        <v>121</v>
      </c>
      <c r="G18" s="186">
        <v>0</v>
      </c>
      <c r="H18" s="187">
        <f>H19</f>
        <v>36.548</v>
      </c>
      <c r="I18" s="186">
        <v>0</v>
      </c>
      <c r="J18" s="188">
        <f>J19</f>
        <v>36.548</v>
      </c>
    </row>
    <row r="19" spans="1:10" ht="13.5" thickBot="1">
      <c r="A19" s="189"/>
      <c r="B19" s="190"/>
      <c r="C19" s="191"/>
      <c r="D19" s="174">
        <v>3319</v>
      </c>
      <c r="E19" s="192" t="s">
        <v>118</v>
      </c>
      <c r="F19" s="193" t="s">
        <v>122</v>
      </c>
      <c r="G19" s="177">
        <v>0</v>
      </c>
      <c r="H19" s="194">
        <v>36.548</v>
      </c>
      <c r="I19" s="177">
        <v>0</v>
      </c>
      <c r="J19" s="195">
        <v>36.548</v>
      </c>
    </row>
    <row r="20" spans="1:10" ht="12.75">
      <c r="A20" s="180" t="s">
        <v>67</v>
      </c>
      <c r="B20" s="181" t="s">
        <v>123</v>
      </c>
      <c r="C20" s="182" t="s">
        <v>74</v>
      </c>
      <c r="D20" s="165" t="s">
        <v>68</v>
      </c>
      <c r="E20" s="166" t="s">
        <v>68</v>
      </c>
      <c r="F20" s="167" t="s">
        <v>124</v>
      </c>
      <c r="G20" s="168">
        <v>0</v>
      </c>
      <c r="H20" s="168">
        <f>H21</f>
        <v>900</v>
      </c>
      <c r="I20" s="168">
        <v>0</v>
      </c>
      <c r="J20" s="196">
        <f>H20+I20</f>
        <v>900</v>
      </c>
    </row>
    <row r="21" spans="1:10" ht="13.5" thickBot="1">
      <c r="A21" s="189"/>
      <c r="B21" s="190"/>
      <c r="C21" s="191"/>
      <c r="D21" s="174">
        <v>3326</v>
      </c>
      <c r="E21" s="175">
        <v>5901</v>
      </c>
      <c r="F21" s="176" t="s">
        <v>115</v>
      </c>
      <c r="G21" s="177">
        <v>0</v>
      </c>
      <c r="H21" s="177">
        <v>900</v>
      </c>
      <c r="I21" s="177">
        <v>0</v>
      </c>
      <c r="J21" s="197">
        <v>900</v>
      </c>
    </row>
    <row r="22" spans="1:10" ht="23.25" thickBot="1">
      <c r="A22" s="153" t="s">
        <v>67</v>
      </c>
      <c r="B22" s="154" t="s">
        <v>125</v>
      </c>
      <c r="C22" s="155"/>
      <c r="D22" s="156" t="s">
        <v>68</v>
      </c>
      <c r="E22" s="157" t="s">
        <v>68</v>
      </c>
      <c r="F22" s="158" t="s">
        <v>126</v>
      </c>
      <c r="G22" s="159">
        <f>G24</f>
        <v>0</v>
      </c>
      <c r="H22" s="160">
        <v>5846.087</v>
      </c>
      <c r="I22" s="159">
        <f>I55</f>
        <v>0</v>
      </c>
      <c r="J22" s="161">
        <f>H22+I22</f>
        <v>5846.087</v>
      </c>
    </row>
    <row r="23" spans="1:10" ht="12.75">
      <c r="A23" s="180" t="s">
        <v>67</v>
      </c>
      <c r="B23" s="181" t="s">
        <v>125</v>
      </c>
      <c r="C23" s="182" t="s">
        <v>74</v>
      </c>
      <c r="D23" s="183" t="s">
        <v>68</v>
      </c>
      <c r="E23" s="184" t="s">
        <v>68</v>
      </c>
      <c r="F23" s="185" t="s">
        <v>114</v>
      </c>
      <c r="G23" s="186">
        <v>0</v>
      </c>
      <c r="H23" s="187">
        <f>H24</f>
        <v>0.887</v>
      </c>
      <c r="I23" s="186">
        <v>0</v>
      </c>
      <c r="J23" s="188">
        <f>J24</f>
        <v>0.887</v>
      </c>
    </row>
    <row r="24" spans="1:10" ht="13.5" thickBot="1">
      <c r="A24" s="189"/>
      <c r="B24" s="190"/>
      <c r="C24" s="191"/>
      <c r="D24" s="174">
        <v>3322</v>
      </c>
      <c r="E24" s="192" t="s">
        <v>127</v>
      </c>
      <c r="F24" s="193" t="s">
        <v>115</v>
      </c>
      <c r="G24" s="177">
        <v>0</v>
      </c>
      <c r="H24" s="178">
        <v>0.887</v>
      </c>
      <c r="I24" s="177">
        <v>0</v>
      </c>
      <c r="J24" s="179">
        <v>0.887</v>
      </c>
    </row>
    <row r="25" spans="1:10" ht="12.75">
      <c r="A25" s="180" t="s">
        <v>67</v>
      </c>
      <c r="B25" s="181" t="s">
        <v>128</v>
      </c>
      <c r="C25" s="182" t="s">
        <v>74</v>
      </c>
      <c r="D25" s="183" t="s">
        <v>68</v>
      </c>
      <c r="E25" s="184" t="s">
        <v>68</v>
      </c>
      <c r="F25" s="185" t="s">
        <v>129</v>
      </c>
      <c r="G25" s="186">
        <v>0</v>
      </c>
      <c r="H25" s="187">
        <f>H26</f>
        <v>250</v>
      </c>
      <c r="I25" s="186">
        <v>0</v>
      </c>
      <c r="J25" s="188">
        <f>J26</f>
        <v>250</v>
      </c>
    </row>
    <row r="26" spans="1:10" ht="13.5" thickBot="1">
      <c r="A26" s="189"/>
      <c r="B26" s="190"/>
      <c r="C26" s="191"/>
      <c r="D26" s="174">
        <v>3322</v>
      </c>
      <c r="E26" s="192" t="s">
        <v>130</v>
      </c>
      <c r="F26" s="193" t="s">
        <v>131</v>
      </c>
      <c r="G26" s="177">
        <v>0</v>
      </c>
      <c r="H26" s="178">
        <v>250</v>
      </c>
      <c r="I26" s="177">
        <v>0</v>
      </c>
      <c r="J26" s="179">
        <v>250</v>
      </c>
    </row>
    <row r="27" spans="1:10" ht="12.75">
      <c r="A27" s="180" t="s">
        <v>67</v>
      </c>
      <c r="B27" s="181" t="s">
        <v>132</v>
      </c>
      <c r="C27" s="164" t="s">
        <v>74</v>
      </c>
      <c r="D27" s="165" t="s">
        <v>68</v>
      </c>
      <c r="E27" s="198" t="s">
        <v>68</v>
      </c>
      <c r="F27" s="199" t="s">
        <v>133</v>
      </c>
      <c r="G27" s="186">
        <v>0</v>
      </c>
      <c r="H27" s="200">
        <v>100</v>
      </c>
      <c r="I27" s="186">
        <v>0</v>
      </c>
      <c r="J27" s="201">
        <v>100</v>
      </c>
    </row>
    <row r="28" spans="1:10" ht="13.5" thickBot="1">
      <c r="A28" s="189"/>
      <c r="B28" s="190"/>
      <c r="C28" s="191"/>
      <c r="D28" s="174">
        <v>3322</v>
      </c>
      <c r="E28" s="192" t="s">
        <v>130</v>
      </c>
      <c r="F28" s="193" t="s">
        <v>134</v>
      </c>
      <c r="G28" s="177">
        <v>0</v>
      </c>
      <c r="H28" s="202">
        <v>100</v>
      </c>
      <c r="I28" s="177">
        <v>0</v>
      </c>
      <c r="J28" s="203">
        <v>100</v>
      </c>
    </row>
    <row r="29" spans="1:10" ht="12.75">
      <c r="A29" s="180" t="s">
        <v>67</v>
      </c>
      <c r="B29" s="181" t="s">
        <v>135</v>
      </c>
      <c r="C29" s="164" t="s">
        <v>136</v>
      </c>
      <c r="D29" s="183" t="s">
        <v>68</v>
      </c>
      <c r="E29" s="198"/>
      <c r="F29" s="199" t="s">
        <v>137</v>
      </c>
      <c r="G29" s="186">
        <v>0</v>
      </c>
      <c r="H29" s="200">
        <v>100</v>
      </c>
      <c r="I29" s="186">
        <v>0</v>
      </c>
      <c r="J29" s="201">
        <v>100</v>
      </c>
    </row>
    <row r="30" spans="1:10" ht="13.5" thickBot="1">
      <c r="A30" s="189"/>
      <c r="B30" s="190"/>
      <c r="C30" s="191"/>
      <c r="D30" s="174">
        <v>3322</v>
      </c>
      <c r="E30" s="204" t="s">
        <v>138</v>
      </c>
      <c r="F30" s="205" t="s">
        <v>139</v>
      </c>
      <c r="G30" s="177">
        <v>0</v>
      </c>
      <c r="H30" s="202">
        <v>100</v>
      </c>
      <c r="I30" s="177">
        <v>0</v>
      </c>
      <c r="J30" s="203">
        <v>100</v>
      </c>
    </row>
    <row r="31" spans="1:10" ht="12.75">
      <c r="A31" s="180" t="s">
        <v>67</v>
      </c>
      <c r="B31" s="181" t="s">
        <v>140</v>
      </c>
      <c r="C31" s="164" t="s">
        <v>141</v>
      </c>
      <c r="D31" s="165" t="s">
        <v>68</v>
      </c>
      <c r="E31" s="198" t="s">
        <v>68</v>
      </c>
      <c r="F31" s="199" t="s">
        <v>142</v>
      </c>
      <c r="G31" s="186">
        <v>0</v>
      </c>
      <c r="H31" s="200">
        <v>95</v>
      </c>
      <c r="I31" s="186">
        <v>0</v>
      </c>
      <c r="J31" s="201">
        <v>95</v>
      </c>
    </row>
    <row r="32" spans="1:10" ht="13.5" thickBot="1">
      <c r="A32" s="189"/>
      <c r="B32" s="190"/>
      <c r="C32" s="191"/>
      <c r="D32" s="206">
        <v>3322</v>
      </c>
      <c r="E32" s="204" t="s">
        <v>138</v>
      </c>
      <c r="F32" s="205" t="s">
        <v>143</v>
      </c>
      <c r="G32" s="177">
        <v>0</v>
      </c>
      <c r="H32" s="202">
        <v>95</v>
      </c>
      <c r="I32" s="177">
        <v>0</v>
      </c>
      <c r="J32" s="203">
        <v>95</v>
      </c>
    </row>
    <row r="33" spans="1:10" ht="12.75">
      <c r="A33" s="180" t="s">
        <v>67</v>
      </c>
      <c r="B33" s="181" t="s">
        <v>144</v>
      </c>
      <c r="C33" s="164" t="s">
        <v>74</v>
      </c>
      <c r="D33" s="165" t="s">
        <v>68</v>
      </c>
      <c r="E33" s="198" t="s">
        <v>68</v>
      </c>
      <c r="F33" s="199" t="s">
        <v>145</v>
      </c>
      <c r="G33" s="186">
        <v>0</v>
      </c>
      <c r="H33" s="200">
        <f>H34</f>
        <v>50</v>
      </c>
      <c r="I33" s="186">
        <v>0</v>
      </c>
      <c r="J33" s="201">
        <f>J34</f>
        <v>50</v>
      </c>
    </row>
    <row r="34" spans="1:10" ht="13.5" thickBot="1">
      <c r="A34" s="189"/>
      <c r="B34" s="190"/>
      <c r="C34" s="191"/>
      <c r="D34" s="174">
        <v>3322</v>
      </c>
      <c r="E34" s="192" t="s">
        <v>130</v>
      </c>
      <c r="F34" s="193" t="s">
        <v>146</v>
      </c>
      <c r="G34" s="177">
        <v>0</v>
      </c>
      <c r="H34" s="202">
        <v>50</v>
      </c>
      <c r="I34" s="177">
        <v>0</v>
      </c>
      <c r="J34" s="203">
        <v>50</v>
      </c>
    </row>
    <row r="35" spans="1:10" ht="12.75">
      <c r="A35" s="180" t="s">
        <v>67</v>
      </c>
      <c r="B35" s="181" t="s">
        <v>147</v>
      </c>
      <c r="C35" s="164" t="s">
        <v>74</v>
      </c>
      <c r="D35" s="165" t="s">
        <v>68</v>
      </c>
      <c r="E35" s="198" t="s">
        <v>68</v>
      </c>
      <c r="F35" s="199" t="s">
        <v>148</v>
      </c>
      <c r="G35" s="186">
        <v>0</v>
      </c>
      <c r="H35" s="200">
        <v>100</v>
      </c>
      <c r="I35" s="186">
        <v>0</v>
      </c>
      <c r="J35" s="201">
        <v>100</v>
      </c>
    </row>
    <row r="36" spans="1:10" ht="13.5" thickBot="1">
      <c r="A36" s="189"/>
      <c r="B36" s="190"/>
      <c r="C36" s="191"/>
      <c r="D36" s="174">
        <v>3322</v>
      </c>
      <c r="E36" s="192" t="s">
        <v>149</v>
      </c>
      <c r="F36" s="193" t="s">
        <v>150</v>
      </c>
      <c r="G36" s="177">
        <v>0</v>
      </c>
      <c r="H36" s="202">
        <v>100</v>
      </c>
      <c r="I36" s="177">
        <v>0</v>
      </c>
      <c r="J36" s="203">
        <v>100</v>
      </c>
    </row>
    <row r="37" spans="1:10" ht="12.75">
      <c r="A37" s="180" t="s">
        <v>67</v>
      </c>
      <c r="B37" s="181" t="s">
        <v>151</v>
      </c>
      <c r="C37" s="164" t="s">
        <v>74</v>
      </c>
      <c r="D37" s="165" t="s">
        <v>68</v>
      </c>
      <c r="E37" s="198" t="s">
        <v>68</v>
      </c>
      <c r="F37" s="199" t="s">
        <v>152</v>
      </c>
      <c r="G37" s="186">
        <v>0</v>
      </c>
      <c r="H37" s="200">
        <f>H38</f>
        <v>50</v>
      </c>
      <c r="I37" s="186">
        <v>0</v>
      </c>
      <c r="J37" s="201">
        <f>J38</f>
        <v>50</v>
      </c>
    </row>
    <row r="38" spans="1:10" ht="13.5" thickBot="1">
      <c r="A38" s="189"/>
      <c r="B38" s="190"/>
      <c r="C38" s="191"/>
      <c r="D38" s="174">
        <v>3322</v>
      </c>
      <c r="E38" s="192" t="s">
        <v>130</v>
      </c>
      <c r="F38" s="193" t="s">
        <v>153</v>
      </c>
      <c r="G38" s="177">
        <v>0</v>
      </c>
      <c r="H38" s="202">
        <v>50</v>
      </c>
      <c r="I38" s="177">
        <v>0</v>
      </c>
      <c r="J38" s="203">
        <v>50</v>
      </c>
    </row>
    <row r="39" spans="1:10" ht="12.75">
      <c r="A39" s="162" t="s">
        <v>67</v>
      </c>
      <c r="B39" s="163" t="s">
        <v>154</v>
      </c>
      <c r="C39" s="164" t="s">
        <v>74</v>
      </c>
      <c r="D39" s="183"/>
      <c r="E39" s="207"/>
      <c r="F39" s="208" t="s">
        <v>155</v>
      </c>
      <c r="G39" s="186">
        <v>0</v>
      </c>
      <c r="H39" s="209">
        <f>H40</f>
        <v>50</v>
      </c>
      <c r="I39" s="186">
        <v>0</v>
      </c>
      <c r="J39" s="210">
        <f>J40</f>
        <v>50</v>
      </c>
    </row>
    <row r="40" spans="1:10" ht="13.5" thickBot="1">
      <c r="A40" s="211"/>
      <c r="B40" s="190"/>
      <c r="C40" s="212"/>
      <c r="D40" s="174">
        <v>3322</v>
      </c>
      <c r="E40" s="192" t="s">
        <v>130</v>
      </c>
      <c r="F40" s="193" t="s">
        <v>156</v>
      </c>
      <c r="G40" s="177">
        <v>0</v>
      </c>
      <c r="H40" s="213">
        <v>50</v>
      </c>
      <c r="I40" s="177">
        <v>0</v>
      </c>
      <c r="J40" s="214">
        <v>50</v>
      </c>
    </row>
    <row r="41" spans="1:10" ht="12.75">
      <c r="A41" s="180" t="s">
        <v>67</v>
      </c>
      <c r="B41" s="181" t="s">
        <v>157</v>
      </c>
      <c r="C41" s="215" t="s">
        <v>74</v>
      </c>
      <c r="D41" s="165" t="s">
        <v>68</v>
      </c>
      <c r="E41" s="198" t="s">
        <v>68</v>
      </c>
      <c r="F41" s="199" t="s">
        <v>158</v>
      </c>
      <c r="G41" s="186">
        <v>0</v>
      </c>
      <c r="H41" s="200">
        <v>100</v>
      </c>
      <c r="I41" s="186">
        <v>0</v>
      </c>
      <c r="J41" s="201">
        <v>100</v>
      </c>
    </row>
    <row r="42" spans="1:10" ht="13.5" thickBot="1">
      <c r="A42" s="189"/>
      <c r="B42" s="190"/>
      <c r="C42" s="191"/>
      <c r="D42" s="174">
        <v>3322</v>
      </c>
      <c r="E42" s="192" t="s">
        <v>130</v>
      </c>
      <c r="F42" s="193" t="s">
        <v>159</v>
      </c>
      <c r="G42" s="177">
        <v>0</v>
      </c>
      <c r="H42" s="202">
        <v>100</v>
      </c>
      <c r="I42" s="177">
        <v>0</v>
      </c>
      <c r="J42" s="203">
        <v>100</v>
      </c>
    </row>
    <row r="43" spans="1:10" ht="12.75">
      <c r="A43" s="180" t="s">
        <v>67</v>
      </c>
      <c r="B43" s="181" t="s">
        <v>160</v>
      </c>
      <c r="C43" s="182" t="s">
        <v>161</v>
      </c>
      <c r="D43" s="183" t="s">
        <v>68</v>
      </c>
      <c r="E43" s="184" t="s">
        <v>68</v>
      </c>
      <c r="F43" s="185" t="s">
        <v>162</v>
      </c>
      <c r="G43" s="186">
        <v>0</v>
      </c>
      <c r="H43" s="187">
        <v>59.6</v>
      </c>
      <c r="I43" s="186">
        <v>0</v>
      </c>
      <c r="J43" s="188">
        <v>59.6</v>
      </c>
    </row>
    <row r="44" spans="1:10" ht="13.5" thickBot="1">
      <c r="A44" s="189"/>
      <c r="B44" s="190"/>
      <c r="C44" s="191"/>
      <c r="D44" s="174">
        <v>3322</v>
      </c>
      <c r="E44" s="192" t="s">
        <v>138</v>
      </c>
      <c r="F44" s="193" t="s">
        <v>163</v>
      </c>
      <c r="G44" s="177">
        <v>0</v>
      </c>
      <c r="H44" s="178">
        <v>59.6</v>
      </c>
      <c r="I44" s="177">
        <v>0</v>
      </c>
      <c r="J44" s="179">
        <v>59.6</v>
      </c>
    </row>
    <row r="45" spans="1:10" ht="12.75">
      <c r="A45" s="180" t="s">
        <v>67</v>
      </c>
      <c r="B45" s="181" t="s">
        <v>164</v>
      </c>
      <c r="C45" s="164" t="s">
        <v>74</v>
      </c>
      <c r="D45" s="165" t="s">
        <v>68</v>
      </c>
      <c r="E45" s="198" t="s">
        <v>68</v>
      </c>
      <c r="F45" s="199" t="s">
        <v>165</v>
      </c>
      <c r="G45" s="186">
        <v>0</v>
      </c>
      <c r="H45" s="200">
        <v>60</v>
      </c>
      <c r="I45" s="186">
        <v>0</v>
      </c>
      <c r="J45" s="201">
        <v>60</v>
      </c>
    </row>
    <row r="46" spans="1:10" ht="13.5" thickBot="1">
      <c r="A46" s="189"/>
      <c r="B46" s="190"/>
      <c r="C46" s="191"/>
      <c r="D46" s="174">
        <v>3322</v>
      </c>
      <c r="E46" s="192" t="s">
        <v>149</v>
      </c>
      <c r="F46" s="193" t="s">
        <v>166</v>
      </c>
      <c r="G46" s="177">
        <v>0</v>
      </c>
      <c r="H46" s="202">
        <v>60</v>
      </c>
      <c r="I46" s="177">
        <v>0</v>
      </c>
      <c r="J46" s="203">
        <v>60</v>
      </c>
    </row>
    <row r="47" spans="1:10" ht="12.75">
      <c r="A47" s="180" t="s">
        <v>67</v>
      </c>
      <c r="B47" s="181" t="s">
        <v>167</v>
      </c>
      <c r="C47" s="164" t="s">
        <v>74</v>
      </c>
      <c r="D47" s="183" t="s">
        <v>68</v>
      </c>
      <c r="E47" s="198"/>
      <c r="F47" s="199" t="s">
        <v>168</v>
      </c>
      <c r="G47" s="186">
        <v>0</v>
      </c>
      <c r="H47" s="200">
        <v>100</v>
      </c>
      <c r="I47" s="186">
        <v>0</v>
      </c>
      <c r="J47" s="201">
        <v>100</v>
      </c>
    </row>
    <row r="48" spans="1:10" ht="13.5" thickBot="1">
      <c r="A48" s="189"/>
      <c r="B48" s="190"/>
      <c r="C48" s="191"/>
      <c r="D48" s="174">
        <v>3322</v>
      </c>
      <c r="E48" s="204" t="s">
        <v>169</v>
      </c>
      <c r="F48" s="205" t="s">
        <v>170</v>
      </c>
      <c r="G48" s="177">
        <v>0</v>
      </c>
      <c r="H48" s="202">
        <v>100</v>
      </c>
      <c r="I48" s="177">
        <v>0</v>
      </c>
      <c r="J48" s="203">
        <v>100</v>
      </c>
    </row>
    <row r="49" spans="1:10" ht="12.75">
      <c r="A49" s="180" t="s">
        <v>67</v>
      </c>
      <c r="B49" s="181" t="s">
        <v>171</v>
      </c>
      <c r="C49" s="182" t="s">
        <v>172</v>
      </c>
      <c r="D49" s="183" t="s">
        <v>68</v>
      </c>
      <c r="E49" s="184" t="s">
        <v>68</v>
      </c>
      <c r="F49" s="185" t="s">
        <v>173</v>
      </c>
      <c r="G49" s="186">
        <v>0</v>
      </c>
      <c r="H49" s="200">
        <v>100</v>
      </c>
      <c r="I49" s="186">
        <v>0</v>
      </c>
      <c r="J49" s="201">
        <v>100</v>
      </c>
    </row>
    <row r="50" spans="1:10" ht="13.5" thickBot="1">
      <c r="A50" s="189"/>
      <c r="B50" s="190"/>
      <c r="C50" s="191"/>
      <c r="D50" s="174">
        <v>3322</v>
      </c>
      <c r="E50" s="192" t="s">
        <v>138</v>
      </c>
      <c r="F50" s="193" t="s">
        <v>174</v>
      </c>
      <c r="G50" s="177">
        <v>0</v>
      </c>
      <c r="H50" s="202">
        <v>100</v>
      </c>
      <c r="I50" s="177">
        <v>0</v>
      </c>
      <c r="J50" s="203">
        <v>100</v>
      </c>
    </row>
    <row r="51" spans="1:10" ht="12.75">
      <c r="A51" s="180" t="s">
        <v>67</v>
      </c>
      <c r="B51" s="181" t="s">
        <v>175</v>
      </c>
      <c r="C51" s="164" t="s">
        <v>74</v>
      </c>
      <c r="D51" s="165" t="s">
        <v>68</v>
      </c>
      <c r="E51" s="198" t="s">
        <v>68</v>
      </c>
      <c r="F51" s="199" t="s">
        <v>176</v>
      </c>
      <c r="G51" s="186">
        <v>0</v>
      </c>
      <c r="H51" s="200">
        <f>H52</f>
        <v>41.688</v>
      </c>
      <c r="I51" s="186">
        <v>0</v>
      </c>
      <c r="J51" s="201">
        <f>J52</f>
        <v>41.688</v>
      </c>
    </row>
    <row r="52" spans="1:10" ht="13.5" thickBot="1">
      <c r="A52" s="189"/>
      <c r="B52" s="190"/>
      <c r="C52" s="191"/>
      <c r="D52" s="174">
        <v>3322</v>
      </c>
      <c r="E52" s="192" t="s">
        <v>149</v>
      </c>
      <c r="F52" s="193" t="s">
        <v>177</v>
      </c>
      <c r="G52" s="177">
        <v>0</v>
      </c>
      <c r="H52" s="202">
        <v>41.688</v>
      </c>
      <c r="I52" s="177">
        <v>0</v>
      </c>
      <c r="J52" s="203">
        <v>41.688</v>
      </c>
    </row>
    <row r="53" spans="1:10" ht="12.75">
      <c r="A53" s="180" t="s">
        <v>67</v>
      </c>
      <c r="B53" s="181" t="s">
        <v>178</v>
      </c>
      <c r="C53" s="164" t="s">
        <v>74</v>
      </c>
      <c r="D53" s="165" t="s">
        <v>68</v>
      </c>
      <c r="E53" s="198" t="s">
        <v>68</v>
      </c>
      <c r="F53" s="199" t="s">
        <v>179</v>
      </c>
      <c r="G53" s="186">
        <v>0</v>
      </c>
      <c r="H53" s="200">
        <v>88.912</v>
      </c>
      <c r="I53" s="186">
        <v>0</v>
      </c>
      <c r="J53" s="201">
        <v>88.912</v>
      </c>
    </row>
    <row r="54" spans="1:10" ht="13.5" thickBot="1">
      <c r="A54" s="189"/>
      <c r="B54" s="190"/>
      <c r="C54" s="191"/>
      <c r="D54" s="174">
        <v>3322</v>
      </c>
      <c r="E54" s="192" t="s">
        <v>130</v>
      </c>
      <c r="F54" s="193" t="s">
        <v>180</v>
      </c>
      <c r="G54" s="177">
        <v>0</v>
      </c>
      <c r="H54" s="202">
        <v>88.912</v>
      </c>
      <c r="I54" s="177">
        <v>0</v>
      </c>
      <c r="J54" s="203">
        <v>88.912</v>
      </c>
    </row>
    <row r="55" spans="1:10" ht="12.75">
      <c r="A55" s="180" t="s">
        <v>67</v>
      </c>
      <c r="B55" s="181" t="s">
        <v>123</v>
      </c>
      <c r="C55" s="182" t="s">
        <v>74</v>
      </c>
      <c r="D55" s="165" t="s">
        <v>68</v>
      </c>
      <c r="E55" s="166" t="s">
        <v>68</v>
      </c>
      <c r="F55" s="167" t="s">
        <v>181</v>
      </c>
      <c r="G55" s="168">
        <v>0</v>
      </c>
      <c r="H55" s="168">
        <f>H56</f>
        <v>4900</v>
      </c>
      <c r="I55" s="168">
        <f>I56</f>
        <v>0</v>
      </c>
      <c r="J55" s="196">
        <f>H55+I55</f>
        <v>4900</v>
      </c>
    </row>
    <row r="56" spans="1:10" ht="13.5" thickBot="1">
      <c r="A56" s="189"/>
      <c r="B56" s="190"/>
      <c r="C56" s="191"/>
      <c r="D56" s="174">
        <v>3326</v>
      </c>
      <c r="E56" s="175">
        <v>5901</v>
      </c>
      <c r="F56" s="176" t="s">
        <v>115</v>
      </c>
      <c r="G56" s="177">
        <v>0</v>
      </c>
      <c r="H56" s="177">
        <v>4900</v>
      </c>
      <c r="I56" s="177">
        <v>0</v>
      </c>
      <c r="J56" s="197">
        <v>4900</v>
      </c>
    </row>
    <row r="57" spans="1:10" ht="13.5" thickBot="1">
      <c r="A57" s="153" t="s">
        <v>67</v>
      </c>
      <c r="B57" s="154" t="s">
        <v>182</v>
      </c>
      <c r="C57" s="155"/>
      <c r="D57" s="156" t="s">
        <v>68</v>
      </c>
      <c r="E57" s="157" t="s">
        <v>68</v>
      </c>
      <c r="F57" s="158" t="s">
        <v>183</v>
      </c>
      <c r="G57" s="159">
        <f>G59</f>
        <v>0</v>
      </c>
      <c r="H57" s="159">
        <f>H58+H60+H62+H64+H66+H68+H70</f>
        <v>270</v>
      </c>
      <c r="I57" s="159">
        <f>I58+I60+I62+I64+I66+I68+I70</f>
        <v>0</v>
      </c>
      <c r="J57" s="216">
        <f>H57+I57</f>
        <v>270</v>
      </c>
    </row>
    <row r="58" spans="1:10" ht="12.75">
      <c r="A58" s="180" t="s">
        <v>67</v>
      </c>
      <c r="B58" s="181" t="s">
        <v>182</v>
      </c>
      <c r="C58" s="182" t="s">
        <v>74</v>
      </c>
      <c r="D58" s="165" t="s">
        <v>68</v>
      </c>
      <c r="E58" s="166" t="s">
        <v>68</v>
      </c>
      <c r="F58" s="167" t="s">
        <v>114</v>
      </c>
      <c r="G58" s="168">
        <f>G59</f>
        <v>0</v>
      </c>
      <c r="H58" s="168">
        <f>H59</f>
        <v>0</v>
      </c>
      <c r="I58" s="168">
        <f>I59</f>
        <v>0</v>
      </c>
      <c r="J58" s="196">
        <f>G58+I58</f>
        <v>0</v>
      </c>
    </row>
    <row r="59" spans="1:10" ht="13.5" thickBot="1">
      <c r="A59" s="189"/>
      <c r="B59" s="190"/>
      <c r="C59" s="191"/>
      <c r="D59" s="174">
        <v>3322</v>
      </c>
      <c r="E59" s="175">
        <v>5901</v>
      </c>
      <c r="F59" s="176" t="s">
        <v>115</v>
      </c>
      <c r="G59" s="177">
        <v>0</v>
      </c>
      <c r="H59" s="177">
        <v>0</v>
      </c>
      <c r="I59" s="177">
        <v>0</v>
      </c>
      <c r="J59" s="197">
        <f>G59+I59</f>
        <v>0</v>
      </c>
    </row>
    <row r="60" spans="1:10" ht="12.75">
      <c r="A60" s="180" t="s">
        <v>67</v>
      </c>
      <c r="B60" s="181" t="s">
        <v>184</v>
      </c>
      <c r="C60" s="182" t="s">
        <v>74</v>
      </c>
      <c r="D60" s="183" t="s">
        <v>68</v>
      </c>
      <c r="E60" s="184" t="s">
        <v>68</v>
      </c>
      <c r="F60" s="185" t="s">
        <v>185</v>
      </c>
      <c r="G60" s="186">
        <v>0</v>
      </c>
      <c r="H60" s="217">
        <f>H61</f>
        <v>60</v>
      </c>
      <c r="I60" s="186">
        <v>0</v>
      </c>
      <c r="J60" s="218">
        <f>J61</f>
        <v>60</v>
      </c>
    </row>
    <row r="61" spans="1:10" ht="13.5" thickBot="1">
      <c r="A61" s="189"/>
      <c r="B61" s="190"/>
      <c r="C61" s="191"/>
      <c r="D61" s="174">
        <v>3322</v>
      </c>
      <c r="E61" s="192" t="s">
        <v>186</v>
      </c>
      <c r="F61" s="193" t="s">
        <v>187</v>
      </c>
      <c r="G61" s="177">
        <v>0</v>
      </c>
      <c r="H61" s="219">
        <v>60</v>
      </c>
      <c r="I61" s="177">
        <v>0</v>
      </c>
      <c r="J61" s="197">
        <v>60</v>
      </c>
    </row>
    <row r="62" spans="1:10" ht="12.75">
      <c r="A62" s="180" t="s">
        <v>67</v>
      </c>
      <c r="B62" s="181" t="s">
        <v>188</v>
      </c>
      <c r="C62" s="182" t="s">
        <v>189</v>
      </c>
      <c r="D62" s="183" t="s">
        <v>68</v>
      </c>
      <c r="E62" s="184" t="s">
        <v>68</v>
      </c>
      <c r="F62" s="185" t="s">
        <v>190</v>
      </c>
      <c r="G62" s="186">
        <v>0</v>
      </c>
      <c r="H62" s="220">
        <f>H63</f>
        <v>60</v>
      </c>
      <c r="I62" s="186">
        <v>0</v>
      </c>
      <c r="J62" s="218">
        <f>J63</f>
        <v>60</v>
      </c>
    </row>
    <row r="63" spans="1:10" ht="13.5" thickBot="1">
      <c r="A63" s="189"/>
      <c r="B63" s="190"/>
      <c r="C63" s="191"/>
      <c r="D63" s="174">
        <v>3322</v>
      </c>
      <c r="E63" s="192" t="s">
        <v>138</v>
      </c>
      <c r="F63" s="193" t="s">
        <v>191</v>
      </c>
      <c r="G63" s="177">
        <v>0</v>
      </c>
      <c r="H63" s="219">
        <v>60</v>
      </c>
      <c r="I63" s="177">
        <v>0</v>
      </c>
      <c r="J63" s="197">
        <v>60</v>
      </c>
    </row>
    <row r="64" spans="1:10" ht="12.75">
      <c r="A64" s="180" t="s">
        <v>67</v>
      </c>
      <c r="B64" s="181" t="s">
        <v>192</v>
      </c>
      <c r="C64" s="182" t="s">
        <v>74</v>
      </c>
      <c r="D64" s="183" t="s">
        <v>68</v>
      </c>
      <c r="E64" s="184" t="s">
        <v>68</v>
      </c>
      <c r="F64" s="185" t="s">
        <v>193</v>
      </c>
      <c r="G64" s="186">
        <v>0</v>
      </c>
      <c r="H64" s="220">
        <v>60</v>
      </c>
      <c r="I64" s="186">
        <v>0</v>
      </c>
      <c r="J64" s="218">
        <v>60</v>
      </c>
    </row>
    <row r="65" spans="1:10" ht="13.5" thickBot="1">
      <c r="A65" s="189"/>
      <c r="B65" s="190"/>
      <c r="C65" s="191"/>
      <c r="D65" s="174">
        <v>3322</v>
      </c>
      <c r="E65" s="192" t="s">
        <v>130</v>
      </c>
      <c r="F65" s="193" t="s">
        <v>194</v>
      </c>
      <c r="G65" s="177">
        <v>0</v>
      </c>
      <c r="H65" s="219">
        <v>60</v>
      </c>
      <c r="I65" s="177">
        <v>0</v>
      </c>
      <c r="J65" s="197">
        <v>60</v>
      </c>
    </row>
    <row r="66" spans="1:10" ht="12.75">
      <c r="A66" s="180" t="s">
        <v>67</v>
      </c>
      <c r="B66" s="181" t="s">
        <v>195</v>
      </c>
      <c r="C66" s="182" t="s">
        <v>74</v>
      </c>
      <c r="D66" s="183" t="s">
        <v>68</v>
      </c>
      <c r="E66" s="184" t="s">
        <v>68</v>
      </c>
      <c r="F66" s="185" t="s">
        <v>196</v>
      </c>
      <c r="G66" s="186">
        <v>0</v>
      </c>
      <c r="H66" s="220">
        <v>47.25</v>
      </c>
      <c r="I66" s="186">
        <v>0</v>
      </c>
      <c r="J66" s="218">
        <v>47.25</v>
      </c>
    </row>
    <row r="67" spans="1:10" ht="13.5" thickBot="1">
      <c r="A67" s="189"/>
      <c r="B67" s="190"/>
      <c r="C67" s="191"/>
      <c r="D67" s="174">
        <v>3322</v>
      </c>
      <c r="E67" s="192" t="s">
        <v>186</v>
      </c>
      <c r="F67" s="193" t="s">
        <v>197</v>
      </c>
      <c r="G67" s="177">
        <v>0</v>
      </c>
      <c r="H67" s="219">
        <v>47.25</v>
      </c>
      <c r="I67" s="177">
        <v>0</v>
      </c>
      <c r="J67" s="197">
        <v>47.25</v>
      </c>
    </row>
    <row r="68" spans="1:10" ht="22.5">
      <c r="A68" s="180" t="s">
        <v>67</v>
      </c>
      <c r="B68" s="181" t="s">
        <v>198</v>
      </c>
      <c r="C68" s="182" t="s">
        <v>74</v>
      </c>
      <c r="D68" s="183" t="s">
        <v>68</v>
      </c>
      <c r="E68" s="184" t="s">
        <v>68</v>
      </c>
      <c r="F68" s="185" t="s">
        <v>199</v>
      </c>
      <c r="G68" s="186">
        <v>0</v>
      </c>
      <c r="H68" s="220">
        <v>24</v>
      </c>
      <c r="I68" s="186">
        <v>0</v>
      </c>
      <c r="J68" s="218">
        <v>24</v>
      </c>
    </row>
    <row r="69" spans="1:10" ht="13.5" thickBot="1">
      <c r="A69" s="189"/>
      <c r="B69" s="190"/>
      <c r="C69" s="191"/>
      <c r="D69" s="174">
        <v>3322</v>
      </c>
      <c r="E69" s="192" t="s">
        <v>186</v>
      </c>
      <c r="F69" s="193" t="s">
        <v>200</v>
      </c>
      <c r="G69" s="177">
        <v>0</v>
      </c>
      <c r="H69" s="219">
        <v>24</v>
      </c>
      <c r="I69" s="177">
        <v>0</v>
      </c>
      <c r="J69" s="197">
        <v>24</v>
      </c>
    </row>
    <row r="70" spans="1:10" ht="22.5">
      <c r="A70" s="180" t="s">
        <v>67</v>
      </c>
      <c r="B70" s="181" t="s">
        <v>201</v>
      </c>
      <c r="C70" s="182" t="s">
        <v>202</v>
      </c>
      <c r="D70" s="183" t="s">
        <v>68</v>
      </c>
      <c r="E70" s="184" t="s">
        <v>68</v>
      </c>
      <c r="F70" s="185" t="s">
        <v>203</v>
      </c>
      <c r="G70" s="186">
        <v>0</v>
      </c>
      <c r="H70" s="220">
        <v>18.75</v>
      </c>
      <c r="I70" s="186">
        <v>0</v>
      </c>
      <c r="J70" s="218">
        <v>18.75</v>
      </c>
    </row>
    <row r="71" spans="1:10" ht="13.5" thickBot="1">
      <c r="A71" s="189"/>
      <c r="B71" s="190"/>
      <c r="C71" s="191"/>
      <c r="D71" s="174">
        <v>3322</v>
      </c>
      <c r="E71" s="192" t="s">
        <v>138</v>
      </c>
      <c r="F71" s="193" t="s">
        <v>204</v>
      </c>
      <c r="G71" s="177">
        <v>0</v>
      </c>
      <c r="H71" s="219">
        <v>18.75</v>
      </c>
      <c r="I71" s="177">
        <v>0</v>
      </c>
      <c r="J71" s="197">
        <v>18.75</v>
      </c>
    </row>
    <row r="72" spans="1:10" ht="13.5" thickBot="1">
      <c r="A72" s="153" t="s">
        <v>67</v>
      </c>
      <c r="B72" s="154" t="s">
        <v>123</v>
      </c>
      <c r="C72" s="155"/>
      <c r="D72" s="156" t="s">
        <v>68</v>
      </c>
      <c r="E72" s="157" t="s">
        <v>68</v>
      </c>
      <c r="F72" s="158" t="s">
        <v>205</v>
      </c>
      <c r="G72" s="159">
        <f>G74</f>
        <v>0</v>
      </c>
      <c r="H72" s="159">
        <f>H73+H75+H77+H79</f>
        <v>400.00000000000006</v>
      </c>
      <c r="I72" s="159">
        <v>202</v>
      </c>
      <c r="J72" s="216">
        <f aca="true" t="shared" si="0" ref="J72:J80">H72+I72</f>
        <v>602</v>
      </c>
    </row>
    <row r="73" spans="1:10" ht="12.75">
      <c r="A73" s="180" t="s">
        <v>67</v>
      </c>
      <c r="B73" s="181" t="s">
        <v>123</v>
      </c>
      <c r="C73" s="182" t="s">
        <v>74</v>
      </c>
      <c r="D73" s="165" t="s">
        <v>68</v>
      </c>
      <c r="E73" s="166" t="s">
        <v>68</v>
      </c>
      <c r="F73" s="167" t="s">
        <v>114</v>
      </c>
      <c r="G73" s="168">
        <v>0</v>
      </c>
      <c r="H73" s="169">
        <v>69.908</v>
      </c>
      <c r="I73" s="169">
        <v>202</v>
      </c>
      <c r="J73" s="170">
        <f t="shared" si="0"/>
        <v>271.908</v>
      </c>
    </row>
    <row r="74" spans="1:10" ht="13.5" thickBot="1">
      <c r="A74" s="189"/>
      <c r="B74" s="190"/>
      <c r="C74" s="191"/>
      <c r="D74" s="174">
        <v>3326</v>
      </c>
      <c r="E74" s="175">
        <v>5901</v>
      </c>
      <c r="F74" s="176" t="s">
        <v>115</v>
      </c>
      <c r="G74" s="177">
        <v>0</v>
      </c>
      <c r="H74" s="178">
        <v>69.908</v>
      </c>
      <c r="I74" s="178">
        <v>202</v>
      </c>
      <c r="J74" s="179">
        <f t="shared" si="0"/>
        <v>271.908</v>
      </c>
    </row>
    <row r="75" spans="1:10" ht="12.75">
      <c r="A75" s="180" t="s">
        <v>67</v>
      </c>
      <c r="B75" s="181" t="s">
        <v>206</v>
      </c>
      <c r="C75" s="182" t="s">
        <v>207</v>
      </c>
      <c r="D75" s="165" t="s">
        <v>68</v>
      </c>
      <c r="E75" s="165" t="s">
        <v>68</v>
      </c>
      <c r="F75" s="221" t="s">
        <v>208</v>
      </c>
      <c r="G75" s="168">
        <v>0</v>
      </c>
      <c r="H75" s="169">
        <f>H76</f>
        <v>152.964</v>
      </c>
      <c r="I75" s="169"/>
      <c r="J75" s="170">
        <f t="shared" si="0"/>
        <v>152.964</v>
      </c>
    </row>
    <row r="76" spans="1:10" ht="13.5" thickBot="1">
      <c r="A76" s="189"/>
      <c r="B76" s="190"/>
      <c r="C76" s="191"/>
      <c r="D76" s="174">
        <v>3329</v>
      </c>
      <c r="E76" s="175">
        <v>5331</v>
      </c>
      <c r="F76" s="176" t="s">
        <v>209</v>
      </c>
      <c r="G76" s="177">
        <v>0</v>
      </c>
      <c r="H76" s="178">
        <v>152.964</v>
      </c>
      <c r="I76" s="178"/>
      <c r="J76" s="179">
        <f t="shared" si="0"/>
        <v>152.964</v>
      </c>
    </row>
    <row r="77" spans="1:10" ht="12.75">
      <c r="A77" s="180" t="s">
        <v>67</v>
      </c>
      <c r="B77" s="181" t="s">
        <v>210</v>
      </c>
      <c r="C77" s="182" t="s">
        <v>207</v>
      </c>
      <c r="D77" s="165" t="s">
        <v>68</v>
      </c>
      <c r="E77" s="165" t="s">
        <v>68</v>
      </c>
      <c r="F77" s="221" t="s">
        <v>211</v>
      </c>
      <c r="G77" s="168">
        <v>0</v>
      </c>
      <c r="H77" s="169">
        <v>61.6</v>
      </c>
      <c r="I77" s="169"/>
      <c r="J77" s="170">
        <f t="shared" si="0"/>
        <v>61.6</v>
      </c>
    </row>
    <row r="78" spans="1:10" ht="13.5" thickBot="1">
      <c r="A78" s="189"/>
      <c r="B78" s="190"/>
      <c r="C78" s="191"/>
      <c r="D78" s="174">
        <v>3329</v>
      </c>
      <c r="E78" s="175">
        <v>5331</v>
      </c>
      <c r="F78" s="176" t="s">
        <v>209</v>
      </c>
      <c r="G78" s="177">
        <v>0</v>
      </c>
      <c r="H78" s="178">
        <v>61.6</v>
      </c>
      <c r="I78" s="178"/>
      <c r="J78" s="179">
        <f t="shared" si="0"/>
        <v>61.6</v>
      </c>
    </row>
    <row r="79" spans="1:10" ht="12.75">
      <c r="A79" s="180" t="s">
        <v>67</v>
      </c>
      <c r="B79" s="181" t="s">
        <v>212</v>
      </c>
      <c r="C79" s="182" t="s">
        <v>213</v>
      </c>
      <c r="D79" s="165" t="s">
        <v>68</v>
      </c>
      <c r="E79" s="165" t="s">
        <v>68</v>
      </c>
      <c r="F79" s="221" t="s">
        <v>214</v>
      </c>
      <c r="G79" s="168">
        <v>0</v>
      </c>
      <c r="H79" s="169">
        <v>115.528</v>
      </c>
      <c r="I79" s="169"/>
      <c r="J79" s="170">
        <f t="shared" si="0"/>
        <v>115.528</v>
      </c>
    </row>
    <row r="80" spans="1:10" ht="13.5" thickBot="1">
      <c r="A80" s="189"/>
      <c r="B80" s="190"/>
      <c r="C80" s="191"/>
      <c r="D80" s="174">
        <v>3329</v>
      </c>
      <c r="E80" s="175">
        <v>5331</v>
      </c>
      <c r="F80" s="176" t="s">
        <v>215</v>
      </c>
      <c r="G80" s="177">
        <v>0</v>
      </c>
      <c r="H80" s="178">
        <v>115.528</v>
      </c>
      <c r="I80" s="178"/>
      <c r="J80" s="179">
        <f t="shared" si="0"/>
        <v>115.528</v>
      </c>
    </row>
  </sheetData>
  <sheetProtection/>
  <mergeCells count="5">
    <mergeCell ref="A3:J3"/>
    <mergeCell ref="A5:J5"/>
    <mergeCell ref="A7:J7"/>
    <mergeCell ref="B10:C10"/>
    <mergeCell ref="B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Forbelska Vera</cp:lastModifiedBy>
  <cp:lastPrinted>2014-11-11T08:25:28Z</cp:lastPrinted>
  <dcterms:created xsi:type="dcterms:W3CDTF">2007-12-18T12:40:54Z</dcterms:created>
  <dcterms:modified xsi:type="dcterms:W3CDTF">2014-11-11T08:27:33Z</dcterms:modified>
  <cp:category/>
  <cp:version/>
  <cp:contentType/>
  <cp:contentStatus/>
</cp:coreProperties>
</file>