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6" yWindow="170" windowWidth="16102" windowHeight="6820"/>
  </bookViews>
  <sheets>
    <sheet name="P1_1_913 04" sheetId="8" r:id="rId1"/>
    <sheet name="P1_2_920 04" sheetId="11" r:id="rId2"/>
    <sheet name="P1_3_04-odvody z IF" sheetId="9" r:id="rId3"/>
    <sheet name="P1_4_P,V" sheetId="10" r:id="rId4"/>
  </sheets>
  <definedNames>
    <definedName name="_xlnm.Print_Area" localSheetId="2">'P1_3_04-odvody z IF'!$A$1:$J$60</definedName>
  </definedNames>
  <calcPr calcId="145621"/>
</workbook>
</file>

<file path=xl/calcChain.xml><?xml version="1.0" encoding="utf-8"?>
<calcChain xmlns="http://schemas.openxmlformats.org/spreadsheetml/2006/main">
  <c r="E3" i="10" l="1"/>
  <c r="D3" i="10"/>
  <c r="D17" i="10" s="1"/>
  <c r="E5" i="10"/>
  <c r="D44" i="10"/>
  <c r="E34" i="10"/>
  <c r="E29" i="10"/>
  <c r="E44" i="10" l="1"/>
  <c r="D24" i="10"/>
  <c r="E24" i="10" s="1"/>
  <c r="E17" i="10"/>
  <c r="G9" i="9"/>
  <c r="H9" i="9"/>
  <c r="I9" i="9" s="1"/>
  <c r="Q28" i="11"/>
  <c r="S28" i="11" s="1"/>
  <c r="P27" i="11"/>
  <c r="Q27" i="11" s="1"/>
  <c r="S27" i="11" s="1"/>
  <c r="O26" i="11"/>
  <c r="Q26" i="11" s="1"/>
  <c r="S26" i="11" s="1"/>
  <c r="P25" i="11"/>
  <c r="O25" i="11"/>
  <c r="O24" i="11"/>
  <c r="Q24" i="11" s="1"/>
  <c r="S24" i="11" s="1"/>
  <c r="P23" i="11"/>
  <c r="O23" i="11"/>
  <c r="O22" i="11"/>
  <c r="Q22" i="11" s="1"/>
  <c r="S22" i="11" s="1"/>
  <c r="N21" i="11"/>
  <c r="O21" i="11" s="1"/>
  <c r="Q21" i="11" s="1"/>
  <c r="S21" i="11" s="1"/>
  <c r="O20" i="11"/>
  <c r="Q20" i="11" s="1"/>
  <c r="S20" i="11" s="1"/>
  <c r="N19" i="11"/>
  <c r="O19" i="11" s="1"/>
  <c r="Q19" i="11" s="1"/>
  <c r="S19" i="11" s="1"/>
  <c r="O18" i="11"/>
  <c r="Q18" i="11" s="1"/>
  <c r="S18" i="11" s="1"/>
  <c r="R17" i="11"/>
  <c r="P17" i="11"/>
  <c r="N17" i="11"/>
  <c r="O17" i="11" s="1"/>
  <c r="K16" i="11"/>
  <c r="M16" i="11" s="1"/>
  <c r="O16" i="11" s="1"/>
  <c r="Q16" i="11" s="1"/>
  <c r="S16" i="11" s="1"/>
  <c r="J15" i="11"/>
  <c r="K15" i="11" s="1"/>
  <c r="M15" i="11" s="1"/>
  <c r="O15" i="11" s="1"/>
  <c r="Q15" i="11" s="1"/>
  <c r="S15" i="11" s="1"/>
  <c r="I14" i="11"/>
  <c r="K14" i="11" s="1"/>
  <c r="M14" i="11" s="1"/>
  <c r="O14" i="11" s="1"/>
  <c r="Q14" i="11" s="1"/>
  <c r="S14" i="11" s="1"/>
  <c r="M13" i="11"/>
  <c r="O13" i="11" s="1"/>
  <c r="Q13" i="11" s="1"/>
  <c r="S13" i="11" s="1"/>
  <c r="L12" i="11"/>
  <c r="J12" i="11"/>
  <c r="H12" i="11"/>
  <c r="G12" i="11"/>
  <c r="I11" i="11"/>
  <c r="K11" i="11" s="1"/>
  <c r="M11" i="11" s="1"/>
  <c r="O11" i="11" s="1"/>
  <c r="Q11" i="11" s="1"/>
  <c r="S11" i="11" s="1"/>
  <c r="G10" i="11"/>
  <c r="I10" i="11" s="1"/>
  <c r="K10" i="11" s="1"/>
  <c r="M10" i="11" s="1"/>
  <c r="O10" i="11" s="1"/>
  <c r="Q10" i="11" s="1"/>
  <c r="S10" i="11" s="1"/>
  <c r="R9" i="11"/>
  <c r="N9" i="11"/>
  <c r="L9" i="11"/>
  <c r="J9" i="11"/>
  <c r="H9" i="11"/>
  <c r="I9" i="11" s="1"/>
  <c r="I12" i="11" l="1"/>
  <c r="K12" i="11" s="1"/>
  <c r="M12" i="11" s="1"/>
  <c r="O12" i="11" s="1"/>
  <c r="Q12" i="11" s="1"/>
  <c r="S12" i="11" s="1"/>
  <c r="Q25" i="11"/>
  <c r="S25" i="11" s="1"/>
  <c r="K9" i="11"/>
  <c r="M9" i="11" s="1"/>
  <c r="O9" i="11" s="1"/>
  <c r="Q9" i="11" s="1"/>
  <c r="S9" i="11" s="1"/>
  <c r="P9" i="11"/>
  <c r="Q23" i="11"/>
  <c r="S23" i="11" s="1"/>
  <c r="Q17" i="11"/>
  <c r="S17" i="11" s="1"/>
  <c r="H8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10" i="9"/>
  <c r="G8" i="9"/>
  <c r="I8" i="9" l="1"/>
  <c r="N258" i="8" l="1"/>
  <c r="N250" i="8"/>
  <c r="N246" i="8"/>
  <c r="N234" i="8"/>
  <c r="N230" i="8"/>
  <c r="N226" i="8"/>
  <c r="N222" i="8"/>
  <c r="N218" i="8"/>
  <c r="N214" i="8"/>
  <c r="N210" i="8"/>
  <c r="N206" i="8"/>
  <c r="N202" i="8"/>
  <c r="N194" i="8"/>
  <c r="N190" i="8"/>
  <c r="N182" i="8"/>
  <c r="N178" i="8"/>
  <c r="N174" i="8"/>
  <c r="N170" i="8"/>
  <c r="N166" i="8"/>
  <c r="N162" i="8"/>
  <c r="N158" i="8"/>
  <c r="N154" i="8"/>
  <c r="N146" i="8"/>
  <c r="N142" i="8"/>
  <c r="N138" i="8"/>
  <c r="N134" i="8"/>
  <c r="N130" i="8"/>
  <c r="N126" i="8"/>
  <c r="N122" i="8"/>
  <c r="N118" i="8"/>
  <c r="N114" i="8"/>
  <c r="N110" i="8"/>
  <c r="N106" i="8"/>
  <c r="N102" i="8"/>
  <c r="N98" i="8"/>
  <c r="N90" i="8"/>
  <c r="N86" i="8"/>
  <c r="N82" i="8"/>
  <c r="N78" i="8"/>
  <c r="N74" i="8"/>
  <c r="N70" i="8"/>
  <c r="N66" i="8"/>
  <c r="N62" i="8"/>
  <c r="N58" i="8"/>
  <c r="N54" i="8"/>
  <c r="N50" i="8"/>
  <c r="N46" i="8"/>
  <c r="N42" i="8"/>
  <c r="N38" i="8"/>
  <c r="N34" i="8"/>
  <c r="N30" i="8"/>
  <c r="N18" i="8"/>
  <c r="N26" i="8"/>
  <c r="N22" i="8"/>
  <c r="N14" i="8"/>
  <c r="N10" i="8"/>
  <c r="L259" i="8"/>
  <c r="L258" i="8" s="1"/>
  <c r="L255" i="8"/>
  <c r="L254" i="8" s="1"/>
  <c r="L251" i="8"/>
  <c r="L250" i="8" s="1"/>
  <c r="L247" i="8"/>
  <c r="L246" i="8" s="1"/>
  <c r="L243" i="8"/>
  <c r="L239" i="8"/>
  <c r="L235" i="8"/>
  <c r="L231" i="8"/>
  <c r="L227" i="8"/>
  <c r="L223" i="8"/>
  <c r="L219" i="8"/>
  <c r="L215" i="8"/>
  <c r="L211" i="8"/>
  <c r="L207" i="8"/>
  <c r="L203" i="8"/>
  <c r="L199" i="8"/>
  <c r="L195" i="8"/>
  <c r="L191" i="8"/>
  <c r="L187" i="8"/>
  <c r="L183" i="8"/>
  <c r="L179" i="8"/>
  <c r="L175" i="8"/>
  <c r="L171" i="8"/>
  <c r="L167" i="8"/>
  <c r="L163" i="8"/>
  <c r="L159" i="8"/>
  <c r="L155" i="8"/>
  <c r="L151" i="8"/>
  <c r="L147" i="8"/>
  <c r="L143" i="8"/>
  <c r="L139" i="8"/>
  <c r="L135" i="8"/>
  <c r="L131" i="8"/>
  <c r="L127" i="8"/>
  <c r="L123" i="8"/>
  <c r="L119" i="8"/>
  <c r="L115" i="8"/>
  <c r="L111" i="8"/>
  <c r="L107" i="8"/>
  <c r="L103" i="8"/>
  <c r="L99" i="8"/>
  <c r="L95" i="8"/>
  <c r="L91" i="8"/>
  <c r="L87" i="8"/>
  <c r="L83" i="8"/>
  <c r="L79" i="8"/>
  <c r="L75" i="8"/>
  <c r="L71" i="8"/>
  <c r="L67" i="8"/>
  <c r="L63" i="8"/>
  <c r="L59" i="8"/>
  <c r="L55" i="8"/>
  <c r="L51" i="8"/>
  <c r="L43" i="8"/>
  <c r="L47" i="8"/>
  <c r="L39" i="8"/>
  <c r="L35" i="8"/>
  <c r="L31" i="8"/>
  <c r="L27" i="8"/>
  <c r="L23" i="8"/>
  <c r="L19" i="8"/>
  <c r="L15" i="8"/>
  <c r="L11" i="8"/>
  <c r="L10" i="8" l="1"/>
  <c r="L62" i="8"/>
  <c r="L226" i="8"/>
  <c r="L78" i="8"/>
  <c r="L66" i="8"/>
  <c r="L58" i="8"/>
  <c r="L54" i="8"/>
  <c r="L242" i="8"/>
  <c r="L178" i="8"/>
  <c r="L126" i="8"/>
  <c r="L110" i="8"/>
  <c r="L90" i="8"/>
  <c r="L86" i="8"/>
  <c r="L238" i="8"/>
  <c r="L234" i="8"/>
  <c r="L230" i="8"/>
  <c r="L222" i="8"/>
  <c r="L218" i="8"/>
  <c r="L214" i="8"/>
  <c r="L210" i="8"/>
  <c r="L206" i="8"/>
  <c r="L202" i="8"/>
  <c r="L198" i="8"/>
  <c r="L194" i="8"/>
  <c r="L190" i="8"/>
  <c r="L186" i="8"/>
  <c r="L182" i="8"/>
  <c r="L174" i="8"/>
  <c r="L170" i="8"/>
  <c r="L166" i="8"/>
  <c r="L162" i="8"/>
  <c r="L158" i="8"/>
  <c r="L154" i="8"/>
  <c r="L150" i="8"/>
  <c r="L146" i="8"/>
  <c r="L142" i="8"/>
  <c r="L138" i="8"/>
  <c r="L134" i="8"/>
  <c r="L130" i="8"/>
  <c r="L122" i="8"/>
  <c r="L118" i="8"/>
  <c r="L114" i="8"/>
  <c r="L106" i="8"/>
  <c r="L102" i="8"/>
  <c r="L98" i="8"/>
  <c r="L94" i="8"/>
  <c r="L82" i="8"/>
  <c r="L74" i="8"/>
  <c r="L70" i="8"/>
  <c r="L50" i="8"/>
  <c r="L46" i="8"/>
  <c r="L42" i="8"/>
  <c r="L38" i="8"/>
  <c r="L34" i="8"/>
  <c r="L30" i="8"/>
  <c r="L26" i="8"/>
  <c r="L22" i="8"/>
  <c r="L18" i="8"/>
  <c r="L14" i="8"/>
  <c r="I261" i="8"/>
  <c r="K261" i="8" s="1"/>
  <c r="M261" i="8" s="1"/>
  <c r="I260" i="8"/>
  <c r="K260" i="8" s="1"/>
  <c r="M260" i="8" s="1"/>
  <c r="J259" i="8"/>
  <c r="J258" i="8" s="1"/>
  <c r="H259" i="8"/>
  <c r="H258" i="8" s="1"/>
  <c r="G259" i="8"/>
  <c r="I259" i="8" s="1"/>
  <c r="K259" i="8" s="1"/>
  <c r="M259" i="8" s="1"/>
  <c r="G258" i="8"/>
  <c r="I258" i="8" s="1"/>
  <c r="K258" i="8" s="1"/>
  <c r="M258" i="8" s="1"/>
  <c r="I257" i="8"/>
  <c r="K257" i="8" s="1"/>
  <c r="M257" i="8" s="1"/>
  <c r="I256" i="8"/>
  <c r="K256" i="8" s="1"/>
  <c r="M256" i="8" s="1"/>
  <c r="G255" i="8"/>
  <c r="I255" i="8" s="1"/>
  <c r="K255" i="8" s="1"/>
  <c r="M255" i="8" s="1"/>
  <c r="I253" i="8"/>
  <c r="K253" i="8" s="1"/>
  <c r="M253" i="8" s="1"/>
  <c r="I252" i="8"/>
  <c r="K252" i="8" s="1"/>
  <c r="M252" i="8" s="1"/>
  <c r="G251" i="8"/>
  <c r="I251" i="8" s="1"/>
  <c r="K251" i="8" s="1"/>
  <c r="M251" i="8" s="1"/>
  <c r="G250" i="8"/>
  <c r="I250" i="8" s="1"/>
  <c r="K250" i="8" s="1"/>
  <c r="M250" i="8" s="1"/>
  <c r="I249" i="8"/>
  <c r="K249" i="8" s="1"/>
  <c r="M249" i="8" s="1"/>
  <c r="I248" i="8"/>
  <c r="K248" i="8" s="1"/>
  <c r="M248" i="8" s="1"/>
  <c r="G247" i="8"/>
  <c r="I247" i="8" s="1"/>
  <c r="K247" i="8" s="1"/>
  <c r="M247" i="8" s="1"/>
  <c r="I245" i="8"/>
  <c r="K245" i="8" s="1"/>
  <c r="M245" i="8" s="1"/>
  <c r="I244" i="8"/>
  <c r="K244" i="8" s="1"/>
  <c r="M244" i="8" s="1"/>
  <c r="G243" i="8"/>
  <c r="I243" i="8" s="1"/>
  <c r="K243" i="8" s="1"/>
  <c r="M243" i="8" s="1"/>
  <c r="G242" i="8"/>
  <c r="I242" i="8" s="1"/>
  <c r="K242" i="8" s="1"/>
  <c r="I241" i="8"/>
  <c r="K241" i="8" s="1"/>
  <c r="M241" i="8" s="1"/>
  <c r="I240" i="8"/>
  <c r="K240" i="8" s="1"/>
  <c r="M240" i="8" s="1"/>
  <c r="G239" i="8"/>
  <c r="I239" i="8" s="1"/>
  <c r="K239" i="8" s="1"/>
  <c r="M239" i="8" s="1"/>
  <c r="I237" i="8"/>
  <c r="K237" i="8" s="1"/>
  <c r="M237" i="8" s="1"/>
  <c r="I236" i="8"/>
  <c r="K236" i="8" s="1"/>
  <c r="M236" i="8" s="1"/>
  <c r="G235" i="8"/>
  <c r="I235" i="8" s="1"/>
  <c r="K235" i="8" s="1"/>
  <c r="M235" i="8" s="1"/>
  <c r="I233" i="8"/>
  <c r="K233" i="8" s="1"/>
  <c r="M233" i="8" s="1"/>
  <c r="I232" i="8"/>
  <c r="K232" i="8" s="1"/>
  <c r="M232" i="8" s="1"/>
  <c r="G231" i="8"/>
  <c r="I231" i="8" s="1"/>
  <c r="K231" i="8" s="1"/>
  <c r="M231" i="8" s="1"/>
  <c r="I229" i="8"/>
  <c r="K229" i="8" s="1"/>
  <c r="M229" i="8" s="1"/>
  <c r="I228" i="8"/>
  <c r="K228" i="8" s="1"/>
  <c r="M228" i="8" s="1"/>
  <c r="G227" i="8"/>
  <c r="I227" i="8" s="1"/>
  <c r="K227" i="8" s="1"/>
  <c r="M227" i="8" s="1"/>
  <c r="I225" i="8"/>
  <c r="K225" i="8" s="1"/>
  <c r="M225" i="8" s="1"/>
  <c r="I224" i="8"/>
  <c r="K224" i="8" s="1"/>
  <c r="M224" i="8" s="1"/>
  <c r="G223" i="8"/>
  <c r="I223" i="8" s="1"/>
  <c r="K223" i="8" s="1"/>
  <c r="M223" i="8" s="1"/>
  <c r="I221" i="8"/>
  <c r="K221" i="8" s="1"/>
  <c r="M221" i="8" s="1"/>
  <c r="I220" i="8"/>
  <c r="K220" i="8" s="1"/>
  <c r="M220" i="8" s="1"/>
  <c r="G219" i="8"/>
  <c r="I219" i="8" s="1"/>
  <c r="K219" i="8" s="1"/>
  <c r="M219" i="8" s="1"/>
  <c r="I217" i="8"/>
  <c r="K217" i="8" s="1"/>
  <c r="M217" i="8" s="1"/>
  <c r="I216" i="8"/>
  <c r="K216" i="8" s="1"/>
  <c r="M216" i="8" s="1"/>
  <c r="G215" i="8"/>
  <c r="I215" i="8" s="1"/>
  <c r="K215" i="8" s="1"/>
  <c r="M215" i="8" s="1"/>
  <c r="I213" i="8"/>
  <c r="K213" i="8" s="1"/>
  <c r="M213" i="8" s="1"/>
  <c r="I212" i="8"/>
  <c r="K212" i="8" s="1"/>
  <c r="M212" i="8" s="1"/>
  <c r="G211" i="8"/>
  <c r="I211" i="8" s="1"/>
  <c r="K211" i="8" s="1"/>
  <c r="M211" i="8" s="1"/>
  <c r="I209" i="8"/>
  <c r="K209" i="8" s="1"/>
  <c r="M209" i="8" s="1"/>
  <c r="I208" i="8"/>
  <c r="K208" i="8" s="1"/>
  <c r="M208" i="8" s="1"/>
  <c r="G207" i="8"/>
  <c r="I207" i="8" s="1"/>
  <c r="K207" i="8" s="1"/>
  <c r="M207" i="8" s="1"/>
  <c r="I205" i="8"/>
  <c r="K205" i="8" s="1"/>
  <c r="M205" i="8" s="1"/>
  <c r="I204" i="8"/>
  <c r="K204" i="8" s="1"/>
  <c r="M204" i="8" s="1"/>
  <c r="J203" i="8"/>
  <c r="G203" i="8"/>
  <c r="I203" i="8" s="1"/>
  <c r="J202" i="8"/>
  <c r="G202" i="8"/>
  <c r="I202" i="8" s="1"/>
  <c r="I201" i="8"/>
  <c r="K201" i="8" s="1"/>
  <c r="M201" i="8" s="1"/>
  <c r="I200" i="8"/>
  <c r="K200" i="8" s="1"/>
  <c r="M200" i="8" s="1"/>
  <c r="G199" i="8"/>
  <c r="I199" i="8" s="1"/>
  <c r="K199" i="8" s="1"/>
  <c r="M199" i="8" s="1"/>
  <c r="I197" i="8"/>
  <c r="K197" i="8" s="1"/>
  <c r="M197" i="8" s="1"/>
  <c r="I196" i="8"/>
  <c r="K196" i="8" s="1"/>
  <c r="M196" i="8" s="1"/>
  <c r="G195" i="8"/>
  <c r="I195" i="8" s="1"/>
  <c r="K195" i="8" s="1"/>
  <c r="M195" i="8" s="1"/>
  <c r="I193" i="8"/>
  <c r="K193" i="8" s="1"/>
  <c r="M193" i="8" s="1"/>
  <c r="I192" i="8"/>
  <c r="K192" i="8" s="1"/>
  <c r="M192" i="8" s="1"/>
  <c r="G191" i="8"/>
  <c r="I191" i="8" s="1"/>
  <c r="K191" i="8" s="1"/>
  <c r="M191" i="8" s="1"/>
  <c r="G190" i="8"/>
  <c r="I190" i="8" s="1"/>
  <c r="K190" i="8" s="1"/>
  <c r="I189" i="8"/>
  <c r="K189" i="8" s="1"/>
  <c r="M189" i="8" s="1"/>
  <c r="I188" i="8"/>
  <c r="K188" i="8" s="1"/>
  <c r="M188" i="8" s="1"/>
  <c r="G187" i="8"/>
  <c r="I187" i="8" s="1"/>
  <c r="K187" i="8" s="1"/>
  <c r="M187" i="8" s="1"/>
  <c r="G186" i="8"/>
  <c r="I186" i="8" s="1"/>
  <c r="K186" i="8" s="1"/>
  <c r="I185" i="8"/>
  <c r="K185" i="8" s="1"/>
  <c r="M185" i="8" s="1"/>
  <c r="I184" i="8"/>
  <c r="K184" i="8" s="1"/>
  <c r="M184" i="8" s="1"/>
  <c r="G183" i="8"/>
  <c r="I183" i="8" s="1"/>
  <c r="K183" i="8" s="1"/>
  <c r="M183" i="8" s="1"/>
  <c r="G182" i="8"/>
  <c r="I182" i="8" s="1"/>
  <c r="K182" i="8" s="1"/>
  <c r="I181" i="8"/>
  <c r="K181" i="8" s="1"/>
  <c r="M181" i="8" s="1"/>
  <c r="I180" i="8"/>
  <c r="K180" i="8" s="1"/>
  <c r="M180" i="8" s="1"/>
  <c r="H179" i="8"/>
  <c r="G179" i="8"/>
  <c r="H178" i="8"/>
  <c r="G178" i="8"/>
  <c r="I177" i="8"/>
  <c r="K177" i="8" s="1"/>
  <c r="M177" i="8" s="1"/>
  <c r="I176" i="8"/>
  <c r="K176" i="8" s="1"/>
  <c r="M176" i="8" s="1"/>
  <c r="G175" i="8"/>
  <c r="I175" i="8" s="1"/>
  <c r="K175" i="8" s="1"/>
  <c r="M175" i="8" s="1"/>
  <c r="I173" i="8"/>
  <c r="K173" i="8" s="1"/>
  <c r="M173" i="8" s="1"/>
  <c r="I172" i="8"/>
  <c r="K172" i="8" s="1"/>
  <c r="M172" i="8" s="1"/>
  <c r="G171" i="8"/>
  <c r="I171" i="8" s="1"/>
  <c r="K171" i="8" s="1"/>
  <c r="M171" i="8" s="1"/>
  <c r="I169" i="8"/>
  <c r="K169" i="8" s="1"/>
  <c r="M169" i="8" s="1"/>
  <c r="I168" i="8"/>
  <c r="K168" i="8" s="1"/>
  <c r="M168" i="8" s="1"/>
  <c r="G167" i="8"/>
  <c r="I167" i="8" s="1"/>
  <c r="K167" i="8" s="1"/>
  <c r="M167" i="8" s="1"/>
  <c r="I165" i="8"/>
  <c r="K165" i="8" s="1"/>
  <c r="M165" i="8" s="1"/>
  <c r="I164" i="8"/>
  <c r="K164" i="8" s="1"/>
  <c r="M164" i="8" s="1"/>
  <c r="G163" i="8"/>
  <c r="I163" i="8" s="1"/>
  <c r="K163" i="8" s="1"/>
  <c r="M163" i="8" s="1"/>
  <c r="I161" i="8"/>
  <c r="K161" i="8" s="1"/>
  <c r="M161" i="8" s="1"/>
  <c r="I160" i="8"/>
  <c r="K160" i="8" s="1"/>
  <c r="M160" i="8" s="1"/>
  <c r="G159" i="8"/>
  <c r="I159" i="8" s="1"/>
  <c r="K159" i="8" s="1"/>
  <c r="M159" i="8" s="1"/>
  <c r="I157" i="8"/>
  <c r="K157" i="8" s="1"/>
  <c r="M157" i="8" s="1"/>
  <c r="I156" i="8"/>
  <c r="K156" i="8" s="1"/>
  <c r="M156" i="8" s="1"/>
  <c r="G155" i="8"/>
  <c r="I155" i="8" s="1"/>
  <c r="K155" i="8" s="1"/>
  <c r="M155" i="8" s="1"/>
  <c r="I153" i="8"/>
  <c r="K153" i="8" s="1"/>
  <c r="M153" i="8" s="1"/>
  <c r="I152" i="8"/>
  <c r="K152" i="8" s="1"/>
  <c r="M152" i="8" s="1"/>
  <c r="G151" i="8"/>
  <c r="I151" i="8" s="1"/>
  <c r="K151" i="8" s="1"/>
  <c r="M151" i="8" s="1"/>
  <c r="I149" i="8"/>
  <c r="K149" i="8" s="1"/>
  <c r="M149" i="8" s="1"/>
  <c r="I148" i="8"/>
  <c r="K148" i="8" s="1"/>
  <c r="M148" i="8" s="1"/>
  <c r="G147" i="8"/>
  <c r="I147" i="8" s="1"/>
  <c r="K147" i="8" s="1"/>
  <c r="M147" i="8" s="1"/>
  <c r="I145" i="8"/>
  <c r="K145" i="8" s="1"/>
  <c r="M145" i="8" s="1"/>
  <c r="I144" i="8"/>
  <c r="K144" i="8" s="1"/>
  <c r="M144" i="8" s="1"/>
  <c r="G143" i="8"/>
  <c r="I143" i="8" s="1"/>
  <c r="K143" i="8" s="1"/>
  <c r="M143" i="8" s="1"/>
  <c r="I141" i="8"/>
  <c r="K141" i="8" s="1"/>
  <c r="M141" i="8" s="1"/>
  <c r="I140" i="8"/>
  <c r="K140" i="8" s="1"/>
  <c r="M140" i="8" s="1"/>
  <c r="G139" i="8"/>
  <c r="I139" i="8" s="1"/>
  <c r="K139" i="8" s="1"/>
  <c r="M139" i="8" s="1"/>
  <c r="I137" i="8"/>
  <c r="K137" i="8" s="1"/>
  <c r="M137" i="8" s="1"/>
  <c r="I136" i="8"/>
  <c r="K136" i="8" s="1"/>
  <c r="M136" i="8" s="1"/>
  <c r="J135" i="8"/>
  <c r="G135" i="8"/>
  <c r="I135" i="8" s="1"/>
  <c r="J134" i="8"/>
  <c r="G134" i="8"/>
  <c r="I134" i="8" s="1"/>
  <c r="I133" i="8"/>
  <c r="K133" i="8" s="1"/>
  <c r="M133" i="8" s="1"/>
  <c r="I132" i="8"/>
  <c r="K132" i="8" s="1"/>
  <c r="M132" i="8" s="1"/>
  <c r="G131" i="8"/>
  <c r="I131" i="8" s="1"/>
  <c r="K131" i="8" s="1"/>
  <c r="M131" i="8" s="1"/>
  <c r="I129" i="8"/>
  <c r="K129" i="8" s="1"/>
  <c r="M129" i="8" s="1"/>
  <c r="I128" i="8"/>
  <c r="K128" i="8" s="1"/>
  <c r="M128" i="8" s="1"/>
  <c r="G127" i="8"/>
  <c r="I127" i="8" s="1"/>
  <c r="K127" i="8" s="1"/>
  <c r="M127" i="8" s="1"/>
  <c r="I125" i="8"/>
  <c r="K125" i="8" s="1"/>
  <c r="M125" i="8" s="1"/>
  <c r="I124" i="8"/>
  <c r="K124" i="8" s="1"/>
  <c r="M124" i="8" s="1"/>
  <c r="G123" i="8"/>
  <c r="I123" i="8" s="1"/>
  <c r="K123" i="8" s="1"/>
  <c r="M123" i="8" s="1"/>
  <c r="I121" i="8"/>
  <c r="K121" i="8" s="1"/>
  <c r="M121" i="8" s="1"/>
  <c r="I120" i="8"/>
  <c r="K120" i="8" s="1"/>
  <c r="M120" i="8" s="1"/>
  <c r="G119" i="8"/>
  <c r="I119" i="8" s="1"/>
  <c r="K119" i="8" s="1"/>
  <c r="M119" i="8" s="1"/>
  <c r="I117" i="8"/>
  <c r="K117" i="8" s="1"/>
  <c r="M117" i="8" s="1"/>
  <c r="I116" i="8"/>
  <c r="K116" i="8" s="1"/>
  <c r="M116" i="8" s="1"/>
  <c r="G115" i="8"/>
  <c r="I115" i="8" s="1"/>
  <c r="K115" i="8" s="1"/>
  <c r="M115" i="8" s="1"/>
  <c r="I113" i="8"/>
  <c r="K113" i="8" s="1"/>
  <c r="M113" i="8" s="1"/>
  <c r="I112" i="8"/>
  <c r="K112" i="8" s="1"/>
  <c r="M112" i="8" s="1"/>
  <c r="G111" i="8"/>
  <c r="I111" i="8" s="1"/>
  <c r="K111" i="8" s="1"/>
  <c r="M111" i="8" s="1"/>
  <c r="I109" i="8"/>
  <c r="K109" i="8" s="1"/>
  <c r="M109" i="8" s="1"/>
  <c r="I108" i="8"/>
  <c r="K108" i="8" s="1"/>
  <c r="M108" i="8" s="1"/>
  <c r="G107" i="8"/>
  <c r="I107" i="8" s="1"/>
  <c r="K107" i="8" s="1"/>
  <c r="M107" i="8" s="1"/>
  <c r="I105" i="8"/>
  <c r="K105" i="8" s="1"/>
  <c r="M105" i="8" s="1"/>
  <c r="I104" i="8"/>
  <c r="K104" i="8" s="1"/>
  <c r="M104" i="8" s="1"/>
  <c r="G103" i="8"/>
  <c r="I103" i="8" s="1"/>
  <c r="K103" i="8" s="1"/>
  <c r="M103" i="8" s="1"/>
  <c r="I101" i="8"/>
  <c r="K101" i="8" s="1"/>
  <c r="M101" i="8" s="1"/>
  <c r="I100" i="8"/>
  <c r="K100" i="8" s="1"/>
  <c r="M100" i="8" s="1"/>
  <c r="G99" i="8"/>
  <c r="I99" i="8" s="1"/>
  <c r="K99" i="8" s="1"/>
  <c r="M99" i="8" s="1"/>
  <c r="I97" i="8"/>
  <c r="K97" i="8" s="1"/>
  <c r="M97" i="8" s="1"/>
  <c r="I96" i="8"/>
  <c r="K96" i="8" s="1"/>
  <c r="M96" i="8" s="1"/>
  <c r="G95" i="8"/>
  <c r="I95" i="8" s="1"/>
  <c r="K95" i="8" s="1"/>
  <c r="M95" i="8" s="1"/>
  <c r="I93" i="8"/>
  <c r="K93" i="8" s="1"/>
  <c r="M93" i="8" s="1"/>
  <c r="I92" i="8"/>
  <c r="K92" i="8" s="1"/>
  <c r="M92" i="8" s="1"/>
  <c r="G91" i="8"/>
  <c r="I91" i="8" s="1"/>
  <c r="K91" i="8" s="1"/>
  <c r="M91" i="8" s="1"/>
  <c r="I89" i="8"/>
  <c r="K89" i="8" s="1"/>
  <c r="M89" i="8" s="1"/>
  <c r="I88" i="8"/>
  <c r="K88" i="8" s="1"/>
  <c r="M88" i="8" s="1"/>
  <c r="G87" i="8"/>
  <c r="I87" i="8" s="1"/>
  <c r="K87" i="8" s="1"/>
  <c r="M87" i="8" s="1"/>
  <c r="I85" i="8"/>
  <c r="K85" i="8" s="1"/>
  <c r="M85" i="8" s="1"/>
  <c r="I84" i="8"/>
  <c r="K84" i="8" s="1"/>
  <c r="M84" i="8" s="1"/>
  <c r="G83" i="8"/>
  <c r="I83" i="8" s="1"/>
  <c r="K83" i="8" s="1"/>
  <c r="M83" i="8" s="1"/>
  <c r="I81" i="8"/>
  <c r="K81" i="8" s="1"/>
  <c r="M81" i="8" s="1"/>
  <c r="I80" i="8"/>
  <c r="K80" i="8" s="1"/>
  <c r="M80" i="8" s="1"/>
  <c r="G79" i="8"/>
  <c r="I79" i="8" s="1"/>
  <c r="K79" i="8" s="1"/>
  <c r="M79" i="8" s="1"/>
  <c r="I77" i="8"/>
  <c r="K77" i="8" s="1"/>
  <c r="M77" i="8" s="1"/>
  <c r="I76" i="8"/>
  <c r="K76" i="8" s="1"/>
  <c r="M76" i="8" s="1"/>
  <c r="G75" i="8"/>
  <c r="I75" i="8" s="1"/>
  <c r="K75" i="8" s="1"/>
  <c r="M75" i="8" s="1"/>
  <c r="I73" i="8"/>
  <c r="K73" i="8" s="1"/>
  <c r="M73" i="8" s="1"/>
  <c r="I72" i="8"/>
  <c r="K72" i="8" s="1"/>
  <c r="M72" i="8" s="1"/>
  <c r="G71" i="8"/>
  <c r="I71" i="8" s="1"/>
  <c r="K71" i="8" s="1"/>
  <c r="M71" i="8" s="1"/>
  <c r="I69" i="8"/>
  <c r="K69" i="8" s="1"/>
  <c r="M69" i="8" s="1"/>
  <c r="I68" i="8"/>
  <c r="K68" i="8" s="1"/>
  <c r="M68" i="8" s="1"/>
  <c r="H67" i="8"/>
  <c r="G67" i="8"/>
  <c r="H66" i="8"/>
  <c r="G66" i="8"/>
  <c r="I65" i="8"/>
  <c r="K65" i="8" s="1"/>
  <c r="M65" i="8" s="1"/>
  <c r="I64" i="8"/>
  <c r="K64" i="8" s="1"/>
  <c r="M64" i="8" s="1"/>
  <c r="G63" i="8"/>
  <c r="I63" i="8" s="1"/>
  <c r="K63" i="8" s="1"/>
  <c r="M63" i="8" s="1"/>
  <c r="I61" i="8"/>
  <c r="K61" i="8" s="1"/>
  <c r="M61" i="8" s="1"/>
  <c r="I60" i="8"/>
  <c r="K60" i="8" s="1"/>
  <c r="M60" i="8" s="1"/>
  <c r="G59" i="8"/>
  <c r="I59" i="8" s="1"/>
  <c r="K59" i="8" s="1"/>
  <c r="M59" i="8" s="1"/>
  <c r="I57" i="8"/>
  <c r="K57" i="8" s="1"/>
  <c r="M57" i="8" s="1"/>
  <c r="I56" i="8"/>
  <c r="K56" i="8" s="1"/>
  <c r="M56" i="8" s="1"/>
  <c r="G55" i="8"/>
  <c r="I55" i="8" s="1"/>
  <c r="K55" i="8" s="1"/>
  <c r="M55" i="8" s="1"/>
  <c r="I53" i="8"/>
  <c r="K53" i="8" s="1"/>
  <c r="M53" i="8" s="1"/>
  <c r="I52" i="8"/>
  <c r="K52" i="8" s="1"/>
  <c r="M52" i="8" s="1"/>
  <c r="J51" i="8"/>
  <c r="G51" i="8"/>
  <c r="I51" i="8" s="1"/>
  <c r="J50" i="8"/>
  <c r="G50" i="8"/>
  <c r="I50" i="8" s="1"/>
  <c r="I49" i="8"/>
  <c r="K49" i="8" s="1"/>
  <c r="M49" i="8" s="1"/>
  <c r="I48" i="8"/>
  <c r="K48" i="8" s="1"/>
  <c r="M48" i="8" s="1"/>
  <c r="G47" i="8"/>
  <c r="I47" i="8" s="1"/>
  <c r="K47" i="8" s="1"/>
  <c r="M47" i="8" s="1"/>
  <c r="I45" i="8"/>
  <c r="K45" i="8" s="1"/>
  <c r="M45" i="8" s="1"/>
  <c r="I44" i="8"/>
  <c r="K44" i="8" s="1"/>
  <c r="M44" i="8" s="1"/>
  <c r="G43" i="8"/>
  <c r="I43" i="8" s="1"/>
  <c r="K43" i="8" s="1"/>
  <c r="M43" i="8" s="1"/>
  <c r="G42" i="8"/>
  <c r="I42" i="8" s="1"/>
  <c r="K42" i="8" s="1"/>
  <c r="I41" i="8"/>
  <c r="K41" i="8" s="1"/>
  <c r="M41" i="8" s="1"/>
  <c r="I40" i="8"/>
  <c r="K40" i="8" s="1"/>
  <c r="M40" i="8" s="1"/>
  <c r="G39" i="8"/>
  <c r="I39" i="8" s="1"/>
  <c r="K39" i="8" s="1"/>
  <c r="M39" i="8" s="1"/>
  <c r="G38" i="8"/>
  <c r="I38" i="8" s="1"/>
  <c r="K38" i="8" s="1"/>
  <c r="I37" i="8"/>
  <c r="K37" i="8" s="1"/>
  <c r="M37" i="8" s="1"/>
  <c r="I36" i="8"/>
  <c r="K36" i="8" s="1"/>
  <c r="M36" i="8" s="1"/>
  <c r="H35" i="8"/>
  <c r="G35" i="8"/>
  <c r="G34" i="8" s="1"/>
  <c r="H34" i="8"/>
  <c r="I33" i="8"/>
  <c r="K33" i="8" s="1"/>
  <c r="M33" i="8" s="1"/>
  <c r="I32" i="8"/>
  <c r="K32" i="8" s="1"/>
  <c r="M32" i="8" s="1"/>
  <c r="G31" i="8"/>
  <c r="I31" i="8" s="1"/>
  <c r="K31" i="8" s="1"/>
  <c r="M31" i="8" s="1"/>
  <c r="I29" i="8"/>
  <c r="K29" i="8" s="1"/>
  <c r="M29" i="8" s="1"/>
  <c r="I28" i="8"/>
  <c r="K28" i="8" s="1"/>
  <c r="M28" i="8" s="1"/>
  <c r="G27" i="8"/>
  <c r="I27" i="8" s="1"/>
  <c r="K27" i="8" s="1"/>
  <c r="M27" i="8" s="1"/>
  <c r="I25" i="8"/>
  <c r="K25" i="8" s="1"/>
  <c r="M25" i="8" s="1"/>
  <c r="I24" i="8"/>
  <c r="K24" i="8" s="1"/>
  <c r="M24" i="8" s="1"/>
  <c r="G23" i="8"/>
  <c r="I23" i="8" s="1"/>
  <c r="K23" i="8" s="1"/>
  <c r="M23" i="8" s="1"/>
  <c r="I21" i="8"/>
  <c r="K21" i="8" s="1"/>
  <c r="M21" i="8" s="1"/>
  <c r="I20" i="8"/>
  <c r="K20" i="8" s="1"/>
  <c r="M20" i="8" s="1"/>
  <c r="G19" i="8"/>
  <c r="I19" i="8" s="1"/>
  <c r="K19" i="8" s="1"/>
  <c r="M19" i="8" s="1"/>
  <c r="I17" i="8"/>
  <c r="K17" i="8" s="1"/>
  <c r="M17" i="8" s="1"/>
  <c r="I16" i="8"/>
  <c r="K16" i="8" s="1"/>
  <c r="M16" i="8" s="1"/>
  <c r="G15" i="8"/>
  <c r="I15" i="8" s="1"/>
  <c r="K15" i="8" s="1"/>
  <c r="M15" i="8" s="1"/>
  <c r="I13" i="8"/>
  <c r="K13" i="8" s="1"/>
  <c r="M13" i="8" s="1"/>
  <c r="I12" i="8"/>
  <c r="K12" i="8" s="1"/>
  <c r="M12" i="8" s="1"/>
  <c r="G11" i="8"/>
  <c r="I11" i="8" s="1"/>
  <c r="K11" i="8" s="1"/>
  <c r="M11" i="8" s="1"/>
  <c r="J9" i="8"/>
  <c r="H9" i="8"/>
  <c r="G10" i="8" l="1"/>
  <c r="I10" i="8" s="1"/>
  <c r="K10" i="8" s="1"/>
  <c r="G18" i="8"/>
  <c r="I18" i="8" s="1"/>
  <c r="K18" i="8" s="1"/>
  <c r="G22" i="8"/>
  <c r="I22" i="8" s="1"/>
  <c r="K22" i="8" s="1"/>
  <c r="G26" i="8"/>
  <c r="I26" i="8" s="1"/>
  <c r="K26" i="8" s="1"/>
  <c r="M26" i="8" s="1"/>
  <c r="G30" i="8"/>
  <c r="I30" i="8" s="1"/>
  <c r="K30" i="8" s="1"/>
  <c r="K50" i="8"/>
  <c r="K51" i="8"/>
  <c r="M51" i="8" s="1"/>
  <c r="G54" i="8"/>
  <c r="I54" i="8" s="1"/>
  <c r="K54" i="8" s="1"/>
  <c r="M54" i="8" s="1"/>
  <c r="G62" i="8"/>
  <c r="I62" i="8" s="1"/>
  <c r="K62" i="8" s="1"/>
  <c r="G74" i="8"/>
  <c r="I74" i="8" s="1"/>
  <c r="K74" i="8" s="1"/>
  <c r="M74" i="8" s="1"/>
  <c r="G82" i="8"/>
  <c r="I82" i="8" s="1"/>
  <c r="K82" i="8" s="1"/>
  <c r="G90" i="8"/>
  <c r="I90" i="8" s="1"/>
  <c r="K90" i="8" s="1"/>
  <c r="M90" i="8" s="1"/>
  <c r="G98" i="8"/>
  <c r="I98" i="8" s="1"/>
  <c r="K98" i="8" s="1"/>
  <c r="G106" i="8"/>
  <c r="I106" i="8" s="1"/>
  <c r="K106" i="8" s="1"/>
  <c r="M106" i="8" s="1"/>
  <c r="G114" i="8"/>
  <c r="I114" i="8" s="1"/>
  <c r="K114" i="8" s="1"/>
  <c r="G122" i="8"/>
  <c r="I122" i="8" s="1"/>
  <c r="K122" i="8" s="1"/>
  <c r="M122" i="8" s="1"/>
  <c r="G130" i="8"/>
  <c r="I130" i="8" s="1"/>
  <c r="K130" i="8" s="1"/>
  <c r="G142" i="8"/>
  <c r="I142" i="8" s="1"/>
  <c r="K142" i="8" s="1"/>
  <c r="M142" i="8" s="1"/>
  <c r="G150" i="8"/>
  <c r="I150" i="8" s="1"/>
  <c r="K150" i="8" s="1"/>
  <c r="G158" i="8"/>
  <c r="I158" i="8" s="1"/>
  <c r="K158" i="8" s="1"/>
  <c r="M158" i="8" s="1"/>
  <c r="G166" i="8"/>
  <c r="I166" i="8" s="1"/>
  <c r="K166" i="8" s="1"/>
  <c r="G174" i="8"/>
  <c r="I174" i="8" s="1"/>
  <c r="K174" i="8" s="1"/>
  <c r="M174" i="8" s="1"/>
  <c r="G198" i="8"/>
  <c r="I198" i="8" s="1"/>
  <c r="K198" i="8" s="1"/>
  <c r="G210" i="8"/>
  <c r="I210" i="8" s="1"/>
  <c r="K210" i="8" s="1"/>
  <c r="M210" i="8" s="1"/>
  <c r="G218" i="8"/>
  <c r="I218" i="8" s="1"/>
  <c r="K218" i="8" s="1"/>
  <c r="G226" i="8"/>
  <c r="I226" i="8" s="1"/>
  <c r="K226" i="8" s="1"/>
  <c r="M226" i="8" s="1"/>
  <c r="G234" i="8"/>
  <c r="I234" i="8" s="1"/>
  <c r="K234" i="8" s="1"/>
  <c r="M22" i="8"/>
  <c r="M30" i="8"/>
  <c r="M38" i="8"/>
  <c r="M82" i="8"/>
  <c r="M98" i="8"/>
  <c r="M130" i="8"/>
  <c r="M182" i="8"/>
  <c r="M190" i="8"/>
  <c r="M198" i="8"/>
  <c r="M234" i="8"/>
  <c r="M66" i="8"/>
  <c r="M10" i="8"/>
  <c r="G14" i="8"/>
  <c r="I14" i="8" s="1"/>
  <c r="K14" i="8" s="1"/>
  <c r="M14" i="8" s="1"/>
  <c r="I34" i="8"/>
  <c r="K34" i="8" s="1"/>
  <c r="G46" i="8"/>
  <c r="I46" i="8" s="1"/>
  <c r="K46" i="8" s="1"/>
  <c r="M46" i="8" s="1"/>
  <c r="G58" i="8"/>
  <c r="I58" i="8" s="1"/>
  <c r="K58" i="8" s="1"/>
  <c r="I66" i="8"/>
  <c r="K66" i="8" s="1"/>
  <c r="I67" i="8"/>
  <c r="K67" i="8" s="1"/>
  <c r="M67" i="8" s="1"/>
  <c r="G70" i="8"/>
  <c r="I70" i="8" s="1"/>
  <c r="K70" i="8" s="1"/>
  <c r="M70" i="8" s="1"/>
  <c r="G78" i="8"/>
  <c r="I78" i="8" s="1"/>
  <c r="K78" i="8" s="1"/>
  <c r="M78" i="8" s="1"/>
  <c r="G86" i="8"/>
  <c r="I86" i="8" s="1"/>
  <c r="K86" i="8" s="1"/>
  <c r="M86" i="8" s="1"/>
  <c r="G94" i="8"/>
  <c r="I94" i="8" s="1"/>
  <c r="K94" i="8" s="1"/>
  <c r="G102" i="8"/>
  <c r="I102" i="8" s="1"/>
  <c r="K102" i="8" s="1"/>
  <c r="G110" i="8"/>
  <c r="I110" i="8" s="1"/>
  <c r="K110" i="8" s="1"/>
  <c r="M110" i="8" s="1"/>
  <c r="G118" i="8"/>
  <c r="I118" i="8" s="1"/>
  <c r="K118" i="8" s="1"/>
  <c r="M118" i="8" s="1"/>
  <c r="G126" i="8"/>
  <c r="I126" i="8" s="1"/>
  <c r="K126" i="8" s="1"/>
  <c r="K134" i="8"/>
  <c r="K135" i="8"/>
  <c r="M135" i="8" s="1"/>
  <c r="G138" i="8"/>
  <c r="I138" i="8" s="1"/>
  <c r="K138" i="8" s="1"/>
  <c r="M138" i="8" s="1"/>
  <c r="G146" i="8"/>
  <c r="I146" i="8" s="1"/>
  <c r="K146" i="8" s="1"/>
  <c r="M146" i="8" s="1"/>
  <c r="G154" i="8"/>
  <c r="I154" i="8" s="1"/>
  <c r="K154" i="8" s="1"/>
  <c r="M154" i="8" s="1"/>
  <c r="G162" i="8"/>
  <c r="I162" i="8" s="1"/>
  <c r="K162" i="8" s="1"/>
  <c r="M162" i="8" s="1"/>
  <c r="G170" i="8"/>
  <c r="I170" i="8" s="1"/>
  <c r="K170" i="8" s="1"/>
  <c r="M170" i="8" s="1"/>
  <c r="I178" i="8"/>
  <c r="K178" i="8" s="1"/>
  <c r="M178" i="8" s="1"/>
  <c r="I179" i="8"/>
  <c r="K179" i="8" s="1"/>
  <c r="M179" i="8" s="1"/>
  <c r="G194" i="8"/>
  <c r="I194" i="8" s="1"/>
  <c r="K194" i="8" s="1"/>
  <c r="M194" i="8" s="1"/>
  <c r="K202" i="8"/>
  <c r="K203" i="8"/>
  <c r="M203" i="8" s="1"/>
  <c r="G206" i="8"/>
  <c r="I206" i="8" s="1"/>
  <c r="K206" i="8" s="1"/>
  <c r="M206" i="8" s="1"/>
  <c r="G214" i="8"/>
  <c r="I214" i="8" s="1"/>
  <c r="K214" i="8" s="1"/>
  <c r="M214" i="8" s="1"/>
  <c r="G222" i="8"/>
  <c r="I222" i="8" s="1"/>
  <c r="K222" i="8" s="1"/>
  <c r="M222" i="8" s="1"/>
  <c r="G230" i="8"/>
  <c r="I230" i="8" s="1"/>
  <c r="K230" i="8" s="1"/>
  <c r="M230" i="8" s="1"/>
  <c r="G238" i="8"/>
  <c r="I238" i="8" s="1"/>
  <c r="K238" i="8" s="1"/>
  <c r="G246" i="8"/>
  <c r="I246" i="8" s="1"/>
  <c r="K246" i="8" s="1"/>
  <c r="M246" i="8" s="1"/>
  <c r="G254" i="8"/>
  <c r="I254" i="8" s="1"/>
  <c r="K254" i="8" s="1"/>
  <c r="M254" i="8" s="1"/>
  <c r="M18" i="8"/>
  <c r="M34" i="8"/>
  <c r="M42" i="8"/>
  <c r="M50" i="8"/>
  <c r="M94" i="8"/>
  <c r="M102" i="8"/>
  <c r="M114" i="8"/>
  <c r="M134" i="8"/>
  <c r="M150" i="8"/>
  <c r="M166" i="8"/>
  <c r="M186" i="8"/>
  <c r="M202" i="8"/>
  <c r="M218" i="8"/>
  <c r="M238" i="8"/>
  <c r="M126" i="8"/>
  <c r="M242" i="8"/>
  <c r="M58" i="8"/>
  <c r="M62" i="8"/>
  <c r="L9" i="8"/>
  <c r="I35" i="8"/>
  <c r="K35" i="8" s="1"/>
  <c r="M35" i="8" s="1"/>
  <c r="G9" i="8" l="1"/>
  <c r="I9" i="8" s="1"/>
  <c r="K9" i="8" s="1"/>
  <c r="M9" i="8" s="1"/>
</calcChain>
</file>

<file path=xl/sharedStrings.xml><?xml version="1.0" encoding="utf-8"?>
<sst xmlns="http://schemas.openxmlformats.org/spreadsheetml/2006/main" count="932" uniqueCount="309">
  <si>
    <t>ROZPIS ROZPOČTU LIBERECKÉHO KRAJE 2014</t>
  </si>
  <si>
    <t>Odbor školství, mládeže, tělovýchovy a sportu</t>
  </si>
  <si>
    <t>Kapitola 913 04 - příspěvkové organizace</t>
  </si>
  <si>
    <t>ZR-RO č. 21/14</t>
  </si>
  <si>
    <t>RO č. 172/14</t>
  </si>
  <si>
    <t>tis.Kč</t>
  </si>
  <si>
    <t>uk.</t>
  </si>
  <si>
    <t>ORG.</t>
  </si>
  <si>
    <t>§</t>
  </si>
  <si>
    <t>pol.</t>
  </si>
  <si>
    <t>91404 - P Ř Í S P Ě V K O V É  O R G A N I Z A C E</t>
  </si>
  <si>
    <t>SR 2014</t>
  </si>
  <si>
    <t>UR 2014</t>
  </si>
  <si>
    <t>SU</t>
  </si>
  <si>
    <t>x</t>
  </si>
  <si>
    <t>Provozní příspěvky PO v resortu celkem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</si>
  <si>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</si>
  <si>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</si>
  <si>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</si>
  <si>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</si>
  <si>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</si>
  <si>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</si>
  <si>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</si>
  <si>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</si>
  <si>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Liberec, Partyzánská 530/3</t>
  </si>
  <si>
    <t>na odpisy majetku ve vlastnictví kraje</t>
  </si>
  <si>
    <t>Gymnázium, Frýdlant, Mládeže 884</t>
  </si>
  <si>
    <t>1420</t>
  </si>
  <si>
    <t>SPŠ stavební, Liberec, Sokolovské nám. 14</t>
  </si>
  <si>
    <t xml:space="preserve">SPŠ strojní a elektro. a VOŠ, Liberec, Masarykova 3 </t>
  </si>
  <si>
    <t>1422</t>
  </si>
  <si>
    <t>Střední průmyslová škola textilní, Liberec, Tyršova 1</t>
  </si>
  <si>
    <t>1414</t>
  </si>
  <si>
    <t>Obchodní akademie a Jazyková škola s PSJZ Liberec,Šamánkova 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</si>
  <si>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</si>
  <si>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</si>
  <si>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</si>
  <si>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</si>
  <si>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</si>
  <si>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</si>
  <si>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</si>
  <si>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</si>
  <si>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</si>
  <si>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Na Bojišti 15,Liberec,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</si>
  <si>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</si>
  <si>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</si>
  <si>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</si>
  <si>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</si>
  <si>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</si>
  <si>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E.Krásnohorské 921,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</si>
  <si>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</si>
  <si>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</si>
  <si>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</si>
  <si>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</si>
  <si>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</si>
  <si>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Liberec, Truhlářská 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</si>
  <si>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</si>
  <si>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</si>
  <si>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</si>
  <si>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</si>
  <si>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</si>
  <si>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</si>
  <si>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1461</t>
  </si>
  <si>
    <t>ZŠ praktická a ZŠ speciální, Jablonné v Podještědí, Komenského 453</t>
  </si>
  <si>
    <t>1471</t>
  </si>
  <si>
    <t>Dětský domov, Jablonné v Podještědí, Zámecká 1</t>
  </si>
  <si>
    <t>1499</t>
  </si>
  <si>
    <t>Centrum vzdělanosti LK, Liberec, Masarykova 18</t>
  </si>
  <si>
    <t>1404</t>
  </si>
  <si>
    <t>Gymnázium, Tanvald, Školní 305</t>
  </si>
  <si>
    <t>1403</t>
  </si>
  <si>
    <t>Gymnázium, Jablonec nad Nisou, U Balvanu 16</t>
  </si>
  <si>
    <t>1409</t>
  </si>
  <si>
    <t>Gymnázium, Jablonec, Dr. Randy 4096/13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</si>
  <si>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</si>
  <si>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</si>
  <si>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</si>
  <si>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</si>
  <si>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</si>
  <si>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</si>
  <si>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</si>
  <si>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</si>
  <si>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</si>
  <si>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</si>
  <si>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</si>
  <si>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</si>
  <si>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</si>
  <si>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</si>
  <si>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</si>
  <si>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</si>
  <si>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</si>
  <si>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</si>
  <si>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</si>
  <si>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Nisou, Palackého 48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</si>
  <si>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</si>
  <si>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</si>
  <si>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</si>
  <si>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</si>
  <si>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</si>
  <si>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</si>
  <si>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</si>
  <si>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</si>
  <si>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</si>
  <si>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</si>
  <si>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</si>
  <si>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</si>
  <si>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</si>
  <si>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</si>
  <si>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</si>
  <si>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</si>
  <si>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</si>
  <si>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</si>
  <si>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</si>
  <si>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</si>
  <si>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</si>
  <si>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</si>
  <si>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</si>
  <si>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</si>
  <si>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</si>
  <si>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</si>
  <si>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</si>
  <si>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</si>
  <si>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</si>
  <si>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</si>
  <si>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</si>
  <si>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</si>
  <si>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</si>
  <si>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</si>
  <si>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</si>
  <si>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</si>
  <si>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</si>
  <si>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</si>
  <si>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</si>
  <si>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</si>
  <si>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</si>
  <si>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</si>
  <si>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</si>
  <si>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</si>
  <si>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1467</t>
  </si>
  <si>
    <t>Základní škola, Turnov, Sobotecká 242</t>
  </si>
  <si>
    <t>1476</t>
  </si>
  <si>
    <t>Dětský domov, Semily, Nad školami 480</t>
  </si>
  <si>
    <t>1494</t>
  </si>
  <si>
    <t>Pedagogicko-psychologická poradna, Semily, Nádražní 213</t>
  </si>
  <si>
    <t>1452</t>
  </si>
  <si>
    <t>OA, Hotelová škola a Střední odborná škola, Turnov, Zborovská 519</t>
  </si>
  <si>
    <t>Dětský domov Dubá - Deětná 6</t>
  </si>
  <si>
    <t>Nedaňové příjmy - odvody z investičních fondů příspěvkových organizací</t>
  </si>
  <si>
    <t>č.a./č.org.</t>
  </si>
  <si>
    <t>u k a z a t e l</t>
  </si>
  <si>
    <t>ORJ</t>
  </si>
  <si>
    <t>odbor školství, mládeže, tělovýchovy a sportu</t>
  </si>
  <si>
    <t>04</t>
  </si>
  <si>
    <t>Gymnázium Česká Lípa</t>
  </si>
  <si>
    <t>Gymnázium Mimoň</t>
  </si>
  <si>
    <t>Gymnázium Jablonec nad Nisou, U balvanu</t>
  </si>
  <si>
    <t>Gymnázium F.X.Šaldy Liberec</t>
  </si>
  <si>
    <t>Gymnázium Frýdlant</t>
  </si>
  <si>
    <t>Gymnázium Ivana Olbrachta Semily</t>
  </si>
  <si>
    <t xml:space="preserve">Gymnázium Jablonec nad Nisou, Dr. Randy </t>
  </si>
  <si>
    <t>Gymnázium a Střední odborná škola Jilemnice</t>
  </si>
  <si>
    <t>Gymnázium  a Střední odborná škola pedagogická Liberec</t>
  </si>
  <si>
    <t>Obchodní akademie Česká Lípa</t>
  </si>
  <si>
    <t>VOŠ MO a Obchodní akademie Jablonec nad Nisou</t>
  </si>
  <si>
    <t>Obchodní akademie a Jazyková škola s PSJZ, Liberec</t>
  </si>
  <si>
    <t>Střední průmyslová škola Česká Lípa</t>
  </si>
  <si>
    <t>Střední průmyslová škola stavební Liberec</t>
  </si>
  <si>
    <t xml:space="preserve">SPŠ strojní a elektro a Vyšší odborná škola Liberec </t>
  </si>
  <si>
    <t>Střední průmyslová škola textilní Liberec</t>
  </si>
  <si>
    <t>Vyšší odborná škola sklářská a Střední škola Nový Bor</t>
  </si>
  <si>
    <t>Střední umprům.škola sklářská Kamenický Šenov</t>
  </si>
  <si>
    <t>Střední umprům.sklářská Železný Brod</t>
  </si>
  <si>
    <t>Střední umprům.škola a Vyšší odborná škola Turnov</t>
  </si>
  <si>
    <t>Střední zdravotnická škola Turnov</t>
  </si>
  <si>
    <t xml:space="preserve">Střední odborná škola a Gymnázium Liberec </t>
  </si>
  <si>
    <t>Střední škola strojní, stavební a dopravní Liberec II</t>
  </si>
  <si>
    <t>Integrovaná střední škola Semily</t>
  </si>
  <si>
    <t>Integrovaná střední škola Vysoké nad Jizerou</t>
  </si>
  <si>
    <t>Příjmy a finanční zdroje 2014 - dílčí ukazatele</t>
  </si>
  <si>
    <t>Střední odborná škola a Střední odb.učiliště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</si>
  <si>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</si>
  <si>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</si>
  <si>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</si>
  <si>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</si>
  <si>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</si>
  <si>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</si>
  <si>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OA, Hotelová škola a SOŠ Turnov</t>
  </si>
  <si>
    <t>ZŠ a MŠ logopedická Liberec</t>
  </si>
  <si>
    <t>Základní škola a MŠ pro tělesně postižené Liberec</t>
  </si>
  <si>
    <t>Základní škola a MŠ Jablonec nad Nisou</t>
  </si>
  <si>
    <t>Základní škola speciální Semily</t>
  </si>
  <si>
    <t>Dětský domov Česká Lípa</t>
  </si>
  <si>
    <t>Dětský domov Jablonné v Podještědí</t>
  </si>
  <si>
    <t xml:space="preserve">Dětský domov, ZŠ a MŠ Krompach </t>
  </si>
  <si>
    <t>Dětský domov Jablonec nad Nisou</t>
  </si>
  <si>
    <t>Dětský domov Frýdlant</t>
  </si>
  <si>
    <t>Dětský domov Semily</t>
  </si>
  <si>
    <t>Domov mládeže Liberec</t>
  </si>
  <si>
    <t>Dům dětí a mládeže Větrník Liberec</t>
  </si>
  <si>
    <t>Pedagogicko-psychologická poradna Jablonec nad Nisou</t>
  </si>
  <si>
    <t xml:space="preserve">CVLK, Liberec </t>
  </si>
  <si>
    <t>ROZPOČET LIBERECKÉHO KRAJE 2014</t>
  </si>
  <si>
    <t>Základní škola, Turnov, Sobotecká 242,</t>
  </si>
  <si>
    <t>Kapitola 920 04 - Kapitálové výdaje</t>
  </si>
  <si>
    <t>ZR-RO č. 6/14</t>
  </si>
  <si>
    <t>ZR-RO č. 15,20,37/14</t>
  </si>
  <si>
    <t>úprava č. 1/14</t>
  </si>
  <si>
    <t>ZR č. 120/14</t>
  </si>
  <si>
    <t>ZR-RO č. 193,203/14</t>
  </si>
  <si>
    <t>ZR-RO č.255/14</t>
  </si>
  <si>
    <t>č.a.</t>
  </si>
  <si>
    <t>92004 - K A P I T Á L O V É  V Ý D A J E</t>
  </si>
  <si>
    <t>Kapitálové (investiční) výdaje resortu celkem</t>
  </si>
  <si>
    <t>255/14</t>
  </si>
  <si>
    <t>049115</t>
  </si>
  <si>
    <t>0000</t>
  </si>
  <si>
    <t>úhrada splátek za výměnu oken u PO resortu školství</t>
  </si>
  <si>
    <t>opravy a udržování</t>
  </si>
  <si>
    <t>049141</t>
  </si>
  <si>
    <t>SPŠ technická, Jablonec n/N, Belgická 4852 - odkoupení pozemku paní Donátové</t>
  </si>
  <si>
    <t>pozemky</t>
  </si>
  <si>
    <t>049143</t>
  </si>
  <si>
    <t>SUPŠ a VOŠ, Turnov, Skálova  - Odkoupení objektu - 1.+ 2. splátka</t>
  </si>
  <si>
    <t>budovy, haly, stavby</t>
  </si>
  <si>
    <t>049119</t>
  </si>
  <si>
    <t>Střední škola strojní, stavební a dopravní, Liberec, Truhlářská - Domov mládeže - 2. etapa</t>
  </si>
  <si>
    <t>investiční transfery zřízeným příspěvkovým organizacím</t>
  </si>
  <si>
    <t>049148</t>
  </si>
  <si>
    <t>Gymnázium, Mimoň - oprava podlahy v tělocvičně</t>
  </si>
  <si>
    <t>neinvestiční příspěvky zřízeným příspěvkovým organizacím</t>
  </si>
  <si>
    <t>049149</t>
  </si>
  <si>
    <t xml:space="preserve">Gymnázium F.X.Šaldy, Liberec - rekonstrukce kotelny a zajištění komínu </t>
  </si>
  <si>
    <t>budovy, haly a stavby</t>
  </si>
  <si>
    <t>049153</t>
  </si>
  <si>
    <t>Gymnázium, Dr. Randy 4096/13, Jablonec n/N, p.o. - Oprava střechy tělocvičny</t>
  </si>
  <si>
    <t>049154</t>
  </si>
  <si>
    <t>Střední škola gastronomie a služeb, Dvorská 447/29, Liberec, p.o. - Oprava dešťových svodů</t>
  </si>
  <si>
    <t>049155</t>
  </si>
  <si>
    <t>VOŠ sklářská a SŠ, Nový Bor, Wolkerova 316 - rekonstrukce půdních prostor</t>
  </si>
  <si>
    <t>ZR RO č. 255/14</t>
  </si>
  <si>
    <t>ZR 255/14</t>
  </si>
  <si>
    <t>Odvody příspěvkových organizací-odbor školství, mládeže, tělovýchovy a sportu - celkem</t>
  </si>
  <si>
    <t>Zdrojová část rozpočtu LK 2014</t>
  </si>
  <si>
    <t>v tis. Kč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</si>
  <si>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</si>
  <si>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</si>
  <si>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</si>
  <si>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</si>
  <si>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</si>
  <si>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</si>
  <si>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</si>
  <si>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</si>
  <si>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</si>
  <si>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</si>
  <si>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</si>
  <si>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</si>
  <si>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</si>
  <si>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</si>
  <si>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</si>
  <si>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</si>
  <si>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</si>
  <si>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</si>
  <si>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</si>
  <si>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</si>
  <si>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</si>
  <si>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</si>
  <si>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</si>
  <si>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</si>
  <si>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</si>
  <si>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</si>
  <si>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</si>
  <si>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</si>
  <si>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</si>
  <si>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</si>
  <si>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</si>
  <si>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</si>
  <si>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</si>
  <si>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</si>
  <si>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</si>
  <si>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</si>
  <si>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</si>
  <si>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</si>
  <si>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</si>
  <si>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</si>
  <si>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</si>
  <si>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</si>
  <si>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</si>
  <si>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</si>
  <si>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</si>
  <si>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</si>
  <si>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</si>
  <si>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</si>
  <si>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</si>
  <si>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</si>
  <si>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</si>
  <si>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</si>
  <si>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</si>
  <si>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</si>
  <si>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</si>
  <si>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</si>
  <si>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</si>
  <si>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</si>
  <si>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</si>
  <si>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</si>
  <si>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</si>
  <si>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příloha 1.1</t>
  </si>
  <si>
    <t>příloha 1.2</t>
  </si>
  <si>
    <t>příloha 1.4</t>
  </si>
  <si>
    <t>příloha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</si>
</sst>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0"/>
    <numFmt numFmtId="166" formatCode="#,##0.0"/>
    <numFmt numFmtId="167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rgb="FF0070C0"/>
      <name val="Arial"/>
      <family val="2"/>
      <charset val="238"/>
    </font>
    <font>
      <b/>
      <sz val="8"/>
      <color rgb="FF0070C0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sz val="8"/>
      <color indexed="62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</font>
    <font>
      <b/>
      <sz val="8"/>
      <color rgb="FF00B0F0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8"/>
      <name val="Arial CE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4">
    <xf numFmtId="0" fontId="0" fillId="0" borderId="0" xfId="0"/>
    <xf numFmtId="0" fontId="1" fillId="0" borderId="0" xfId="1"/>
    <xf numFmtId="4" fontId="1" fillId="0" borderId="0" xfId="1" applyNumberFormat="1"/>
    <xf numFmtId="0" fontId="4" fillId="0" borderId="0" xfId="1" applyFont="1" applyAlignment="1">
      <alignment horizontal="right"/>
    </xf>
    <xf numFmtId="0" fontId="2" fillId="0" borderId="0" xfId="3"/>
    <xf numFmtId="0" fontId="1" fillId="0" borderId="0" xfId="4"/>
    <xf numFmtId="0" fontId="8" fillId="0" borderId="5" xfId="1" applyFont="1" applyFill="1" applyBorder="1" applyAlignment="1">
      <alignment horizontal="center" vertical="center"/>
    </xf>
    <xf numFmtId="0" fontId="7" fillId="0" borderId="7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4" fontId="7" fillId="0" borderId="1" xfId="1" applyNumberFormat="1" applyFont="1" applyFill="1" applyBorder="1"/>
    <xf numFmtId="164" fontId="7" fillId="0" borderId="1" xfId="1" applyNumberFormat="1" applyFont="1" applyFill="1" applyBorder="1"/>
    <xf numFmtId="0" fontId="4" fillId="0" borderId="0" xfId="1" applyFont="1"/>
    <xf numFmtId="0" fontId="10" fillId="0" borderId="14" xfId="6" applyFont="1" applyFill="1" applyBorder="1" applyAlignment="1">
      <alignment horizontal="center"/>
    </xf>
    <xf numFmtId="164" fontId="10" fillId="0" borderId="15" xfId="1" applyNumberFormat="1" applyFont="1" applyFill="1" applyBorder="1"/>
    <xf numFmtId="0" fontId="4" fillId="0" borderId="20" xfId="6" applyFont="1" applyFill="1" applyBorder="1" applyAlignment="1">
      <alignment horizontal="center"/>
    </xf>
    <xf numFmtId="164" fontId="4" fillId="0" borderId="21" xfId="1" applyNumberFormat="1" applyFont="1" applyFill="1" applyBorder="1"/>
    <xf numFmtId="0" fontId="13" fillId="0" borderId="29" xfId="6" applyFont="1" applyFill="1" applyBorder="1" applyAlignment="1">
      <alignment horizontal="center"/>
    </xf>
    <xf numFmtId="164" fontId="13" fillId="0" borderId="30" xfId="1" applyNumberFormat="1" applyFont="1" applyFill="1" applyBorder="1"/>
    <xf numFmtId="164" fontId="10" fillId="0" borderId="16" xfId="1" applyNumberFormat="1" applyFont="1" applyFill="1" applyBorder="1"/>
    <xf numFmtId="0" fontId="13" fillId="0" borderId="35" xfId="6" applyFont="1" applyFill="1" applyBorder="1" applyAlignment="1">
      <alignment horizontal="center"/>
    </xf>
    <xf numFmtId="164" fontId="13" fillId="0" borderId="31" xfId="1" applyNumberFormat="1" applyFont="1" applyFill="1" applyBorder="1"/>
    <xf numFmtId="0" fontId="10" fillId="0" borderId="20" xfId="6" applyFont="1" applyFill="1" applyBorder="1" applyAlignment="1">
      <alignment horizontal="center"/>
    </xf>
    <xf numFmtId="0" fontId="11" fillId="0" borderId="18" xfId="7" applyFont="1" applyFill="1" applyBorder="1" applyAlignment="1">
      <alignment horizontal="left"/>
    </xf>
    <xf numFmtId="0" fontId="11" fillId="0" borderId="12" xfId="7" applyFont="1" applyFill="1" applyBorder="1" applyAlignment="1">
      <alignment horizontal="left"/>
    </xf>
    <xf numFmtId="0" fontId="4" fillId="0" borderId="25" xfId="6" applyFont="1" applyFill="1" applyBorder="1" applyAlignment="1">
      <alignment horizontal="center"/>
    </xf>
    <xf numFmtId="4" fontId="10" fillId="0" borderId="15" xfId="6" applyNumberFormat="1" applyFont="1" applyFill="1" applyBorder="1"/>
    <xf numFmtId="4" fontId="4" fillId="0" borderId="16" xfId="6" applyNumberFormat="1" applyFont="1" applyFill="1" applyBorder="1"/>
    <xf numFmtId="4" fontId="13" fillId="0" borderId="30" xfId="6" applyNumberFormat="1" applyFont="1" applyFill="1" applyBorder="1"/>
    <xf numFmtId="164" fontId="4" fillId="0" borderId="16" xfId="1" applyNumberFormat="1" applyFont="1" applyFill="1" applyBorder="1"/>
    <xf numFmtId="0" fontId="10" fillId="0" borderId="11" xfId="6" applyFont="1" applyFill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4" fillId="0" borderId="22" xfId="6" applyFont="1" applyFill="1" applyBorder="1" applyAlignment="1">
      <alignment horizontal="center"/>
    </xf>
    <xf numFmtId="0" fontId="4" fillId="0" borderId="23" xfId="6" applyFont="1" applyFill="1" applyBorder="1" applyAlignment="1">
      <alignment horizontal="center"/>
    </xf>
    <xf numFmtId="0" fontId="3" fillId="0" borderId="23" xfId="7" applyFont="1" applyFill="1" applyBorder="1" applyAlignment="1">
      <alignment horizontal="left"/>
    </xf>
    <xf numFmtId="0" fontId="13" fillId="0" borderId="26" xfId="6" applyFont="1" applyFill="1" applyBorder="1" applyAlignment="1">
      <alignment horizontal="center"/>
    </xf>
    <xf numFmtId="0" fontId="13" fillId="0" borderId="27" xfId="6" applyFont="1" applyFill="1" applyBorder="1" applyAlignment="1">
      <alignment horizontal="center"/>
    </xf>
    <xf numFmtId="0" fontId="15" fillId="0" borderId="27" xfId="7" applyFont="1" applyFill="1" applyBorder="1" applyAlignment="1">
      <alignment horizontal="left"/>
    </xf>
    <xf numFmtId="4" fontId="4" fillId="0" borderId="21" xfId="6" applyNumberFormat="1" applyFont="1" applyFill="1" applyBorder="1"/>
    <xf numFmtId="4" fontId="10" fillId="0" borderId="16" xfId="6" applyNumberFormat="1" applyFont="1" applyFill="1" applyBorder="1"/>
    <xf numFmtId="4" fontId="13" fillId="0" borderId="31" xfId="6" applyNumberFormat="1" applyFont="1" applyFill="1" applyBorder="1"/>
    <xf numFmtId="0" fontId="10" fillId="0" borderId="17" xfId="6" applyFont="1" applyFill="1" applyBorder="1" applyAlignment="1">
      <alignment horizontal="center"/>
    </xf>
    <xf numFmtId="0" fontId="10" fillId="0" borderId="18" xfId="6" applyFont="1" applyFill="1" applyBorder="1" applyAlignment="1">
      <alignment horizontal="center"/>
    </xf>
    <xf numFmtId="0" fontId="13" fillId="0" borderId="32" xfId="6" applyFont="1" applyFill="1" applyBorder="1" applyAlignment="1">
      <alignment horizontal="center"/>
    </xf>
    <xf numFmtId="0" fontId="13" fillId="0" borderId="33" xfId="6" applyFont="1" applyFill="1" applyBorder="1" applyAlignment="1">
      <alignment horizontal="center"/>
    </xf>
    <xf numFmtId="0" fontId="15" fillId="0" borderId="33" xfId="7" applyFont="1" applyFill="1" applyBorder="1" applyAlignment="1">
      <alignment horizontal="left"/>
    </xf>
    <xf numFmtId="164" fontId="10" fillId="0" borderId="15" xfId="6" applyNumberFormat="1" applyFont="1" applyFill="1" applyBorder="1"/>
    <xf numFmtId="164" fontId="4" fillId="0" borderId="21" xfId="6" applyNumberFormat="1" applyFont="1" applyFill="1" applyBorder="1"/>
    <xf numFmtId="164" fontId="13" fillId="0" borderId="30" xfId="6" applyNumberFormat="1" applyFont="1" applyFill="1" applyBorder="1"/>
    <xf numFmtId="0" fontId="4" fillId="0" borderId="0" xfId="6" applyFont="1" applyFill="1" applyBorder="1" applyAlignment="1">
      <alignment horizontal="center" vertical="center"/>
    </xf>
    <xf numFmtId="0" fontId="3" fillId="0" borderId="0" xfId="7" applyFont="1" applyFill="1" applyBorder="1"/>
    <xf numFmtId="0" fontId="4" fillId="0" borderId="0" xfId="1" applyFont="1" applyFill="1"/>
    <xf numFmtId="0" fontId="1" fillId="0" borderId="0" xfId="1" applyFont="1" applyFill="1"/>
    <xf numFmtId="164" fontId="7" fillId="0" borderId="7" xfId="1" applyNumberFormat="1" applyFont="1" applyFill="1" applyBorder="1"/>
    <xf numFmtId="4" fontId="9" fillId="0" borderId="38" xfId="3" applyNumberFormat="1" applyFont="1" applyFill="1" applyBorder="1"/>
    <xf numFmtId="0" fontId="2" fillId="0" borderId="0" xfId="3" applyFill="1"/>
    <xf numFmtId="0" fontId="7" fillId="0" borderId="0" xfId="0" applyFont="1" applyFill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3" fillId="0" borderId="12" xfId="3" applyFont="1" applyFill="1" applyBorder="1" applyAlignment="1">
      <alignment horizontal="center"/>
    </xf>
    <xf numFmtId="0" fontId="3" fillId="0" borderId="23" xfId="3" applyFont="1" applyFill="1" applyBorder="1" applyAlignment="1">
      <alignment horizontal="center"/>
    </xf>
    <xf numFmtId="0" fontId="3" fillId="0" borderId="18" xfId="3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9" fillId="0" borderId="37" xfId="3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0" borderId="39" xfId="3" applyFont="1" applyFill="1" applyBorder="1" applyAlignment="1">
      <alignment horizontal="center"/>
    </xf>
    <xf numFmtId="49" fontId="3" fillId="0" borderId="3" xfId="3" applyNumberFormat="1" applyFont="1" applyFill="1" applyBorder="1" applyAlignment="1">
      <alignment horizontal="center"/>
    </xf>
    <xf numFmtId="0" fontId="3" fillId="0" borderId="11" xfId="3" applyFont="1" applyFill="1" applyBorder="1" applyAlignment="1">
      <alignment horizontal="center"/>
    </xf>
    <xf numFmtId="4" fontId="21" fillId="0" borderId="14" xfId="12" applyNumberFormat="1" applyFont="1" applyFill="1" applyBorder="1"/>
    <xf numFmtId="165" fontId="3" fillId="0" borderId="19" xfId="3" applyNumberFormat="1" applyFont="1" applyFill="1" applyBorder="1"/>
    <xf numFmtId="165" fontId="3" fillId="0" borderId="40" xfId="3" applyNumberFormat="1" applyFont="1" applyFill="1" applyBorder="1"/>
    <xf numFmtId="0" fontId="3" fillId="0" borderId="22" xfId="3" applyFont="1" applyFill="1" applyBorder="1" applyAlignment="1">
      <alignment horizontal="center"/>
    </xf>
    <xf numFmtId="4" fontId="21" fillId="0" borderId="20" xfId="12" applyNumberFormat="1" applyFont="1" applyFill="1" applyBorder="1"/>
    <xf numFmtId="165" fontId="3" fillId="0" borderId="24" xfId="3" applyNumberFormat="1" applyFont="1" applyFill="1" applyBorder="1"/>
    <xf numFmtId="0" fontId="3" fillId="0" borderId="17" xfId="3" applyFont="1" applyFill="1" applyBorder="1" applyAlignment="1">
      <alignment horizontal="center"/>
    </xf>
    <xf numFmtId="4" fontId="21" fillId="0" borderId="25" xfId="12" applyNumberFormat="1" applyFont="1" applyFill="1" applyBorder="1"/>
    <xf numFmtId="4" fontId="21" fillId="0" borderId="18" xfId="12" applyNumberFormat="1" applyFont="1" applyFill="1" applyBorder="1"/>
    <xf numFmtId="165" fontId="3" fillId="0" borderId="20" xfId="3" applyNumberFormat="1" applyFont="1" applyFill="1" applyBorder="1"/>
    <xf numFmtId="165" fontId="3" fillId="0" borderId="25" xfId="3" applyNumberFormat="1" applyFont="1" applyFill="1" applyBorder="1"/>
    <xf numFmtId="4" fontId="21" fillId="0" borderId="23" xfId="12" applyNumberFormat="1" applyFont="1" applyFill="1" applyBorder="1"/>
    <xf numFmtId="0" fontId="3" fillId="0" borderId="26" xfId="3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4" fontId="21" fillId="0" borderId="41" xfId="12" applyNumberFormat="1" applyFont="1" applyFill="1" applyBorder="1"/>
    <xf numFmtId="165" fontId="3" fillId="0" borderId="29" xfId="3" applyNumberFormat="1" applyFont="1" applyFill="1" applyBorder="1"/>
    <xf numFmtId="165" fontId="3" fillId="0" borderId="44" xfId="3" applyNumberFormat="1" applyFont="1" applyFill="1" applyBorder="1"/>
    <xf numFmtId="0" fontId="7" fillId="0" borderId="0" xfId="6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4" fontId="4" fillId="0" borderId="0" xfId="6" applyNumberFormat="1" applyFont="1" applyFill="1" applyBorder="1"/>
    <xf numFmtId="165" fontId="4" fillId="0" borderId="0" xfId="6" applyNumberFormat="1" applyFont="1" applyFill="1" applyBorder="1"/>
    <xf numFmtId="0" fontId="1" fillId="0" borderId="0" xfId="1" applyBorder="1"/>
    <xf numFmtId="0" fontId="4" fillId="0" borderId="0" xfId="1" applyFont="1" applyBorder="1"/>
    <xf numFmtId="0" fontId="7" fillId="0" borderId="0" xfId="1" applyFont="1" applyBorder="1"/>
    <xf numFmtId="0" fontId="22" fillId="0" borderId="0" xfId="6" applyFont="1" applyAlignment="1">
      <alignment horizontal="center"/>
    </xf>
    <xf numFmtId="4" fontId="22" fillId="0" borderId="0" xfId="6" applyNumberFormat="1" applyFont="1" applyAlignment="1">
      <alignment horizontal="center"/>
    </xf>
    <xf numFmtId="0" fontId="7" fillId="0" borderId="0" xfId="6" applyFont="1" applyAlignment="1">
      <alignment horizontal="center"/>
    </xf>
    <xf numFmtId="0" fontId="8" fillId="0" borderId="2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7" fillId="0" borderId="47" xfId="5" applyFont="1" applyBorder="1" applyAlignment="1">
      <alignment horizontal="center"/>
    </xf>
    <xf numFmtId="0" fontId="23" fillId="0" borderId="48" xfId="6" applyFont="1" applyFill="1" applyBorder="1" applyAlignment="1">
      <alignment horizontal="center"/>
    </xf>
    <xf numFmtId="0" fontId="23" fillId="0" borderId="5" xfId="6" applyFont="1" applyFill="1" applyBorder="1" applyAlignment="1">
      <alignment horizontal="center"/>
    </xf>
    <xf numFmtId="0" fontId="23" fillId="0" borderId="6" xfId="6" applyFont="1" applyFill="1" applyBorder="1" applyAlignment="1">
      <alignment horizontal="left"/>
    </xf>
    <xf numFmtId="4" fontId="23" fillId="0" borderId="1" xfId="6" applyNumberFormat="1" applyFont="1" applyFill="1" applyBorder="1"/>
    <xf numFmtId="4" fontId="23" fillId="0" borderId="1" xfId="1" applyNumberFormat="1" applyFont="1" applyBorder="1"/>
    <xf numFmtId="4" fontId="23" fillId="0" borderId="1" xfId="1" applyNumberFormat="1" applyFont="1" applyBorder="1" applyAlignment="1"/>
    <xf numFmtId="4" fontId="23" fillId="0" borderId="47" xfId="1" applyNumberFormat="1" applyFont="1" applyBorder="1" applyAlignment="1"/>
    <xf numFmtId="4" fontId="23" fillId="0" borderId="7" xfId="1" applyNumberFormat="1" applyFont="1" applyBorder="1"/>
    <xf numFmtId="0" fontId="7" fillId="0" borderId="49" xfId="6" applyFont="1" applyFill="1" applyBorder="1" applyAlignment="1">
      <alignment horizontal="center"/>
    </xf>
    <xf numFmtId="49" fontId="7" fillId="0" borderId="12" xfId="6" applyNumberFormat="1" applyFont="1" applyFill="1" applyBorder="1" applyAlignment="1">
      <alignment horizontal="center"/>
    </xf>
    <xf numFmtId="49" fontId="7" fillId="0" borderId="14" xfId="6" applyNumberFormat="1" applyFont="1" applyFill="1" applyBorder="1" applyAlignment="1">
      <alignment horizontal="center"/>
    </xf>
    <xf numFmtId="0" fontId="7" fillId="0" borderId="14" xfId="6" applyFont="1" applyFill="1" applyBorder="1" applyAlignment="1">
      <alignment horizontal="center"/>
    </xf>
    <xf numFmtId="0" fontId="7" fillId="0" borderId="12" xfId="6" applyFont="1" applyFill="1" applyBorder="1" applyAlignment="1">
      <alignment wrapText="1"/>
    </xf>
    <xf numFmtId="4" fontId="7" fillId="0" borderId="15" xfId="6" applyNumberFormat="1" applyFont="1" applyFill="1" applyBorder="1" applyAlignment="1"/>
    <xf numFmtId="165" fontId="7" fillId="0" borderId="15" xfId="6" applyNumberFormat="1" applyFont="1" applyFill="1" applyBorder="1" applyAlignment="1"/>
    <xf numFmtId="4" fontId="7" fillId="0" borderId="15" xfId="1" applyNumberFormat="1" applyFont="1" applyBorder="1" applyAlignment="1"/>
    <xf numFmtId="4" fontId="7" fillId="0" borderId="15" xfId="1" applyNumberFormat="1" applyFont="1" applyBorder="1"/>
    <xf numFmtId="4" fontId="7" fillId="0" borderId="50" xfId="1" applyNumberFormat="1" applyFont="1" applyBorder="1" applyAlignment="1"/>
    <xf numFmtId="4" fontId="7" fillId="0" borderId="16" xfId="1" applyNumberFormat="1" applyFont="1" applyBorder="1"/>
    <xf numFmtId="0" fontId="24" fillId="0" borderId="51" xfId="6" applyFont="1" applyFill="1" applyBorder="1" applyAlignment="1">
      <alignment horizontal="center"/>
    </xf>
    <xf numFmtId="49" fontId="24" fillId="0" borderId="33" xfId="6" applyNumberFormat="1" applyFont="1" applyFill="1" applyBorder="1" applyAlignment="1">
      <alignment horizontal="center"/>
    </xf>
    <xf numFmtId="49" fontId="24" fillId="0" borderId="35" xfId="6" applyNumberFormat="1" applyFont="1" applyFill="1" applyBorder="1" applyAlignment="1">
      <alignment horizontal="center"/>
    </xf>
    <xf numFmtId="0" fontId="24" fillId="0" borderId="35" xfId="6" applyFont="1" applyFill="1" applyBorder="1" applyAlignment="1">
      <alignment horizontal="center"/>
    </xf>
    <xf numFmtId="0" fontId="4" fillId="0" borderId="33" xfId="6" applyFont="1" applyFill="1" applyBorder="1"/>
    <xf numFmtId="4" fontId="4" fillId="0" borderId="31" xfId="6" applyNumberFormat="1" applyFont="1" applyFill="1" applyBorder="1" applyAlignment="1"/>
    <xf numFmtId="165" fontId="4" fillId="0" borderId="31" xfId="6" applyNumberFormat="1" applyFont="1" applyFill="1" applyBorder="1" applyAlignment="1"/>
    <xf numFmtId="4" fontId="4" fillId="0" borderId="31" xfId="1" applyNumberFormat="1" applyFont="1" applyBorder="1" applyAlignment="1"/>
    <xf numFmtId="4" fontId="4" fillId="0" borderId="31" xfId="1" applyNumberFormat="1" applyFont="1" applyBorder="1"/>
    <xf numFmtId="4" fontId="4" fillId="0" borderId="30" xfId="1" applyNumberFormat="1" applyFont="1" applyBorder="1"/>
    <xf numFmtId="4" fontId="4" fillId="0" borderId="30" xfId="1" applyNumberFormat="1" applyFont="1" applyBorder="1" applyAlignment="1"/>
    <xf numFmtId="4" fontId="4" fillId="0" borderId="52" xfId="1" applyNumberFormat="1" applyFont="1" applyBorder="1" applyAlignment="1"/>
    <xf numFmtId="4" fontId="7" fillId="0" borderId="16" xfId="1" applyNumberFormat="1" applyFont="1" applyBorder="1" applyAlignment="1"/>
    <xf numFmtId="4" fontId="7" fillId="0" borderId="40" xfId="1" applyNumberFormat="1" applyFont="1" applyBorder="1" applyAlignment="1"/>
    <xf numFmtId="0" fontId="7" fillId="0" borderId="22" xfId="6" applyFont="1" applyFill="1" applyBorder="1" applyAlignment="1">
      <alignment horizontal="center"/>
    </xf>
    <xf numFmtId="49" fontId="7" fillId="0" borderId="53" xfId="6" applyNumberFormat="1" applyFont="1" applyFill="1" applyBorder="1" applyAlignment="1">
      <alignment horizontal="center"/>
    </xf>
    <xf numFmtId="49" fontId="7" fillId="0" borderId="54" xfId="6" applyNumberFormat="1" applyFont="1" applyFill="1" applyBorder="1" applyAlignment="1">
      <alignment horizontal="center"/>
    </xf>
    <xf numFmtId="0" fontId="4" fillId="0" borderId="54" xfId="6" applyFont="1" applyFill="1" applyBorder="1" applyAlignment="1">
      <alignment horizontal="center"/>
    </xf>
    <xf numFmtId="0" fontId="4" fillId="0" borderId="53" xfId="6" applyFont="1" applyFill="1" applyBorder="1" applyAlignment="1">
      <alignment wrapText="1"/>
    </xf>
    <xf numFmtId="4" fontId="4" fillId="0" borderId="46" xfId="6" applyNumberFormat="1" applyFont="1" applyFill="1" applyBorder="1" applyAlignment="1"/>
    <xf numFmtId="165" fontId="4" fillId="0" borderId="46" xfId="6" applyNumberFormat="1" applyFont="1" applyFill="1" applyBorder="1" applyAlignment="1"/>
    <xf numFmtId="4" fontId="4" fillId="0" borderId="46" xfId="1" applyNumberFormat="1" applyFont="1" applyBorder="1" applyAlignment="1"/>
    <xf numFmtId="4" fontId="4" fillId="0" borderId="46" xfId="1" applyNumberFormat="1" applyFont="1" applyBorder="1"/>
    <xf numFmtId="4" fontId="4" fillId="0" borderId="21" xfId="1" applyNumberFormat="1" applyFont="1" applyBorder="1"/>
    <xf numFmtId="4" fontId="4" fillId="0" borderId="21" xfId="1" applyNumberFormat="1" applyFont="1" applyBorder="1" applyAlignment="1"/>
    <xf numFmtId="4" fontId="4" fillId="0" borderId="55" xfId="1" applyNumberFormat="1" applyFont="1" applyBorder="1" applyAlignment="1"/>
    <xf numFmtId="0" fontId="24" fillId="0" borderId="56" xfId="6" applyFont="1" applyFill="1" applyBorder="1" applyAlignment="1">
      <alignment horizontal="center"/>
    </xf>
    <xf numFmtId="49" fontId="24" fillId="0" borderId="27" xfId="6" applyNumberFormat="1" applyFont="1" applyFill="1" applyBorder="1" applyAlignment="1">
      <alignment horizontal="center"/>
    </xf>
    <xf numFmtId="49" fontId="24" fillId="0" borderId="29" xfId="6" applyNumberFormat="1" applyFont="1" applyFill="1" applyBorder="1" applyAlignment="1">
      <alignment horizontal="center"/>
    </xf>
    <xf numFmtId="0" fontId="24" fillId="0" borderId="29" xfId="6" applyFont="1" applyFill="1" applyBorder="1" applyAlignment="1">
      <alignment horizontal="center"/>
    </xf>
    <xf numFmtId="0" fontId="4" fillId="0" borderId="27" xfId="6" applyFont="1" applyFill="1" applyBorder="1"/>
    <xf numFmtId="4" fontId="4" fillId="0" borderId="30" xfId="6" applyNumberFormat="1" applyFont="1" applyFill="1" applyBorder="1" applyAlignment="1"/>
    <xf numFmtId="165" fontId="4" fillId="0" borderId="30" xfId="6" applyNumberFormat="1" applyFont="1" applyFill="1" applyBorder="1" applyAlignment="1"/>
    <xf numFmtId="4" fontId="4" fillId="0" borderId="57" xfId="1" applyNumberFormat="1" applyFont="1" applyBorder="1" applyAlignment="1"/>
    <xf numFmtId="0" fontId="7" fillId="0" borderId="58" xfId="6" applyFont="1" applyFill="1" applyBorder="1" applyAlignment="1">
      <alignment horizontal="center"/>
    </xf>
    <xf numFmtId="49" fontId="7" fillId="0" borderId="18" xfId="6" applyNumberFormat="1" applyFont="1" applyFill="1" applyBorder="1" applyAlignment="1">
      <alignment horizontal="center"/>
    </xf>
    <xf numFmtId="49" fontId="7" fillId="0" borderId="20" xfId="6" applyNumberFormat="1" applyFont="1" applyFill="1" applyBorder="1" applyAlignment="1">
      <alignment horizontal="center"/>
    </xf>
    <xf numFmtId="0" fontId="7" fillId="0" borderId="20" xfId="6" applyFont="1" applyFill="1" applyBorder="1" applyAlignment="1">
      <alignment horizontal="center"/>
    </xf>
    <xf numFmtId="0" fontId="7" fillId="0" borderId="18" xfId="6" applyFont="1" applyFill="1" applyBorder="1" applyAlignment="1">
      <alignment wrapText="1"/>
    </xf>
    <xf numFmtId="0" fontId="4" fillId="0" borderId="59" xfId="6" applyFont="1" applyFill="1" applyBorder="1" applyAlignment="1">
      <alignment horizontal="center"/>
    </xf>
    <xf numFmtId="49" fontId="4" fillId="0" borderId="27" xfId="6" applyNumberFormat="1" applyFont="1" applyFill="1" applyBorder="1" applyAlignment="1">
      <alignment horizontal="center"/>
    </xf>
    <xf numFmtId="49" fontId="4" fillId="0" borderId="29" xfId="6" applyNumberFormat="1" applyFont="1" applyFill="1" applyBorder="1" applyAlignment="1">
      <alignment horizontal="center"/>
    </xf>
    <xf numFmtId="0" fontId="4" fillId="0" borderId="29" xfId="6" applyFont="1" applyFill="1" applyBorder="1" applyAlignment="1">
      <alignment horizontal="center"/>
    </xf>
    <xf numFmtId="0" fontId="4" fillId="3" borderId="29" xfId="6" applyFont="1" applyFill="1" applyBorder="1" applyAlignment="1">
      <alignment horizontal="center"/>
    </xf>
    <xf numFmtId="0" fontId="4" fillId="3" borderId="27" xfId="6" applyFont="1" applyFill="1" applyBorder="1" applyAlignment="1">
      <alignment wrapText="1"/>
    </xf>
    <xf numFmtId="0" fontId="7" fillId="0" borderId="49" xfId="1" applyFont="1" applyFill="1" applyBorder="1" applyAlignment="1">
      <alignment horizontal="center" vertical="center"/>
    </xf>
    <xf numFmtId="49" fontId="7" fillId="0" borderId="12" xfId="1" applyNumberFormat="1" applyFont="1" applyFill="1" applyBorder="1" applyAlignment="1">
      <alignment horizontal="center" vertical="center"/>
    </xf>
    <xf numFmtId="49" fontId="7" fillId="0" borderId="14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vertical="center" wrapText="1"/>
    </xf>
    <xf numFmtId="4" fontId="7" fillId="0" borderId="16" xfId="1" applyNumberFormat="1" applyFont="1" applyFill="1" applyBorder="1" applyAlignment="1"/>
    <xf numFmtId="4" fontId="7" fillId="0" borderId="40" xfId="4" applyNumberFormat="1" applyFont="1" applyFill="1" applyBorder="1" applyAlignment="1"/>
    <xf numFmtId="0" fontId="4" fillId="0" borderId="59" xfId="1" applyFont="1" applyFill="1" applyBorder="1" applyAlignment="1">
      <alignment horizontal="center" vertical="center"/>
    </xf>
    <xf numFmtId="49" fontId="4" fillId="0" borderId="27" xfId="1" applyNumberFormat="1" applyFont="1" applyFill="1" applyBorder="1" applyAlignment="1">
      <alignment horizontal="center" vertical="center"/>
    </xf>
    <xf numFmtId="49" fontId="4" fillId="0" borderId="29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27" xfId="4" applyFont="1" applyFill="1" applyBorder="1" applyAlignment="1">
      <alignment horizontal="center" vertical="center"/>
    </xf>
    <xf numFmtId="0" fontId="4" fillId="0" borderId="29" xfId="4" applyFont="1" applyFill="1" applyBorder="1" applyAlignment="1">
      <alignment vertical="center" wrapText="1"/>
    </xf>
    <xf numFmtId="4" fontId="4" fillId="0" borderId="30" xfId="1" applyNumberFormat="1" applyFont="1" applyFill="1" applyBorder="1" applyAlignment="1"/>
    <xf numFmtId="4" fontId="4" fillId="0" borderId="52" xfId="4" applyNumberFormat="1" applyFont="1" applyFill="1" applyBorder="1" applyAlignment="1"/>
    <xf numFmtId="4" fontId="7" fillId="0" borderId="15" xfId="1" applyNumberFormat="1" applyFont="1" applyFill="1" applyBorder="1" applyAlignment="1"/>
    <xf numFmtId="4" fontId="7" fillId="0" borderId="50" xfId="4" applyNumberFormat="1" applyFont="1" applyFill="1" applyBorder="1" applyAlignment="1"/>
    <xf numFmtId="4" fontId="4" fillId="0" borderId="0" xfId="1" applyNumberFormat="1" applyFont="1" applyBorder="1" applyAlignment="1"/>
    <xf numFmtId="4" fontId="4" fillId="0" borderId="0" xfId="1" applyNumberFormat="1" applyFont="1" applyFill="1" applyBorder="1" applyAlignment="1"/>
    <xf numFmtId="4" fontId="7" fillId="3" borderId="16" xfId="1" applyNumberFormat="1" applyFont="1" applyFill="1" applyBorder="1"/>
    <xf numFmtId="4" fontId="4" fillId="3" borderId="30" xfId="1" applyNumberFormat="1" applyFont="1" applyFill="1" applyBorder="1"/>
    <xf numFmtId="14" fontId="4" fillId="0" borderId="0" xfId="1" applyNumberFormat="1" applyFont="1" applyAlignment="1">
      <alignment horizontal="left"/>
    </xf>
    <xf numFmtId="4" fontId="4" fillId="0" borderId="0" xfId="1" applyNumberFormat="1" applyFont="1"/>
    <xf numFmtId="14" fontId="25" fillId="0" borderId="0" xfId="1" applyNumberFormat="1" applyFont="1" applyFill="1" applyAlignment="1">
      <alignment horizontal="left"/>
    </xf>
    <xf numFmtId="4" fontId="25" fillId="0" borderId="0" xfId="1" applyNumberFormat="1" applyFont="1" applyFill="1"/>
    <xf numFmtId="0" fontId="25" fillId="0" borderId="0" xfId="1" applyFont="1" applyFill="1"/>
    <xf numFmtId="0" fontId="25" fillId="0" borderId="0" xfId="1" applyFont="1" applyFill="1" applyAlignment="1"/>
    <xf numFmtId="0" fontId="25" fillId="0" borderId="0" xfId="0" applyFont="1" applyFill="1" applyAlignment="1"/>
    <xf numFmtId="0" fontId="1" fillId="0" borderId="0" xfId="1" applyFill="1"/>
    <xf numFmtId="164" fontId="1" fillId="0" borderId="0" xfId="1" applyNumberFormat="1" applyFill="1"/>
    <xf numFmtId="164" fontId="19" fillId="0" borderId="0" xfId="1" applyNumberFormat="1" applyFont="1" applyFill="1"/>
    <xf numFmtId="0" fontId="18" fillId="0" borderId="0" xfId="1" applyFont="1" applyFill="1"/>
    <xf numFmtId="0" fontId="12" fillId="0" borderId="0" xfId="1" applyFont="1" applyFill="1"/>
    <xf numFmtId="0" fontId="19" fillId="0" borderId="0" xfId="1" applyFont="1" applyFill="1"/>
    <xf numFmtId="165" fontId="23" fillId="0" borderId="7" xfId="1" applyNumberFormat="1" applyFont="1" applyBorder="1"/>
    <xf numFmtId="165" fontId="7" fillId="0" borderId="16" xfId="1" applyNumberFormat="1" applyFont="1" applyBorder="1"/>
    <xf numFmtId="165" fontId="4" fillId="0" borderId="31" xfId="1" applyNumberFormat="1" applyFont="1" applyBorder="1"/>
    <xf numFmtId="165" fontId="7" fillId="0" borderId="15" xfId="1" applyNumberFormat="1" applyFont="1" applyBorder="1"/>
    <xf numFmtId="165" fontId="4" fillId="0" borderId="21" xfId="1" applyNumberFormat="1" applyFont="1" applyBorder="1"/>
    <xf numFmtId="165" fontId="4" fillId="0" borderId="30" xfId="1" applyNumberFormat="1" applyFont="1" applyBorder="1"/>
    <xf numFmtId="165" fontId="7" fillId="0" borderId="16" xfId="1" applyNumberFormat="1" applyFont="1" applyBorder="1" applyAlignment="1"/>
    <xf numFmtId="165" fontId="4" fillId="0" borderId="30" xfId="1" applyNumberFormat="1" applyFont="1" applyBorder="1" applyAlignment="1"/>
    <xf numFmtId="165" fontId="7" fillId="3" borderId="16" xfId="1" applyNumberFormat="1" applyFont="1" applyFill="1" applyBorder="1"/>
    <xf numFmtId="165" fontId="4" fillId="3" borderId="30" xfId="1" applyNumberFormat="1" applyFont="1" applyFill="1" applyBorder="1"/>
    <xf numFmtId="0" fontId="6" fillId="0" borderId="0" xfId="4" applyFont="1" applyFill="1" applyAlignment="1">
      <alignment horizontal="center"/>
    </xf>
    <xf numFmtId="165" fontId="1" fillId="0" borderId="0" xfId="1" applyNumberFormat="1"/>
    <xf numFmtId="165" fontId="9" fillId="0" borderId="38" xfId="3" applyNumberFormat="1" applyFont="1" applyFill="1" applyBorder="1"/>
    <xf numFmtId="0" fontId="27" fillId="0" borderId="0" xfId="0" applyFont="1" applyFill="1"/>
    <xf numFmtId="0" fontId="28" fillId="4" borderId="39" xfId="0" applyFont="1" applyFill="1" applyBorder="1" applyAlignment="1">
      <alignment horizontal="center" vertical="center" wrapText="1"/>
    </xf>
    <xf numFmtId="0" fontId="28" fillId="4" borderId="38" xfId="0" applyFont="1" applyFill="1" applyBorder="1" applyAlignment="1">
      <alignment horizontal="center" vertical="center" wrapText="1"/>
    </xf>
    <xf numFmtId="0" fontId="28" fillId="4" borderId="61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vertical="center" wrapText="1"/>
    </xf>
    <xf numFmtId="0" fontId="29" fillId="0" borderId="20" xfId="0" applyFont="1" applyBorder="1" applyAlignment="1">
      <alignment horizontal="right" vertical="center" wrapText="1"/>
    </xf>
    <xf numFmtId="4" fontId="29" fillId="0" borderId="20" xfId="0" applyNumberFormat="1" applyFont="1" applyBorder="1" applyAlignment="1">
      <alignment horizontal="right" vertical="center" wrapText="1"/>
    </xf>
    <xf numFmtId="4" fontId="29" fillId="0" borderId="62" xfId="0" applyNumberFormat="1" applyFont="1" applyBorder="1" applyAlignment="1">
      <alignment horizontal="right" vertical="center" wrapText="1"/>
    </xf>
    <xf numFmtId="0" fontId="30" fillId="0" borderId="22" xfId="0" applyFont="1" applyBorder="1" applyAlignment="1">
      <alignment vertical="center" wrapText="1"/>
    </xf>
    <xf numFmtId="0" fontId="30" fillId="0" borderId="25" xfId="0" applyFont="1" applyBorder="1" applyAlignment="1">
      <alignment horizontal="right" vertical="center" wrapText="1"/>
    </xf>
    <xf numFmtId="4" fontId="30" fillId="0" borderId="25" xfId="0" applyNumberFormat="1" applyFont="1" applyBorder="1" applyAlignment="1">
      <alignment horizontal="right" vertical="center" wrapText="1"/>
    </xf>
    <xf numFmtId="4" fontId="30" fillId="0" borderId="63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horizontal="right" vertical="center" wrapText="1"/>
    </xf>
    <xf numFmtId="0" fontId="29" fillId="0" borderId="22" xfId="0" applyFont="1" applyBorder="1" applyAlignment="1">
      <alignment vertical="center" wrapText="1"/>
    </xf>
    <xf numFmtId="4" fontId="29" fillId="0" borderId="25" xfId="0" applyNumberFormat="1" applyFont="1" applyBorder="1" applyAlignment="1">
      <alignment horizontal="right" vertical="center" wrapText="1"/>
    </xf>
    <xf numFmtId="4" fontId="29" fillId="0" borderId="63" xfId="0" applyNumberFormat="1" applyFont="1" applyBorder="1" applyAlignment="1">
      <alignment horizontal="right" vertical="center" wrapText="1"/>
    </xf>
    <xf numFmtId="4" fontId="30" fillId="0" borderId="63" xfId="0" applyNumberFormat="1" applyFont="1" applyBorder="1" applyAlignment="1">
      <alignment horizontal="right" vertical="center" wrapText="1"/>
    </xf>
    <xf numFmtId="0" fontId="29" fillId="0" borderId="25" xfId="0" applyFont="1" applyBorder="1" applyAlignment="1">
      <alignment horizontal="right" vertical="center" wrapText="1"/>
    </xf>
    <xf numFmtId="0" fontId="30" fillId="0" borderId="32" xfId="0" applyFont="1" applyBorder="1" applyAlignment="1">
      <alignment vertical="center" wrapText="1"/>
    </xf>
    <xf numFmtId="0" fontId="30" fillId="0" borderId="35" xfId="0" applyFont="1" applyBorder="1" applyAlignment="1">
      <alignment horizontal="right" vertical="center" wrapText="1"/>
    </xf>
    <xf numFmtId="4" fontId="30" fillId="0" borderId="35" xfId="0" applyNumberFormat="1" applyFont="1" applyBorder="1" applyAlignment="1">
      <alignment horizontal="right" vertical="center" wrapText="1"/>
    </xf>
    <xf numFmtId="4" fontId="30" fillId="0" borderId="64" xfId="0" applyNumberFormat="1" applyFont="1" applyBorder="1" applyAlignment="1">
      <alignment horizontal="right" vertical="center" wrapText="1"/>
    </xf>
    <xf numFmtId="0" fontId="29" fillId="0" borderId="39" xfId="0" applyFont="1" applyBorder="1" applyAlignment="1">
      <alignment vertical="center" wrapText="1"/>
    </xf>
    <xf numFmtId="0" fontId="29" fillId="0" borderId="38" xfId="0" applyFont="1" applyBorder="1" applyAlignment="1">
      <alignment horizontal="right" vertical="center" wrapText="1"/>
    </xf>
    <xf numFmtId="4" fontId="29" fillId="0" borderId="38" xfId="0" applyNumberFormat="1" applyFont="1" applyBorder="1" applyAlignment="1">
      <alignment horizontal="right" vertical="center" wrapText="1"/>
    </xf>
    <xf numFmtId="0" fontId="27" fillId="0" borderId="0" xfId="0" applyFont="1" applyFill="1" applyBorder="1"/>
    <xf numFmtId="0" fontId="30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right" vertical="center" wrapText="1"/>
    </xf>
    <xf numFmtId="4" fontId="30" fillId="0" borderId="62" xfId="0" applyNumberFormat="1" applyFont="1" applyBorder="1" applyAlignment="1">
      <alignment horizontal="right" vertical="center" wrapText="1"/>
    </xf>
    <xf numFmtId="0" fontId="30" fillId="0" borderId="22" xfId="0" applyFont="1" applyBorder="1" applyAlignment="1">
      <alignment horizontal="left" vertical="center" wrapText="1"/>
    </xf>
    <xf numFmtId="0" fontId="29" fillId="0" borderId="39" xfId="0" applyFont="1" applyBorder="1" applyAlignment="1">
      <alignment horizontal="left" vertical="center" wrapText="1"/>
    </xf>
    <xf numFmtId="4" fontId="0" fillId="0" borderId="0" xfId="0" applyNumberFormat="1"/>
    <xf numFmtId="167" fontId="27" fillId="0" borderId="0" xfId="0" applyNumberFormat="1" applyFont="1" applyFill="1" applyAlignment="1">
      <alignment horizontal="right"/>
    </xf>
    <xf numFmtId="167" fontId="28" fillId="4" borderId="61" xfId="0" applyNumberFormat="1" applyFont="1" applyFill="1" applyBorder="1" applyAlignment="1">
      <alignment horizontal="center" vertical="center" wrapText="1"/>
    </xf>
    <xf numFmtId="167" fontId="29" fillId="0" borderId="20" xfId="0" applyNumberFormat="1" applyFont="1" applyBorder="1" applyAlignment="1">
      <alignment horizontal="right" vertical="center" wrapText="1"/>
    </xf>
    <xf numFmtId="167" fontId="30" fillId="0" borderId="25" xfId="0" applyNumberFormat="1" applyFont="1" applyBorder="1" applyAlignment="1">
      <alignment vertical="center"/>
    </xf>
    <xf numFmtId="167" fontId="30" fillId="0" borderId="20" xfId="0" applyNumberFormat="1" applyFont="1" applyBorder="1" applyAlignment="1">
      <alignment horizontal="right" vertical="center" wrapText="1"/>
    </xf>
    <xf numFmtId="167" fontId="30" fillId="0" borderId="25" xfId="0" applyNumberFormat="1" applyFont="1" applyBorder="1" applyAlignment="1">
      <alignment horizontal="right" vertical="center" wrapText="1"/>
    </xf>
    <xf numFmtId="167" fontId="29" fillId="0" borderId="25" xfId="0" applyNumberFormat="1" applyFont="1" applyBorder="1" applyAlignment="1">
      <alignment horizontal="right" vertical="center" wrapText="1"/>
    </xf>
    <xf numFmtId="167" fontId="30" fillId="0" borderId="35" xfId="0" applyNumberFormat="1" applyFont="1" applyBorder="1" applyAlignment="1">
      <alignment horizontal="right" vertical="center" wrapText="1"/>
    </xf>
    <xf numFmtId="167" fontId="29" fillId="0" borderId="38" xfId="0" applyNumberFormat="1" applyFont="1" applyBorder="1" applyAlignment="1">
      <alignment horizontal="right" vertical="center" wrapText="1"/>
    </xf>
    <xf numFmtId="167" fontId="27" fillId="0" borderId="0" xfId="0" applyNumberFormat="1" applyFont="1" applyFill="1" applyBorder="1"/>
    <xf numFmtId="167" fontId="0" fillId="0" borderId="0" xfId="0" applyNumberFormat="1"/>
    <xf numFmtId="4" fontId="27" fillId="0" borderId="0" xfId="0" applyNumberFormat="1" applyFont="1" applyFill="1" applyAlignment="1">
      <alignment horizontal="right"/>
    </xf>
    <xf numFmtId="4" fontId="28" fillId="4" borderId="61" xfId="0" applyNumberFormat="1" applyFont="1" applyFill="1" applyBorder="1" applyAlignment="1">
      <alignment horizontal="center" vertical="center" wrapText="1"/>
    </xf>
    <xf numFmtId="4" fontId="30" fillId="0" borderId="63" xfId="0" applyNumberFormat="1" applyFont="1" applyFill="1" applyBorder="1" applyAlignment="1">
      <alignment vertical="center"/>
    </xf>
    <xf numFmtId="4" fontId="29" fillId="0" borderId="63" xfId="0" applyNumberFormat="1" applyFont="1" applyFill="1" applyBorder="1" applyAlignment="1">
      <alignment horizontal="right" vertical="center" wrapText="1"/>
    </xf>
    <xf numFmtId="4" fontId="30" fillId="0" borderId="63" xfId="0" applyNumberFormat="1" applyFont="1" applyFill="1" applyBorder="1" applyAlignment="1">
      <alignment horizontal="right" vertical="center" wrapText="1"/>
    </xf>
    <xf numFmtId="4" fontId="27" fillId="0" borderId="60" xfId="0" applyNumberFormat="1" applyFont="1" applyFill="1" applyBorder="1" applyAlignment="1">
      <alignment horizontal="right"/>
    </xf>
    <xf numFmtId="166" fontId="29" fillId="0" borderId="61" xfId="0" applyNumberFormat="1" applyFont="1" applyBorder="1" applyAlignment="1">
      <alignment horizontal="right" vertical="center" wrapText="1"/>
    </xf>
    <xf numFmtId="166" fontId="29" fillId="0" borderId="38" xfId="0" applyNumberFormat="1" applyFont="1" applyBorder="1" applyAlignment="1">
      <alignment horizontal="right" vertical="center" wrapText="1"/>
    </xf>
    <xf numFmtId="165" fontId="4" fillId="0" borderId="30" xfId="1" applyNumberFormat="1" applyFont="1" applyFill="1" applyBorder="1" applyAlignment="1"/>
    <xf numFmtId="164" fontId="13" fillId="0" borderId="21" xfId="1" applyNumberFormat="1" applyFont="1" applyFill="1" applyBorder="1"/>
    <xf numFmtId="4" fontId="1" fillId="0" borderId="0" xfId="1" applyNumberFormat="1" applyFill="1"/>
    <xf numFmtId="0" fontId="4" fillId="0" borderId="0" xfId="1" applyFont="1" applyFill="1" applyAlignment="1">
      <alignment horizontal="right"/>
    </xf>
    <xf numFmtId="0" fontId="1" fillId="0" borderId="0" xfId="4" applyFill="1"/>
    <xf numFmtId="0" fontId="7" fillId="0" borderId="0" xfId="4" applyFont="1" applyFill="1" applyAlignment="1">
      <alignment horizontal="center"/>
    </xf>
    <xf numFmtId="0" fontId="8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5" applyFont="1" applyFill="1" applyBorder="1" applyAlignment="1">
      <alignment horizontal="center"/>
    </xf>
    <xf numFmtId="0" fontId="7" fillId="0" borderId="9" xfId="5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left"/>
    </xf>
    <xf numFmtId="0" fontId="4" fillId="0" borderId="17" xfId="6" applyFont="1" applyFill="1" applyBorder="1" applyAlignment="1">
      <alignment horizontal="center"/>
    </xf>
    <xf numFmtId="0" fontId="4" fillId="0" borderId="18" xfId="6" applyFont="1" applyFill="1" applyBorder="1" applyAlignment="1">
      <alignment horizontal="center"/>
    </xf>
    <xf numFmtId="0" fontId="3" fillId="0" borderId="18" xfId="7" applyFont="1" applyFill="1" applyBorder="1" applyAlignment="1">
      <alignment horizontal="left"/>
    </xf>
    <xf numFmtId="164" fontId="3" fillId="0" borderId="21" xfId="3" applyNumberFormat="1" applyFont="1" applyFill="1" applyBorder="1"/>
    <xf numFmtId="0" fontId="13" fillId="0" borderId="22" xfId="6" applyFont="1" applyFill="1" applyBorder="1" applyAlignment="1">
      <alignment horizontal="center"/>
    </xf>
    <xf numFmtId="0" fontId="13" fillId="0" borderId="25" xfId="6" applyFont="1" applyFill="1" applyBorder="1" applyAlignment="1">
      <alignment horizontal="center"/>
    </xf>
    <xf numFmtId="0" fontId="13" fillId="0" borderId="23" xfId="6" applyFont="1" applyFill="1" applyBorder="1" applyAlignment="1">
      <alignment horizontal="center"/>
    </xf>
    <xf numFmtId="0" fontId="15" fillId="0" borderId="23" xfId="7" applyFont="1" applyFill="1" applyBorder="1" applyAlignment="1">
      <alignment horizontal="left"/>
    </xf>
    <xf numFmtId="4" fontId="13" fillId="0" borderId="21" xfId="6" applyNumberFormat="1" applyFont="1" applyFill="1" applyBorder="1"/>
    <xf numFmtId="164" fontId="15" fillId="0" borderId="21" xfId="3" applyNumberFormat="1" applyFont="1" applyFill="1" applyBorder="1"/>
    <xf numFmtId="164" fontId="15" fillId="0" borderId="30" xfId="3" applyNumberFormat="1" applyFont="1" applyFill="1" applyBorder="1"/>
    <xf numFmtId="164" fontId="11" fillId="0" borderId="16" xfId="3" applyNumberFormat="1" applyFont="1" applyFill="1" applyBorder="1"/>
    <xf numFmtId="164" fontId="15" fillId="0" borderId="31" xfId="3" applyNumberFormat="1" applyFont="1" applyFill="1" applyBorder="1"/>
    <xf numFmtId="164" fontId="11" fillId="0" borderId="15" xfId="3" applyNumberFormat="1" applyFont="1" applyFill="1" applyBorder="1"/>
    <xf numFmtId="164" fontId="13" fillId="0" borderId="21" xfId="6" applyNumberFormat="1" applyFont="1" applyFill="1" applyBorder="1"/>
    <xf numFmtId="164" fontId="10" fillId="0" borderId="16" xfId="6" applyNumberFormat="1" applyFont="1" applyFill="1" applyBorder="1"/>
    <xf numFmtId="164" fontId="13" fillId="0" borderId="31" xfId="6" applyNumberFormat="1" applyFont="1" applyFill="1" applyBorder="1"/>
    <xf numFmtId="164" fontId="4" fillId="0" borderId="16" xfId="6" applyNumberFormat="1" applyFont="1" applyFill="1" applyBorder="1"/>
    <xf numFmtId="0" fontId="17" fillId="0" borderId="0" xfId="6" applyFont="1" applyFill="1" applyBorder="1" applyAlignment="1">
      <alignment horizontal="center" vertical="center"/>
    </xf>
    <xf numFmtId="49" fontId="4" fillId="0" borderId="0" xfId="6" applyNumberFormat="1" applyFont="1" applyFill="1" applyBorder="1" applyAlignment="1">
      <alignment horizontal="center"/>
    </xf>
    <xf numFmtId="14" fontId="4" fillId="0" borderId="0" xfId="1" applyNumberFormat="1" applyFont="1" applyFill="1"/>
    <xf numFmtId="0" fontId="9" fillId="0" borderId="3" xfId="3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wrapText="1"/>
    </xf>
    <xf numFmtId="165" fontId="31" fillId="0" borderId="9" xfId="3" applyNumberFormat="1" applyFont="1" applyFill="1" applyBorder="1"/>
    <xf numFmtId="0" fontId="32" fillId="0" borderId="0" xfId="0" applyFont="1" applyFill="1"/>
    <xf numFmtId="0" fontId="2" fillId="0" borderId="0" xfId="3" applyFont="1" applyFill="1"/>
    <xf numFmtId="0" fontId="33" fillId="0" borderId="0" xfId="0" applyFont="1" applyFill="1" applyAlignment="1">
      <alignment horizontal="right"/>
    </xf>
    <xf numFmtId="0" fontId="33" fillId="0" borderId="0" xfId="0" applyFont="1" applyFill="1"/>
    <xf numFmtId="165" fontId="7" fillId="0" borderId="38" xfId="0" applyNumberFormat="1" applyFont="1" applyFill="1" applyBorder="1"/>
    <xf numFmtId="165" fontId="7" fillId="0" borderId="9" xfId="0" applyNumberFormat="1" applyFont="1" applyFill="1" applyBorder="1"/>
    <xf numFmtId="165" fontId="32" fillId="0" borderId="0" xfId="0" applyNumberFormat="1" applyFont="1" applyFill="1"/>
    <xf numFmtId="14" fontId="34" fillId="0" borderId="0" xfId="0" applyNumberFormat="1" applyFont="1" applyFill="1" applyAlignment="1">
      <alignment horizontal="left"/>
    </xf>
    <xf numFmtId="49" fontId="16" fillId="0" borderId="27" xfId="6" applyNumberFormat="1" applyFont="1" applyFill="1" applyBorder="1" applyAlignment="1">
      <alignment horizontal="center"/>
    </xf>
    <xf numFmtId="49" fontId="16" fillId="0" borderId="28" xfId="6" applyNumberFormat="1" applyFont="1" applyFill="1" applyBorder="1" applyAlignment="1">
      <alignment horizontal="center"/>
    </xf>
    <xf numFmtId="49" fontId="16" fillId="0" borderId="23" xfId="6" applyNumberFormat="1" applyFont="1" applyFill="1" applyBorder="1" applyAlignment="1">
      <alignment horizontal="center"/>
    </xf>
    <xf numFmtId="49" fontId="16" fillId="0" borderId="24" xfId="6" applyNumberFormat="1" applyFont="1" applyFill="1" applyBorder="1" applyAlignment="1">
      <alignment horizontal="center"/>
    </xf>
    <xf numFmtId="49" fontId="16" fillId="0" borderId="33" xfId="6" applyNumberFormat="1" applyFont="1" applyFill="1" applyBorder="1" applyAlignment="1">
      <alignment horizontal="center"/>
    </xf>
    <xf numFmtId="49" fontId="16" fillId="0" borderId="34" xfId="6" applyNumberFormat="1" applyFont="1" applyFill="1" applyBorder="1" applyAlignment="1">
      <alignment horizontal="center"/>
    </xf>
    <xf numFmtId="49" fontId="10" fillId="0" borderId="12" xfId="6" applyNumberFormat="1" applyFont="1" applyFill="1" applyBorder="1" applyAlignment="1">
      <alignment horizontal="center"/>
    </xf>
    <xf numFmtId="49" fontId="10" fillId="0" borderId="13" xfId="6" applyNumberFormat="1" applyFont="1" applyFill="1" applyBorder="1" applyAlignment="1">
      <alignment horizontal="center"/>
    </xf>
    <xf numFmtId="49" fontId="10" fillId="0" borderId="18" xfId="6" applyNumberFormat="1" applyFont="1" applyFill="1" applyBorder="1" applyAlignment="1">
      <alignment horizontal="center"/>
    </xf>
    <xf numFmtId="49" fontId="10" fillId="0" borderId="19" xfId="6" applyNumberFormat="1" applyFont="1" applyFill="1" applyBorder="1" applyAlignment="1">
      <alignment horizontal="center"/>
    </xf>
    <xf numFmtId="0" fontId="14" fillId="0" borderId="27" xfId="6" applyFont="1" applyFill="1" applyBorder="1" applyAlignment="1">
      <alignment horizontal="center"/>
    </xf>
    <xf numFmtId="0" fontId="14" fillId="0" borderId="28" xfId="6" applyFont="1" applyFill="1" applyBorder="1" applyAlignment="1">
      <alignment horizontal="center"/>
    </xf>
    <xf numFmtId="0" fontId="14" fillId="0" borderId="18" xfId="6" applyFont="1" applyFill="1" applyBorder="1" applyAlignment="1">
      <alignment horizontal="center"/>
    </xf>
    <xf numFmtId="0" fontId="14" fillId="0" borderId="19" xfId="6" applyFont="1" applyFill="1" applyBorder="1" applyAlignment="1">
      <alignment horizontal="center"/>
    </xf>
    <xf numFmtId="0" fontId="14" fillId="0" borderId="23" xfId="6" applyFont="1" applyFill="1" applyBorder="1" applyAlignment="1">
      <alignment horizontal="center"/>
    </xf>
    <xf numFmtId="0" fontId="14" fillId="0" borderId="24" xfId="6" applyFont="1" applyFill="1" applyBorder="1" applyAlignment="1">
      <alignment horizontal="center"/>
    </xf>
    <xf numFmtId="0" fontId="14" fillId="0" borderId="33" xfId="6" applyFont="1" applyFill="1" applyBorder="1" applyAlignment="1">
      <alignment horizontal="center"/>
    </xf>
    <xf numFmtId="0" fontId="14" fillId="0" borderId="34" xfId="6" applyFont="1" applyFill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18" xfId="6" applyFont="1" applyFill="1" applyBorder="1" applyAlignment="1">
      <alignment horizontal="center"/>
    </xf>
    <xf numFmtId="0" fontId="10" fillId="0" borderId="19" xfId="6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1" fillId="0" borderId="18" xfId="6" applyFill="1" applyBorder="1" applyAlignment="1">
      <alignment horizontal="center"/>
    </xf>
    <xf numFmtId="0" fontId="1" fillId="0" borderId="19" xfId="6" applyFill="1" applyBorder="1" applyAlignment="1">
      <alignment horizontal="center"/>
    </xf>
    <xf numFmtId="0" fontId="3" fillId="0" borderId="0" xfId="2" applyFont="1" applyFill="1" applyAlignment="1">
      <alignment horizontal="right"/>
    </xf>
    <xf numFmtId="0" fontId="5" fillId="0" borderId="0" xfId="3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1" xfId="5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9" fillId="0" borderId="3" xfId="3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25" fillId="0" borderId="0" xfId="1" applyFont="1" applyFill="1" applyAlignment="1">
      <alignment wrapText="1"/>
    </xf>
    <xf numFmtId="0" fontId="25" fillId="0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1" fillId="0" borderId="0" xfId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7" fillId="3" borderId="1" xfId="5" applyFont="1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23" fillId="0" borderId="5" xfId="6" applyFont="1" applyFill="1" applyBorder="1" applyAlignment="1">
      <alignment horizontal="center"/>
    </xf>
    <xf numFmtId="0" fontId="25" fillId="0" borderId="0" xfId="1" applyFont="1" applyFill="1" applyAlignment="1"/>
    <xf numFmtId="0" fontId="25" fillId="0" borderId="0" xfId="0" applyFont="1" applyFill="1" applyAlignment="1"/>
    <xf numFmtId="0" fontId="25" fillId="0" borderId="0" xfId="1" applyFont="1" applyFill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3" fillId="0" borderId="0" xfId="2" applyFont="1" applyAlignment="1">
      <alignment horizontal="right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4" applyFont="1" applyFill="1" applyAlignment="1">
      <alignment horizontal="center" wrapText="1"/>
    </xf>
    <xf numFmtId="0" fontId="7" fillId="2" borderId="1" xfId="5" applyFont="1" applyFill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9" fillId="0" borderId="3" xfId="3" applyFont="1" applyFill="1" applyBorder="1" applyAlignment="1">
      <alignment horizontal="left"/>
    </xf>
    <xf numFmtId="0" fontId="9" fillId="0" borderId="10" xfId="3" applyFont="1" applyFill="1" applyBorder="1" applyAlignment="1">
      <alignment horizontal="left"/>
    </xf>
    <xf numFmtId="0" fontId="9" fillId="0" borderId="4" xfId="3" applyFont="1" applyFill="1" applyBorder="1" applyAlignment="1">
      <alignment horizontal="left"/>
    </xf>
    <xf numFmtId="0" fontId="4" fillId="0" borderId="12" xfId="12" applyFont="1" applyFill="1" applyBorder="1" applyAlignment="1">
      <alignment horizontal="left"/>
    </xf>
    <xf numFmtId="0" fontId="4" fillId="0" borderId="13" xfId="12" applyFont="1" applyFill="1" applyBorder="1" applyAlignment="1">
      <alignment horizontal="left"/>
    </xf>
    <xf numFmtId="0" fontId="4" fillId="0" borderId="23" xfId="12" applyFont="1" applyFill="1" applyBorder="1" applyAlignment="1">
      <alignment horizontal="left"/>
    </xf>
    <xf numFmtId="0" fontId="4" fillId="0" borderId="24" xfId="12" applyFont="1" applyFill="1" applyBorder="1" applyAlignment="1">
      <alignment horizontal="left"/>
    </xf>
    <xf numFmtId="0" fontId="4" fillId="0" borderId="36" xfId="12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20" fillId="0" borderId="0" xfId="3" applyFont="1" applyFill="1" applyAlignment="1">
      <alignment horizontal="center"/>
    </xf>
    <xf numFmtId="0" fontId="4" fillId="0" borderId="18" xfId="12" applyFont="1" applyFill="1" applyBorder="1" applyAlignment="1">
      <alignment horizontal="left"/>
    </xf>
    <xf numFmtId="0" fontId="4" fillId="0" borderId="42" xfId="12" applyFont="1" applyFill="1" applyBorder="1" applyAlignment="1">
      <alignment horizontal="left"/>
    </xf>
    <xf numFmtId="0" fontId="9" fillId="0" borderId="3" xfId="3" applyFont="1" applyFill="1" applyBorder="1" applyAlignment="1">
      <alignment horizontal="left" vertical="top" wrapText="1"/>
    </xf>
    <xf numFmtId="0" fontId="32" fillId="0" borderId="10" xfId="0" applyFont="1" applyFill="1" applyBorder="1" applyAlignment="1">
      <alignment vertical="top" wrapText="1"/>
    </xf>
    <xf numFmtId="0" fontId="32" fillId="0" borderId="4" xfId="0" applyFont="1" applyFill="1" applyBorder="1" applyAlignment="1">
      <alignment vertical="top" wrapText="1"/>
    </xf>
    <xf numFmtId="0" fontId="4" fillId="0" borderId="27" xfId="12" applyFont="1" applyFill="1" applyBorder="1" applyAlignment="1">
      <alignment horizontal="left"/>
    </xf>
    <xf numFmtId="0" fontId="4" fillId="0" borderId="43" xfId="12" applyFont="1" applyFill="1" applyBorder="1" applyAlignment="1">
      <alignment horizontal="left"/>
    </xf>
    <xf numFmtId="0" fontId="26" fillId="4" borderId="60" xfId="0" applyFont="1" applyFill="1" applyBorder="1" applyAlignment="1">
      <alignment horizontal="center"/>
    </xf>
  </cellXfs>
  <cellStyles count="13">
    <cellStyle name="Normální" xfId="0" builtinId="0"/>
    <cellStyle name="Normální 11" xfId="11"/>
    <cellStyle name="normální 2" xfId="4"/>
    <cellStyle name="normální 2 2" xfId="10"/>
    <cellStyle name="Normální 3" xfId="5"/>
    <cellStyle name="Normální 3 2" xfId="9"/>
    <cellStyle name="Normální 4" xfId="8"/>
    <cellStyle name="normální_05. Návrh rozpočtu 2009 - rozpis příjmů" xfId="12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  <cellStyle name="normální_Rozpočet 2005 (ZK)_04 - OSMTVS" xfId="7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"/>
  <sheetViews>
    <sheetView tabSelected="1" zoomScaleNormal="100" workbookViewId="0">
      <selection activeCell="Q20" sqref="Q20"/>
    </sheetView>
  </sheetViews>
  <sheetFormatPr defaultRowHeight="12.45" x14ac:dyDescent="0.2"/>
  <cols>
    <col min="1" max="1" width="3.21875" style="196" customWidth="1"/>
    <col min="2" max="2" width="9.21875" style="196" customWidth="1"/>
    <col min="3" max="4" width="4.77734375" style="196" customWidth="1"/>
    <col min="5" max="5" width="8" style="196" customWidth="1"/>
    <col min="6" max="6" width="39.21875" style="196" customWidth="1"/>
    <col min="7" max="7" width="8.44140625" style="268" customWidth="1"/>
    <col min="8" max="8" width="7.5546875" style="196" hidden="1" customWidth="1"/>
    <col min="9" max="9" width="10.21875" style="196" hidden="1" customWidth="1"/>
    <col min="10" max="10" width="7.77734375" style="196" hidden="1" customWidth="1"/>
    <col min="11" max="11" width="9.77734375" style="196" customWidth="1"/>
    <col min="12" max="12" width="8.77734375" style="52"/>
    <col min="13" max="13" width="10.6640625" style="196" customWidth="1"/>
    <col min="14" max="14" width="8.77734375" style="51"/>
    <col min="15" max="15" width="11.88671875" style="196" customWidth="1"/>
    <col min="16" max="16" width="12.21875" style="196" customWidth="1"/>
    <col min="17" max="255" width="8.77734375" style="196"/>
    <col min="256" max="257" width="3.21875" style="196" customWidth="1"/>
    <col min="258" max="258" width="9.21875" style="196" customWidth="1"/>
    <col min="259" max="260" width="4.77734375" style="196" customWidth="1"/>
    <col min="261" max="261" width="8" style="196" customWidth="1"/>
    <col min="262" max="262" width="40.77734375" style="196" customWidth="1"/>
    <col min="263" max="263" width="8.44140625" style="196" customWidth="1"/>
    <col min="264" max="265" width="7.5546875" style="196" customWidth="1"/>
    <col min="266" max="511" width="8.77734375" style="196"/>
    <col min="512" max="513" width="3.21875" style="196" customWidth="1"/>
    <col min="514" max="514" width="9.21875" style="196" customWidth="1"/>
    <col min="515" max="516" width="4.77734375" style="196" customWidth="1"/>
    <col min="517" max="517" width="8" style="196" customWidth="1"/>
    <col min="518" max="518" width="40.77734375" style="196" customWidth="1"/>
    <col min="519" max="519" width="8.44140625" style="196" customWidth="1"/>
    <col min="520" max="521" width="7.5546875" style="196" customWidth="1"/>
    <col min="522" max="767" width="8.77734375" style="196"/>
    <col min="768" max="769" width="3.21875" style="196" customWidth="1"/>
    <col min="770" max="770" width="9.21875" style="196" customWidth="1"/>
    <col min="771" max="772" width="4.77734375" style="196" customWidth="1"/>
    <col min="773" max="773" width="8" style="196" customWidth="1"/>
    <col min="774" max="774" width="40.77734375" style="196" customWidth="1"/>
    <col min="775" max="775" width="8.44140625" style="196" customWidth="1"/>
    <col min="776" max="777" width="7.5546875" style="196" customWidth="1"/>
    <col min="778" max="1023" width="8.77734375" style="196"/>
    <col min="1024" max="1025" width="3.21875" style="196" customWidth="1"/>
    <col min="1026" max="1026" width="9.21875" style="196" customWidth="1"/>
    <col min="1027" max="1028" width="4.77734375" style="196" customWidth="1"/>
    <col min="1029" max="1029" width="8" style="196" customWidth="1"/>
    <col min="1030" max="1030" width="40.77734375" style="196" customWidth="1"/>
    <col min="1031" max="1031" width="8.44140625" style="196" customWidth="1"/>
    <col min="1032" max="1033" width="7.5546875" style="196" customWidth="1"/>
    <col min="1034" max="1279" width="8.77734375" style="196"/>
    <col min="1280" max="1281" width="3.21875" style="196" customWidth="1"/>
    <col min="1282" max="1282" width="9.21875" style="196" customWidth="1"/>
    <col min="1283" max="1284" width="4.77734375" style="196" customWidth="1"/>
    <col min="1285" max="1285" width="8" style="196" customWidth="1"/>
    <col min="1286" max="1286" width="40.77734375" style="196" customWidth="1"/>
    <col min="1287" max="1287" width="8.44140625" style="196" customWidth="1"/>
    <col min="1288" max="1289" width="7.5546875" style="196" customWidth="1"/>
    <col min="1290" max="1535" width="8.77734375" style="196"/>
    <col min="1536" max="1537" width="3.21875" style="196" customWidth="1"/>
    <col min="1538" max="1538" width="9.21875" style="196" customWidth="1"/>
    <col min="1539" max="1540" width="4.77734375" style="196" customWidth="1"/>
    <col min="1541" max="1541" width="8" style="196" customWidth="1"/>
    <col min="1542" max="1542" width="40.77734375" style="196" customWidth="1"/>
    <col min="1543" max="1543" width="8.44140625" style="196" customWidth="1"/>
    <col min="1544" max="1545" width="7.5546875" style="196" customWidth="1"/>
    <col min="1546" max="1791" width="8.77734375" style="196"/>
    <col min="1792" max="1793" width="3.21875" style="196" customWidth="1"/>
    <col min="1794" max="1794" width="9.21875" style="196" customWidth="1"/>
    <col min="1795" max="1796" width="4.77734375" style="196" customWidth="1"/>
    <col min="1797" max="1797" width="8" style="196" customWidth="1"/>
    <col min="1798" max="1798" width="40.77734375" style="196" customWidth="1"/>
    <col min="1799" max="1799" width="8.44140625" style="196" customWidth="1"/>
    <col min="1800" max="1801" width="7.5546875" style="196" customWidth="1"/>
    <col min="1802" max="2047" width="8.77734375" style="196"/>
    <col min="2048" max="2049" width="3.21875" style="196" customWidth="1"/>
    <col min="2050" max="2050" width="9.21875" style="196" customWidth="1"/>
    <col min="2051" max="2052" width="4.77734375" style="196" customWidth="1"/>
    <col min="2053" max="2053" width="8" style="196" customWidth="1"/>
    <col min="2054" max="2054" width="40.77734375" style="196" customWidth="1"/>
    <col min="2055" max="2055" width="8.44140625" style="196" customWidth="1"/>
    <col min="2056" max="2057" width="7.5546875" style="196" customWidth="1"/>
    <col min="2058" max="2303" width="8.77734375" style="196"/>
    <col min="2304" max="2305" width="3.21875" style="196" customWidth="1"/>
    <col min="2306" max="2306" width="9.21875" style="196" customWidth="1"/>
    <col min="2307" max="2308" width="4.77734375" style="196" customWidth="1"/>
    <col min="2309" max="2309" width="8" style="196" customWidth="1"/>
    <col min="2310" max="2310" width="40.77734375" style="196" customWidth="1"/>
    <col min="2311" max="2311" width="8.44140625" style="196" customWidth="1"/>
    <col min="2312" max="2313" width="7.5546875" style="196" customWidth="1"/>
    <col min="2314" max="2559" width="8.77734375" style="196"/>
    <col min="2560" max="2561" width="3.21875" style="196" customWidth="1"/>
    <col min="2562" max="2562" width="9.21875" style="196" customWidth="1"/>
    <col min="2563" max="2564" width="4.77734375" style="196" customWidth="1"/>
    <col min="2565" max="2565" width="8" style="196" customWidth="1"/>
    <col min="2566" max="2566" width="40.77734375" style="196" customWidth="1"/>
    <col min="2567" max="2567" width="8.44140625" style="196" customWidth="1"/>
    <col min="2568" max="2569" width="7.5546875" style="196" customWidth="1"/>
    <col min="2570" max="2815" width="8.77734375" style="196"/>
    <col min="2816" max="2817" width="3.21875" style="196" customWidth="1"/>
    <col min="2818" max="2818" width="9.21875" style="196" customWidth="1"/>
    <col min="2819" max="2820" width="4.77734375" style="196" customWidth="1"/>
    <col min="2821" max="2821" width="8" style="196" customWidth="1"/>
    <col min="2822" max="2822" width="40.77734375" style="196" customWidth="1"/>
    <col min="2823" max="2823" width="8.44140625" style="196" customWidth="1"/>
    <col min="2824" max="2825" width="7.5546875" style="196" customWidth="1"/>
    <col min="2826" max="3071" width="8.77734375" style="196"/>
    <col min="3072" max="3073" width="3.21875" style="196" customWidth="1"/>
    <col min="3074" max="3074" width="9.21875" style="196" customWidth="1"/>
    <col min="3075" max="3076" width="4.77734375" style="196" customWidth="1"/>
    <col min="3077" max="3077" width="8" style="196" customWidth="1"/>
    <col min="3078" max="3078" width="40.77734375" style="196" customWidth="1"/>
    <col min="3079" max="3079" width="8.44140625" style="196" customWidth="1"/>
    <col min="3080" max="3081" width="7.5546875" style="196" customWidth="1"/>
    <col min="3082" max="3327" width="8.77734375" style="196"/>
    <col min="3328" max="3329" width="3.21875" style="196" customWidth="1"/>
    <col min="3330" max="3330" width="9.21875" style="196" customWidth="1"/>
    <col min="3331" max="3332" width="4.77734375" style="196" customWidth="1"/>
    <col min="3333" max="3333" width="8" style="196" customWidth="1"/>
    <col min="3334" max="3334" width="40.77734375" style="196" customWidth="1"/>
    <col min="3335" max="3335" width="8.44140625" style="196" customWidth="1"/>
    <col min="3336" max="3337" width="7.5546875" style="196" customWidth="1"/>
    <col min="3338" max="3583" width="8.77734375" style="196"/>
    <col min="3584" max="3585" width="3.21875" style="196" customWidth="1"/>
    <col min="3586" max="3586" width="9.21875" style="196" customWidth="1"/>
    <col min="3587" max="3588" width="4.77734375" style="196" customWidth="1"/>
    <col min="3589" max="3589" width="8" style="196" customWidth="1"/>
    <col min="3590" max="3590" width="40.77734375" style="196" customWidth="1"/>
    <col min="3591" max="3591" width="8.44140625" style="196" customWidth="1"/>
    <col min="3592" max="3593" width="7.5546875" style="196" customWidth="1"/>
    <col min="3594" max="3839" width="8.77734375" style="196"/>
    <col min="3840" max="3841" width="3.21875" style="196" customWidth="1"/>
    <col min="3842" max="3842" width="9.21875" style="196" customWidth="1"/>
    <col min="3843" max="3844" width="4.77734375" style="196" customWidth="1"/>
    <col min="3845" max="3845" width="8" style="196" customWidth="1"/>
    <col min="3846" max="3846" width="40.77734375" style="196" customWidth="1"/>
    <col min="3847" max="3847" width="8.44140625" style="196" customWidth="1"/>
    <col min="3848" max="3849" width="7.5546875" style="196" customWidth="1"/>
    <col min="3850" max="4095" width="8.77734375" style="196"/>
    <col min="4096" max="4097" width="3.21875" style="196" customWidth="1"/>
    <col min="4098" max="4098" width="9.21875" style="196" customWidth="1"/>
    <col min="4099" max="4100" width="4.77734375" style="196" customWidth="1"/>
    <col min="4101" max="4101" width="8" style="196" customWidth="1"/>
    <col min="4102" max="4102" width="40.77734375" style="196" customWidth="1"/>
    <col min="4103" max="4103" width="8.44140625" style="196" customWidth="1"/>
    <col min="4104" max="4105" width="7.5546875" style="196" customWidth="1"/>
    <col min="4106" max="4351" width="8.77734375" style="196"/>
    <col min="4352" max="4353" width="3.21875" style="196" customWidth="1"/>
    <col min="4354" max="4354" width="9.21875" style="196" customWidth="1"/>
    <col min="4355" max="4356" width="4.77734375" style="196" customWidth="1"/>
    <col min="4357" max="4357" width="8" style="196" customWidth="1"/>
    <col min="4358" max="4358" width="40.77734375" style="196" customWidth="1"/>
    <col min="4359" max="4359" width="8.44140625" style="196" customWidth="1"/>
    <col min="4360" max="4361" width="7.5546875" style="196" customWidth="1"/>
    <col min="4362" max="4607" width="8.77734375" style="196"/>
    <col min="4608" max="4609" width="3.21875" style="196" customWidth="1"/>
    <col min="4610" max="4610" width="9.21875" style="196" customWidth="1"/>
    <col min="4611" max="4612" width="4.77734375" style="196" customWidth="1"/>
    <col min="4613" max="4613" width="8" style="196" customWidth="1"/>
    <col min="4614" max="4614" width="40.77734375" style="196" customWidth="1"/>
    <col min="4615" max="4615" width="8.44140625" style="196" customWidth="1"/>
    <col min="4616" max="4617" width="7.5546875" style="196" customWidth="1"/>
    <col min="4618" max="4863" width="8.77734375" style="196"/>
    <col min="4864" max="4865" width="3.21875" style="196" customWidth="1"/>
    <col min="4866" max="4866" width="9.21875" style="196" customWidth="1"/>
    <col min="4867" max="4868" width="4.77734375" style="196" customWidth="1"/>
    <col min="4869" max="4869" width="8" style="196" customWidth="1"/>
    <col min="4870" max="4870" width="40.77734375" style="196" customWidth="1"/>
    <col min="4871" max="4871" width="8.44140625" style="196" customWidth="1"/>
    <col min="4872" max="4873" width="7.5546875" style="196" customWidth="1"/>
    <col min="4874" max="5119" width="8.77734375" style="196"/>
    <col min="5120" max="5121" width="3.21875" style="196" customWidth="1"/>
    <col min="5122" max="5122" width="9.21875" style="196" customWidth="1"/>
    <col min="5123" max="5124" width="4.77734375" style="196" customWidth="1"/>
    <col min="5125" max="5125" width="8" style="196" customWidth="1"/>
    <col min="5126" max="5126" width="40.77734375" style="196" customWidth="1"/>
    <col min="5127" max="5127" width="8.44140625" style="196" customWidth="1"/>
    <col min="5128" max="5129" width="7.5546875" style="196" customWidth="1"/>
    <col min="5130" max="5375" width="8.77734375" style="196"/>
    <col min="5376" max="5377" width="3.21875" style="196" customWidth="1"/>
    <col min="5378" max="5378" width="9.21875" style="196" customWidth="1"/>
    <col min="5379" max="5380" width="4.77734375" style="196" customWidth="1"/>
    <col min="5381" max="5381" width="8" style="196" customWidth="1"/>
    <col min="5382" max="5382" width="40.77734375" style="196" customWidth="1"/>
    <col min="5383" max="5383" width="8.44140625" style="196" customWidth="1"/>
    <col min="5384" max="5385" width="7.5546875" style="196" customWidth="1"/>
    <col min="5386" max="5631" width="8.77734375" style="196"/>
    <col min="5632" max="5633" width="3.21875" style="196" customWidth="1"/>
    <col min="5634" max="5634" width="9.21875" style="196" customWidth="1"/>
    <col min="5635" max="5636" width="4.77734375" style="196" customWidth="1"/>
    <col min="5637" max="5637" width="8" style="196" customWidth="1"/>
    <col min="5638" max="5638" width="40.77734375" style="196" customWidth="1"/>
    <col min="5639" max="5639" width="8.44140625" style="196" customWidth="1"/>
    <col min="5640" max="5641" width="7.5546875" style="196" customWidth="1"/>
    <col min="5642" max="5887" width="8.77734375" style="196"/>
    <col min="5888" max="5889" width="3.21875" style="196" customWidth="1"/>
    <col min="5890" max="5890" width="9.21875" style="196" customWidth="1"/>
    <col min="5891" max="5892" width="4.77734375" style="196" customWidth="1"/>
    <col min="5893" max="5893" width="8" style="196" customWidth="1"/>
    <col min="5894" max="5894" width="40.77734375" style="196" customWidth="1"/>
    <col min="5895" max="5895" width="8.44140625" style="196" customWidth="1"/>
    <col min="5896" max="5897" width="7.5546875" style="196" customWidth="1"/>
    <col min="5898" max="6143" width="8.77734375" style="196"/>
    <col min="6144" max="6145" width="3.21875" style="196" customWidth="1"/>
    <col min="6146" max="6146" width="9.21875" style="196" customWidth="1"/>
    <col min="6147" max="6148" width="4.77734375" style="196" customWidth="1"/>
    <col min="6149" max="6149" width="8" style="196" customWidth="1"/>
    <col min="6150" max="6150" width="40.77734375" style="196" customWidth="1"/>
    <col min="6151" max="6151" width="8.44140625" style="196" customWidth="1"/>
    <col min="6152" max="6153" width="7.5546875" style="196" customWidth="1"/>
    <col min="6154" max="6399" width="8.77734375" style="196"/>
    <col min="6400" max="6401" width="3.21875" style="196" customWidth="1"/>
    <col min="6402" max="6402" width="9.21875" style="196" customWidth="1"/>
    <col min="6403" max="6404" width="4.77734375" style="196" customWidth="1"/>
    <col min="6405" max="6405" width="8" style="196" customWidth="1"/>
    <col min="6406" max="6406" width="40.77734375" style="196" customWidth="1"/>
    <col min="6407" max="6407" width="8.44140625" style="196" customWidth="1"/>
    <col min="6408" max="6409" width="7.5546875" style="196" customWidth="1"/>
    <col min="6410" max="6655" width="8.77734375" style="196"/>
    <col min="6656" max="6657" width="3.21875" style="196" customWidth="1"/>
    <col min="6658" max="6658" width="9.21875" style="196" customWidth="1"/>
    <col min="6659" max="6660" width="4.77734375" style="196" customWidth="1"/>
    <col min="6661" max="6661" width="8" style="196" customWidth="1"/>
    <col min="6662" max="6662" width="40.77734375" style="196" customWidth="1"/>
    <col min="6663" max="6663" width="8.44140625" style="196" customWidth="1"/>
    <col min="6664" max="6665" width="7.5546875" style="196" customWidth="1"/>
    <col min="6666" max="6911" width="8.77734375" style="196"/>
    <col min="6912" max="6913" width="3.21875" style="196" customWidth="1"/>
    <col min="6914" max="6914" width="9.21875" style="196" customWidth="1"/>
    <col min="6915" max="6916" width="4.77734375" style="196" customWidth="1"/>
    <col min="6917" max="6917" width="8" style="196" customWidth="1"/>
    <col min="6918" max="6918" width="40.77734375" style="196" customWidth="1"/>
    <col min="6919" max="6919" width="8.44140625" style="196" customWidth="1"/>
    <col min="6920" max="6921" width="7.5546875" style="196" customWidth="1"/>
    <col min="6922" max="7167" width="8.77734375" style="196"/>
    <col min="7168" max="7169" width="3.21875" style="196" customWidth="1"/>
    <col min="7170" max="7170" width="9.21875" style="196" customWidth="1"/>
    <col min="7171" max="7172" width="4.77734375" style="196" customWidth="1"/>
    <col min="7173" max="7173" width="8" style="196" customWidth="1"/>
    <col min="7174" max="7174" width="40.77734375" style="196" customWidth="1"/>
    <col min="7175" max="7175" width="8.44140625" style="196" customWidth="1"/>
    <col min="7176" max="7177" width="7.5546875" style="196" customWidth="1"/>
    <col min="7178" max="7423" width="8.77734375" style="196"/>
    <col min="7424" max="7425" width="3.21875" style="196" customWidth="1"/>
    <col min="7426" max="7426" width="9.21875" style="196" customWidth="1"/>
    <col min="7427" max="7428" width="4.77734375" style="196" customWidth="1"/>
    <col min="7429" max="7429" width="8" style="196" customWidth="1"/>
    <col min="7430" max="7430" width="40.77734375" style="196" customWidth="1"/>
    <col min="7431" max="7431" width="8.44140625" style="196" customWidth="1"/>
    <col min="7432" max="7433" width="7.5546875" style="196" customWidth="1"/>
    <col min="7434" max="7679" width="8.77734375" style="196"/>
    <col min="7680" max="7681" width="3.21875" style="196" customWidth="1"/>
    <col min="7682" max="7682" width="9.21875" style="196" customWidth="1"/>
    <col min="7683" max="7684" width="4.77734375" style="196" customWidth="1"/>
    <col min="7685" max="7685" width="8" style="196" customWidth="1"/>
    <col min="7686" max="7686" width="40.77734375" style="196" customWidth="1"/>
    <col min="7687" max="7687" width="8.44140625" style="196" customWidth="1"/>
    <col min="7688" max="7689" width="7.5546875" style="196" customWidth="1"/>
    <col min="7690" max="7935" width="8.77734375" style="196"/>
    <col min="7936" max="7937" width="3.21875" style="196" customWidth="1"/>
    <col min="7938" max="7938" width="9.21875" style="196" customWidth="1"/>
    <col min="7939" max="7940" width="4.77734375" style="196" customWidth="1"/>
    <col min="7941" max="7941" width="8" style="196" customWidth="1"/>
    <col min="7942" max="7942" width="40.77734375" style="196" customWidth="1"/>
    <col min="7943" max="7943" width="8.44140625" style="196" customWidth="1"/>
    <col min="7944" max="7945" width="7.5546875" style="196" customWidth="1"/>
    <col min="7946" max="8191" width="8.77734375" style="196"/>
    <col min="8192" max="8193" width="3.21875" style="196" customWidth="1"/>
    <col min="8194" max="8194" width="9.21875" style="196" customWidth="1"/>
    <col min="8195" max="8196" width="4.77734375" style="196" customWidth="1"/>
    <col min="8197" max="8197" width="8" style="196" customWidth="1"/>
    <col min="8198" max="8198" width="40.77734375" style="196" customWidth="1"/>
    <col min="8199" max="8199" width="8.44140625" style="196" customWidth="1"/>
    <col min="8200" max="8201" width="7.5546875" style="196" customWidth="1"/>
    <col min="8202" max="8447" width="8.77734375" style="196"/>
    <col min="8448" max="8449" width="3.21875" style="196" customWidth="1"/>
    <col min="8450" max="8450" width="9.21875" style="196" customWidth="1"/>
    <col min="8451" max="8452" width="4.77734375" style="196" customWidth="1"/>
    <col min="8453" max="8453" width="8" style="196" customWidth="1"/>
    <col min="8454" max="8454" width="40.77734375" style="196" customWidth="1"/>
    <col min="8455" max="8455" width="8.44140625" style="196" customWidth="1"/>
    <col min="8456" max="8457" width="7.5546875" style="196" customWidth="1"/>
    <col min="8458" max="8703" width="8.77734375" style="196"/>
    <col min="8704" max="8705" width="3.21875" style="196" customWidth="1"/>
    <col min="8706" max="8706" width="9.21875" style="196" customWidth="1"/>
    <col min="8707" max="8708" width="4.77734375" style="196" customWidth="1"/>
    <col min="8709" max="8709" width="8" style="196" customWidth="1"/>
    <col min="8710" max="8710" width="40.77734375" style="196" customWidth="1"/>
    <col min="8711" max="8711" width="8.44140625" style="196" customWidth="1"/>
    <col min="8712" max="8713" width="7.5546875" style="196" customWidth="1"/>
    <col min="8714" max="8959" width="8.77734375" style="196"/>
    <col min="8960" max="8961" width="3.21875" style="196" customWidth="1"/>
    <col min="8962" max="8962" width="9.21875" style="196" customWidth="1"/>
    <col min="8963" max="8964" width="4.77734375" style="196" customWidth="1"/>
    <col min="8965" max="8965" width="8" style="196" customWidth="1"/>
    <col min="8966" max="8966" width="40.77734375" style="196" customWidth="1"/>
    <col min="8967" max="8967" width="8.44140625" style="196" customWidth="1"/>
    <col min="8968" max="8969" width="7.5546875" style="196" customWidth="1"/>
    <col min="8970" max="9215" width="8.77734375" style="196"/>
    <col min="9216" max="9217" width="3.21875" style="196" customWidth="1"/>
    <col min="9218" max="9218" width="9.21875" style="196" customWidth="1"/>
    <col min="9219" max="9220" width="4.77734375" style="196" customWidth="1"/>
    <col min="9221" max="9221" width="8" style="196" customWidth="1"/>
    <col min="9222" max="9222" width="40.77734375" style="196" customWidth="1"/>
    <col min="9223" max="9223" width="8.44140625" style="196" customWidth="1"/>
    <col min="9224" max="9225" width="7.5546875" style="196" customWidth="1"/>
    <col min="9226" max="9471" width="8.77734375" style="196"/>
    <col min="9472" max="9473" width="3.21875" style="196" customWidth="1"/>
    <col min="9474" max="9474" width="9.21875" style="196" customWidth="1"/>
    <col min="9475" max="9476" width="4.77734375" style="196" customWidth="1"/>
    <col min="9477" max="9477" width="8" style="196" customWidth="1"/>
    <col min="9478" max="9478" width="40.77734375" style="196" customWidth="1"/>
    <col min="9479" max="9479" width="8.44140625" style="196" customWidth="1"/>
    <col min="9480" max="9481" width="7.5546875" style="196" customWidth="1"/>
    <col min="9482" max="9727" width="8.77734375" style="196"/>
    <col min="9728" max="9729" width="3.21875" style="196" customWidth="1"/>
    <col min="9730" max="9730" width="9.21875" style="196" customWidth="1"/>
    <col min="9731" max="9732" width="4.77734375" style="196" customWidth="1"/>
    <col min="9733" max="9733" width="8" style="196" customWidth="1"/>
    <col min="9734" max="9734" width="40.77734375" style="196" customWidth="1"/>
    <col min="9735" max="9735" width="8.44140625" style="196" customWidth="1"/>
    <col min="9736" max="9737" width="7.5546875" style="196" customWidth="1"/>
    <col min="9738" max="9983" width="8.77734375" style="196"/>
    <col min="9984" max="9985" width="3.21875" style="196" customWidth="1"/>
    <col min="9986" max="9986" width="9.21875" style="196" customWidth="1"/>
    <col min="9987" max="9988" width="4.77734375" style="196" customWidth="1"/>
    <col min="9989" max="9989" width="8" style="196" customWidth="1"/>
    <col min="9990" max="9990" width="40.77734375" style="196" customWidth="1"/>
    <col min="9991" max="9991" width="8.44140625" style="196" customWidth="1"/>
    <col min="9992" max="9993" width="7.5546875" style="196" customWidth="1"/>
    <col min="9994" max="10239" width="8.77734375" style="196"/>
    <col min="10240" max="10241" width="3.21875" style="196" customWidth="1"/>
    <col min="10242" max="10242" width="9.21875" style="196" customWidth="1"/>
    <col min="10243" max="10244" width="4.77734375" style="196" customWidth="1"/>
    <col min="10245" max="10245" width="8" style="196" customWidth="1"/>
    <col min="10246" max="10246" width="40.77734375" style="196" customWidth="1"/>
    <col min="10247" max="10247" width="8.44140625" style="196" customWidth="1"/>
    <col min="10248" max="10249" width="7.5546875" style="196" customWidth="1"/>
    <col min="10250" max="10495" width="8.77734375" style="196"/>
    <col min="10496" max="10497" width="3.21875" style="196" customWidth="1"/>
    <col min="10498" max="10498" width="9.21875" style="196" customWidth="1"/>
    <col min="10499" max="10500" width="4.77734375" style="196" customWidth="1"/>
    <col min="10501" max="10501" width="8" style="196" customWidth="1"/>
    <col min="10502" max="10502" width="40.77734375" style="196" customWidth="1"/>
    <col min="10503" max="10503" width="8.44140625" style="196" customWidth="1"/>
    <col min="10504" max="10505" width="7.5546875" style="196" customWidth="1"/>
    <col min="10506" max="10751" width="8.77734375" style="196"/>
    <col min="10752" max="10753" width="3.21875" style="196" customWidth="1"/>
    <col min="10754" max="10754" width="9.21875" style="196" customWidth="1"/>
    <col min="10755" max="10756" width="4.77734375" style="196" customWidth="1"/>
    <col min="10757" max="10757" width="8" style="196" customWidth="1"/>
    <col min="10758" max="10758" width="40.77734375" style="196" customWidth="1"/>
    <col min="10759" max="10759" width="8.44140625" style="196" customWidth="1"/>
    <col min="10760" max="10761" width="7.5546875" style="196" customWidth="1"/>
    <col min="10762" max="11007" width="8.77734375" style="196"/>
    <col min="11008" max="11009" width="3.21875" style="196" customWidth="1"/>
    <col min="11010" max="11010" width="9.21875" style="196" customWidth="1"/>
    <col min="11011" max="11012" width="4.77734375" style="196" customWidth="1"/>
    <col min="11013" max="11013" width="8" style="196" customWidth="1"/>
    <col min="11014" max="11014" width="40.77734375" style="196" customWidth="1"/>
    <col min="11015" max="11015" width="8.44140625" style="196" customWidth="1"/>
    <col min="11016" max="11017" width="7.5546875" style="196" customWidth="1"/>
    <col min="11018" max="11263" width="8.77734375" style="196"/>
    <col min="11264" max="11265" width="3.21875" style="196" customWidth="1"/>
    <col min="11266" max="11266" width="9.21875" style="196" customWidth="1"/>
    <col min="11267" max="11268" width="4.77734375" style="196" customWidth="1"/>
    <col min="11269" max="11269" width="8" style="196" customWidth="1"/>
    <col min="11270" max="11270" width="40.77734375" style="196" customWidth="1"/>
    <col min="11271" max="11271" width="8.44140625" style="196" customWidth="1"/>
    <col min="11272" max="11273" width="7.5546875" style="196" customWidth="1"/>
    <col min="11274" max="11519" width="8.77734375" style="196"/>
    <col min="11520" max="11521" width="3.21875" style="196" customWidth="1"/>
    <col min="11522" max="11522" width="9.21875" style="196" customWidth="1"/>
    <col min="11523" max="11524" width="4.77734375" style="196" customWidth="1"/>
    <col min="11525" max="11525" width="8" style="196" customWidth="1"/>
    <col min="11526" max="11526" width="40.77734375" style="196" customWidth="1"/>
    <col min="11527" max="11527" width="8.44140625" style="196" customWidth="1"/>
    <col min="11528" max="11529" width="7.5546875" style="196" customWidth="1"/>
    <col min="11530" max="11775" width="8.77734375" style="196"/>
    <col min="11776" max="11777" width="3.21875" style="196" customWidth="1"/>
    <col min="11778" max="11778" width="9.21875" style="196" customWidth="1"/>
    <col min="11779" max="11780" width="4.77734375" style="196" customWidth="1"/>
    <col min="11781" max="11781" width="8" style="196" customWidth="1"/>
    <col min="11782" max="11782" width="40.77734375" style="196" customWidth="1"/>
    <col min="11783" max="11783" width="8.44140625" style="196" customWidth="1"/>
    <col min="11784" max="11785" width="7.5546875" style="196" customWidth="1"/>
    <col min="11786" max="12031" width="8.77734375" style="196"/>
    <col min="12032" max="12033" width="3.21875" style="196" customWidth="1"/>
    <col min="12034" max="12034" width="9.21875" style="196" customWidth="1"/>
    <col min="12035" max="12036" width="4.77734375" style="196" customWidth="1"/>
    <col min="12037" max="12037" width="8" style="196" customWidth="1"/>
    <col min="12038" max="12038" width="40.77734375" style="196" customWidth="1"/>
    <col min="12039" max="12039" width="8.44140625" style="196" customWidth="1"/>
    <col min="12040" max="12041" width="7.5546875" style="196" customWidth="1"/>
    <col min="12042" max="12287" width="8.77734375" style="196"/>
    <col min="12288" max="12289" width="3.21875" style="196" customWidth="1"/>
    <col min="12290" max="12290" width="9.21875" style="196" customWidth="1"/>
    <col min="12291" max="12292" width="4.77734375" style="196" customWidth="1"/>
    <col min="12293" max="12293" width="8" style="196" customWidth="1"/>
    <col min="12294" max="12294" width="40.77734375" style="196" customWidth="1"/>
    <col min="12295" max="12295" width="8.44140625" style="196" customWidth="1"/>
    <col min="12296" max="12297" width="7.5546875" style="196" customWidth="1"/>
    <col min="12298" max="12543" width="8.77734375" style="196"/>
    <col min="12544" max="12545" width="3.21875" style="196" customWidth="1"/>
    <col min="12546" max="12546" width="9.21875" style="196" customWidth="1"/>
    <col min="12547" max="12548" width="4.77734375" style="196" customWidth="1"/>
    <col min="12549" max="12549" width="8" style="196" customWidth="1"/>
    <col min="12550" max="12550" width="40.77734375" style="196" customWidth="1"/>
    <col min="12551" max="12551" width="8.44140625" style="196" customWidth="1"/>
    <col min="12552" max="12553" width="7.5546875" style="196" customWidth="1"/>
    <col min="12554" max="12799" width="8.77734375" style="196"/>
    <col min="12800" max="12801" width="3.21875" style="196" customWidth="1"/>
    <col min="12802" max="12802" width="9.21875" style="196" customWidth="1"/>
    <col min="12803" max="12804" width="4.77734375" style="196" customWidth="1"/>
    <col min="12805" max="12805" width="8" style="196" customWidth="1"/>
    <col min="12806" max="12806" width="40.77734375" style="196" customWidth="1"/>
    <col min="12807" max="12807" width="8.44140625" style="196" customWidth="1"/>
    <col min="12808" max="12809" width="7.5546875" style="196" customWidth="1"/>
    <col min="12810" max="13055" width="8.77734375" style="196"/>
    <col min="13056" max="13057" width="3.21875" style="196" customWidth="1"/>
    <col min="13058" max="13058" width="9.21875" style="196" customWidth="1"/>
    <col min="13059" max="13060" width="4.77734375" style="196" customWidth="1"/>
    <col min="13061" max="13061" width="8" style="196" customWidth="1"/>
    <col min="13062" max="13062" width="40.77734375" style="196" customWidth="1"/>
    <col min="13063" max="13063" width="8.44140625" style="196" customWidth="1"/>
    <col min="13064" max="13065" width="7.5546875" style="196" customWidth="1"/>
    <col min="13066" max="13311" width="8.77734375" style="196"/>
    <col min="13312" max="13313" width="3.21875" style="196" customWidth="1"/>
    <col min="13314" max="13314" width="9.21875" style="196" customWidth="1"/>
    <col min="13315" max="13316" width="4.77734375" style="196" customWidth="1"/>
    <col min="13317" max="13317" width="8" style="196" customWidth="1"/>
    <col min="13318" max="13318" width="40.77734375" style="196" customWidth="1"/>
    <col min="13319" max="13319" width="8.44140625" style="196" customWidth="1"/>
    <col min="13320" max="13321" width="7.5546875" style="196" customWidth="1"/>
    <col min="13322" max="13567" width="8.77734375" style="196"/>
    <col min="13568" max="13569" width="3.21875" style="196" customWidth="1"/>
    <col min="13570" max="13570" width="9.21875" style="196" customWidth="1"/>
    <col min="13571" max="13572" width="4.77734375" style="196" customWidth="1"/>
    <col min="13573" max="13573" width="8" style="196" customWidth="1"/>
    <col min="13574" max="13574" width="40.77734375" style="196" customWidth="1"/>
    <col min="13575" max="13575" width="8.44140625" style="196" customWidth="1"/>
    <col min="13576" max="13577" width="7.5546875" style="196" customWidth="1"/>
    <col min="13578" max="13823" width="8.77734375" style="196"/>
    <col min="13824" max="13825" width="3.21875" style="196" customWidth="1"/>
    <col min="13826" max="13826" width="9.21875" style="196" customWidth="1"/>
    <col min="13827" max="13828" width="4.77734375" style="196" customWidth="1"/>
    <col min="13829" max="13829" width="8" style="196" customWidth="1"/>
    <col min="13830" max="13830" width="40.77734375" style="196" customWidth="1"/>
    <col min="13831" max="13831" width="8.44140625" style="196" customWidth="1"/>
    <col min="13832" max="13833" width="7.5546875" style="196" customWidth="1"/>
    <col min="13834" max="14079" width="8.77734375" style="196"/>
    <col min="14080" max="14081" width="3.21875" style="196" customWidth="1"/>
    <col min="14082" max="14082" width="9.21875" style="196" customWidth="1"/>
    <col min="14083" max="14084" width="4.77734375" style="196" customWidth="1"/>
    <col min="14085" max="14085" width="8" style="196" customWidth="1"/>
    <col min="14086" max="14086" width="40.77734375" style="196" customWidth="1"/>
    <col min="14087" max="14087" width="8.44140625" style="196" customWidth="1"/>
    <col min="14088" max="14089" width="7.5546875" style="196" customWidth="1"/>
    <col min="14090" max="14335" width="8.77734375" style="196"/>
    <col min="14336" max="14337" width="3.21875" style="196" customWidth="1"/>
    <col min="14338" max="14338" width="9.21875" style="196" customWidth="1"/>
    <col min="14339" max="14340" width="4.77734375" style="196" customWidth="1"/>
    <col min="14341" max="14341" width="8" style="196" customWidth="1"/>
    <col min="14342" max="14342" width="40.77734375" style="196" customWidth="1"/>
    <col min="14343" max="14343" width="8.44140625" style="196" customWidth="1"/>
    <col min="14344" max="14345" width="7.5546875" style="196" customWidth="1"/>
    <col min="14346" max="14591" width="8.77734375" style="196"/>
    <col min="14592" max="14593" width="3.21875" style="196" customWidth="1"/>
    <col min="14594" max="14594" width="9.21875" style="196" customWidth="1"/>
    <col min="14595" max="14596" width="4.77734375" style="196" customWidth="1"/>
    <col min="14597" max="14597" width="8" style="196" customWidth="1"/>
    <col min="14598" max="14598" width="40.77734375" style="196" customWidth="1"/>
    <col min="14599" max="14599" width="8.44140625" style="196" customWidth="1"/>
    <col min="14600" max="14601" width="7.5546875" style="196" customWidth="1"/>
    <col min="14602" max="14847" width="8.77734375" style="196"/>
    <col min="14848" max="14849" width="3.21875" style="196" customWidth="1"/>
    <col min="14850" max="14850" width="9.21875" style="196" customWidth="1"/>
    <col min="14851" max="14852" width="4.77734375" style="196" customWidth="1"/>
    <col min="14853" max="14853" width="8" style="196" customWidth="1"/>
    <col min="14854" max="14854" width="40.77734375" style="196" customWidth="1"/>
    <col min="14855" max="14855" width="8.44140625" style="196" customWidth="1"/>
    <col min="14856" max="14857" width="7.5546875" style="196" customWidth="1"/>
    <col min="14858" max="15103" width="8.77734375" style="196"/>
    <col min="15104" max="15105" width="3.21875" style="196" customWidth="1"/>
    <col min="15106" max="15106" width="9.21875" style="196" customWidth="1"/>
    <col min="15107" max="15108" width="4.77734375" style="196" customWidth="1"/>
    <col min="15109" max="15109" width="8" style="196" customWidth="1"/>
    <col min="15110" max="15110" width="40.77734375" style="196" customWidth="1"/>
    <col min="15111" max="15111" width="8.44140625" style="196" customWidth="1"/>
    <col min="15112" max="15113" width="7.5546875" style="196" customWidth="1"/>
    <col min="15114" max="15359" width="8.77734375" style="196"/>
    <col min="15360" max="15361" width="3.21875" style="196" customWidth="1"/>
    <col min="15362" max="15362" width="9.21875" style="196" customWidth="1"/>
    <col min="15363" max="15364" width="4.77734375" style="196" customWidth="1"/>
    <col min="15365" max="15365" width="8" style="196" customWidth="1"/>
    <col min="15366" max="15366" width="40.77734375" style="196" customWidth="1"/>
    <col min="15367" max="15367" width="8.44140625" style="196" customWidth="1"/>
    <col min="15368" max="15369" width="7.5546875" style="196" customWidth="1"/>
    <col min="15370" max="15615" width="8.77734375" style="196"/>
    <col min="15616" max="15617" width="3.21875" style="196" customWidth="1"/>
    <col min="15618" max="15618" width="9.21875" style="196" customWidth="1"/>
    <col min="15619" max="15620" width="4.77734375" style="196" customWidth="1"/>
    <col min="15621" max="15621" width="8" style="196" customWidth="1"/>
    <col min="15622" max="15622" width="40.77734375" style="196" customWidth="1"/>
    <col min="15623" max="15623" width="8.44140625" style="196" customWidth="1"/>
    <col min="15624" max="15625" width="7.5546875" style="196" customWidth="1"/>
    <col min="15626" max="15871" width="8.77734375" style="196"/>
    <col min="15872" max="15873" width="3.21875" style="196" customWidth="1"/>
    <col min="15874" max="15874" width="9.21875" style="196" customWidth="1"/>
    <col min="15875" max="15876" width="4.77734375" style="196" customWidth="1"/>
    <col min="15877" max="15877" width="8" style="196" customWidth="1"/>
    <col min="15878" max="15878" width="40.77734375" style="196" customWidth="1"/>
    <col min="15879" max="15879" width="8.44140625" style="196" customWidth="1"/>
    <col min="15880" max="15881" width="7.5546875" style="196" customWidth="1"/>
    <col min="15882" max="16127" width="8.77734375" style="196"/>
    <col min="16128" max="16129" width="3.21875" style="196" customWidth="1"/>
    <col min="16130" max="16130" width="9.21875" style="196" customWidth="1"/>
    <col min="16131" max="16132" width="4.77734375" style="196" customWidth="1"/>
    <col min="16133" max="16133" width="8" style="196" customWidth="1"/>
    <col min="16134" max="16134" width="40.77734375" style="196" customWidth="1"/>
    <col min="16135" max="16135" width="8.44140625" style="196" customWidth="1"/>
    <col min="16136" max="16137" width="7.5546875" style="196" customWidth="1"/>
    <col min="16138" max="16384" width="8.77734375" style="196"/>
  </cols>
  <sheetData>
    <row r="1" spans="1:16" x14ac:dyDescent="0.2">
      <c r="H1" s="337"/>
      <c r="I1" s="337"/>
      <c r="K1" s="269"/>
      <c r="M1" s="51" t="s">
        <v>305</v>
      </c>
    </row>
    <row r="2" spans="1:16" ht="17.7" x14ac:dyDescent="0.3">
      <c r="A2" s="338" t="s">
        <v>0</v>
      </c>
      <c r="B2" s="338"/>
      <c r="C2" s="338"/>
      <c r="D2" s="338"/>
      <c r="E2" s="338"/>
      <c r="F2" s="338"/>
      <c r="G2" s="338"/>
      <c r="H2" s="338"/>
      <c r="I2" s="338"/>
    </row>
    <row r="3" spans="1:16" x14ac:dyDescent="0.2">
      <c r="A3" s="55"/>
      <c r="B3" s="55"/>
      <c r="C3" s="55"/>
      <c r="D3" s="55"/>
      <c r="E3" s="55"/>
      <c r="F3" s="55"/>
      <c r="G3" s="55"/>
      <c r="H3" s="270"/>
      <c r="I3" s="270"/>
    </row>
    <row r="4" spans="1:16" ht="15.05" x14ac:dyDescent="0.25">
      <c r="A4" s="339" t="s">
        <v>1</v>
      </c>
      <c r="B4" s="339"/>
      <c r="C4" s="339"/>
      <c r="D4" s="339"/>
      <c r="E4" s="339"/>
      <c r="F4" s="339"/>
      <c r="G4" s="339"/>
      <c r="H4" s="339"/>
      <c r="I4" s="339"/>
      <c r="P4" s="197"/>
    </row>
    <row r="5" spans="1:16" ht="15.05" x14ac:dyDescent="0.25">
      <c r="A5" s="212"/>
      <c r="B5" s="212"/>
      <c r="C5" s="212"/>
      <c r="D5" s="212"/>
      <c r="E5" s="212"/>
      <c r="F5" s="212"/>
      <c r="G5" s="212"/>
      <c r="H5" s="212"/>
      <c r="I5" s="212"/>
    </row>
    <row r="6" spans="1:16" ht="15.75" thickBot="1" x14ac:dyDescent="0.3">
      <c r="A6" s="339" t="s">
        <v>2</v>
      </c>
      <c r="B6" s="339"/>
      <c r="C6" s="339"/>
      <c r="D6" s="339"/>
      <c r="E6" s="339"/>
      <c r="F6" s="339"/>
      <c r="G6" s="339"/>
      <c r="H6" s="339"/>
      <c r="I6" s="339"/>
      <c r="M6" s="271" t="s">
        <v>5</v>
      </c>
    </row>
    <row r="7" spans="1:16" ht="15.75" thickBot="1" x14ac:dyDescent="0.3">
      <c r="A7" s="212"/>
      <c r="B7" s="212"/>
      <c r="C7" s="212"/>
      <c r="D7" s="212"/>
      <c r="E7" s="212"/>
      <c r="F7" s="212"/>
      <c r="G7" s="212"/>
      <c r="H7" s="340" t="s">
        <v>3</v>
      </c>
      <c r="I7" s="271"/>
      <c r="J7" s="340" t="s">
        <v>4</v>
      </c>
      <c r="L7" s="340" t="s">
        <v>239</v>
      </c>
    </row>
    <row r="8" spans="1:16" ht="13.1" customHeight="1" thickBot="1" x14ac:dyDescent="0.25">
      <c r="A8" s="272" t="s">
        <v>6</v>
      </c>
      <c r="B8" s="342" t="s">
        <v>7</v>
      </c>
      <c r="C8" s="343"/>
      <c r="D8" s="6" t="s">
        <v>8</v>
      </c>
      <c r="E8" s="273" t="s">
        <v>9</v>
      </c>
      <c r="F8" s="274" t="s">
        <v>10</v>
      </c>
      <c r="G8" s="275" t="s">
        <v>11</v>
      </c>
      <c r="H8" s="341"/>
      <c r="I8" s="276" t="s">
        <v>12</v>
      </c>
      <c r="J8" s="341"/>
      <c r="K8" s="276" t="s">
        <v>12</v>
      </c>
      <c r="L8" s="341"/>
      <c r="M8" s="276" t="s">
        <v>12</v>
      </c>
      <c r="O8" s="197"/>
    </row>
    <row r="9" spans="1:16" ht="13.1" thickBot="1" x14ac:dyDescent="0.25">
      <c r="A9" s="277" t="s">
        <v>13</v>
      </c>
      <c r="B9" s="333" t="s">
        <v>14</v>
      </c>
      <c r="C9" s="334"/>
      <c r="D9" s="9" t="s">
        <v>14</v>
      </c>
      <c r="E9" s="57" t="s">
        <v>14</v>
      </c>
      <c r="F9" s="278" t="s">
        <v>15</v>
      </c>
      <c r="G9" s="10">
        <f>G10+G14+G18+G22+G26+G30+G34+G38+G42+G46+G50+G54+G58+G62+G66+G70+G74+G78+G82+G86+G90+G94+G98+G102+G106+G110+G114+G118+G122+G126+G130+G134+G138+G142+G146+G150+G154+G158+G162+G166+G170+G174+G178+G182+G186+G190+G194+G198+G202+G206+G210+G214+G218+G222+G226+G230+G234+G238+G242+G246+G250+G254+G258</f>
        <v>274565.99999999988</v>
      </c>
      <c r="H9" s="11">
        <f>+H34+H66+H178+H258</f>
        <v>317.71449999999999</v>
      </c>
      <c r="I9" s="11">
        <f>+G9+H9</f>
        <v>274883.71449999989</v>
      </c>
      <c r="J9" s="53">
        <f>+J50+J134+J202+J258</f>
        <v>0</v>
      </c>
      <c r="K9" s="53">
        <f>+I9+J9</f>
        <v>274883.71449999989</v>
      </c>
      <c r="L9" s="53">
        <f>L10+L14+L18+L22+L26+L30+L34+L38+L42+L46+L50+L54+L58+L62+L66+L70+L74+L78+L82+L86+L90+L94+L98+L102+L106+L110+L114+L118+L122+L126+L130+L134+L138+L142+L146+L150+L154+L158+L162+L166+L170+L174+L178+L182+L186+L190+L194+L198+L202+L206+L210+L214+L218+L222+L226+L230+L234+L238+L242+L246+L250+L254+L258</f>
        <v>-720.96499999999992</v>
      </c>
      <c r="M9" s="53">
        <f>+K9+L9</f>
        <v>274162.74949999986</v>
      </c>
      <c r="N9" s="51" t="s">
        <v>240</v>
      </c>
      <c r="O9" s="198"/>
    </row>
    <row r="10" spans="1:16" s="200" customFormat="1" ht="13.1" x14ac:dyDescent="0.25">
      <c r="A10" s="30" t="s">
        <v>16</v>
      </c>
      <c r="B10" s="317" t="s">
        <v>17</v>
      </c>
      <c r="C10" s="318"/>
      <c r="D10" s="13" t="s">
        <v>14</v>
      </c>
      <c r="E10" s="31" t="s">
        <v>14</v>
      </c>
      <c r="F10" s="24" t="s">
        <v>18</v>
      </c>
      <c r="G10" s="26">
        <f>G11</f>
        <v>5894.01</v>
      </c>
      <c r="H10" s="46">
        <v>0</v>
      </c>
      <c r="I10" s="14">
        <f>+G10+H10</f>
        <v>5894.01</v>
      </c>
      <c r="J10" s="19">
        <v>0</v>
      </c>
      <c r="K10" s="19">
        <f t="shared" ref="K10:M73" si="0">+I10+J10</f>
        <v>5894.01</v>
      </c>
      <c r="L10" s="19">
        <f>L11</f>
        <v>18.327000000000002</v>
      </c>
      <c r="M10" s="19">
        <f t="shared" si="0"/>
        <v>5912.3370000000004</v>
      </c>
      <c r="N10" s="51" t="str">
        <f>N9</f>
        <v>ZR 255/14</v>
      </c>
      <c r="O10" s="199"/>
    </row>
    <row r="11" spans="1:16" x14ac:dyDescent="0.2">
      <c r="A11" s="279"/>
      <c r="B11" s="335"/>
      <c r="C11" s="336"/>
      <c r="D11" s="15">
        <v>3121</v>
      </c>
      <c r="E11" s="280">
        <v>5331</v>
      </c>
      <c r="F11" s="281" t="s">
        <v>19</v>
      </c>
      <c r="G11" s="38">
        <f>G12+G13</f>
        <v>5894.01</v>
      </c>
      <c r="H11" s="282">
        <v>0</v>
      </c>
      <c r="I11" s="16">
        <f t="shared" ref="I11:I74" si="1">+G11+H11</f>
        <v>5894.01</v>
      </c>
      <c r="J11" s="16">
        <v>0</v>
      </c>
      <c r="K11" s="16">
        <f t="shared" si="0"/>
        <v>5894.01</v>
      </c>
      <c r="L11" s="16">
        <f>L12+L13</f>
        <v>18.327000000000002</v>
      </c>
      <c r="M11" s="16">
        <f t="shared" si="0"/>
        <v>5912.3370000000004</v>
      </c>
      <c r="O11" s="198"/>
    </row>
    <row r="12" spans="1:16" x14ac:dyDescent="0.2">
      <c r="A12" s="283"/>
      <c r="B12" s="325"/>
      <c r="C12" s="326"/>
      <c r="D12" s="284"/>
      <c r="E12" s="285" t="s">
        <v>20</v>
      </c>
      <c r="F12" s="286" t="s">
        <v>21</v>
      </c>
      <c r="G12" s="287">
        <v>941</v>
      </c>
      <c r="H12" s="288">
        <v>0</v>
      </c>
      <c r="I12" s="267">
        <f t="shared" si="1"/>
        <v>941</v>
      </c>
      <c r="J12" s="267">
        <v>0</v>
      </c>
      <c r="K12" s="267">
        <f t="shared" si="0"/>
        <v>941</v>
      </c>
      <c r="L12" s="267">
        <v>18.327000000000002</v>
      </c>
      <c r="M12" s="267">
        <f t="shared" si="0"/>
        <v>959.327</v>
      </c>
      <c r="O12" s="201"/>
    </row>
    <row r="13" spans="1:16" ht="13.1" thickBot="1" x14ac:dyDescent="0.25">
      <c r="A13" s="35"/>
      <c r="B13" s="321"/>
      <c r="C13" s="322"/>
      <c r="D13" s="17"/>
      <c r="E13" s="36"/>
      <c r="F13" s="37" t="s">
        <v>22</v>
      </c>
      <c r="G13" s="28">
        <v>4953.01</v>
      </c>
      <c r="H13" s="289">
        <v>0</v>
      </c>
      <c r="I13" s="18">
        <f t="shared" si="1"/>
        <v>4953.01</v>
      </c>
      <c r="J13" s="21">
        <v>0</v>
      </c>
      <c r="K13" s="21">
        <f t="shared" si="0"/>
        <v>4953.01</v>
      </c>
      <c r="L13" s="21">
        <v>0</v>
      </c>
      <c r="M13" s="21">
        <f t="shared" si="0"/>
        <v>4953.01</v>
      </c>
      <c r="O13" s="201"/>
    </row>
    <row r="14" spans="1:16" s="200" customFormat="1" ht="13.1" x14ac:dyDescent="0.25">
      <c r="A14" s="30" t="s">
        <v>16</v>
      </c>
      <c r="B14" s="329" t="s">
        <v>23</v>
      </c>
      <c r="C14" s="330"/>
      <c r="D14" s="13" t="s">
        <v>14</v>
      </c>
      <c r="E14" s="31" t="s">
        <v>14</v>
      </c>
      <c r="F14" s="24" t="s">
        <v>24</v>
      </c>
      <c r="G14" s="39">
        <f>G15</f>
        <v>4551.9799999999996</v>
      </c>
      <c r="H14" s="290">
        <v>0</v>
      </c>
      <c r="I14" s="19">
        <f t="shared" si="1"/>
        <v>4551.9799999999996</v>
      </c>
      <c r="J14" s="14">
        <v>0</v>
      </c>
      <c r="K14" s="14">
        <f t="shared" si="0"/>
        <v>4551.9799999999996</v>
      </c>
      <c r="L14" s="14">
        <f>L15</f>
        <v>-29.363</v>
      </c>
      <c r="M14" s="14">
        <f t="shared" si="0"/>
        <v>4522.6169999999993</v>
      </c>
      <c r="N14" s="51" t="str">
        <f>N9</f>
        <v>ZR 255/14</v>
      </c>
      <c r="O14" s="199"/>
    </row>
    <row r="15" spans="1:16" x14ac:dyDescent="0.2">
      <c r="A15" s="279"/>
      <c r="B15" s="325"/>
      <c r="C15" s="326"/>
      <c r="D15" s="15">
        <v>3121</v>
      </c>
      <c r="E15" s="280">
        <v>5331</v>
      </c>
      <c r="F15" s="281" t="s">
        <v>19</v>
      </c>
      <c r="G15" s="38">
        <f>SUM(G16:G17)</f>
        <v>4551.9799999999996</v>
      </c>
      <c r="H15" s="282">
        <v>0</v>
      </c>
      <c r="I15" s="16">
        <f t="shared" si="1"/>
        <v>4551.9799999999996</v>
      </c>
      <c r="J15" s="16">
        <v>0</v>
      </c>
      <c r="K15" s="16">
        <f t="shared" si="0"/>
        <v>4551.9799999999996</v>
      </c>
      <c r="L15" s="16">
        <f>L16+L17</f>
        <v>-29.363</v>
      </c>
      <c r="M15" s="16">
        <f t="shared" si="0"/>
        <v>4522.6169999999993</v>
      </c>
      <c r="O15" s="198"/>
    </row>
    <row r="16" spans="1:16" x14ac:dyDescent="0.2">
      <c r="A16" s="283"/>
      <c r="B16" s="325"/>
      <c r="C16" s="326"/>
      <c r="D16" s="284"/>
      <c r="E16" s="285" t="s">
        <v>20</v>
      </c>
      <c r="F16" s="286" t="s">
        <v>25</v>
      </c>
      <c r="G16" s="287">
        <v>972.4</v>
      </c>
      <c r="H16" s="288">
        <v>0</v>
      </c>
      <c r="I16" s="267">
        <f t="shared" si="1"/>
        <v>972.4</v>
      </c>
      <c r="J16" s="267">
        <v>0</v>
      </c>
      <c r="K16" s="267">
        <f t="shared" si="0"/>
        <v>972.4</v>
      </c>
      <c r="L16" s="267">
        <v>-29.363</v>
      </c>
      <c r="M16" s="267">
        <f t="shared" si="0"/>
        <v>943.03700000000003</v>
      </c>
      <c r="O16" s="201"/>
    </row>
    <row r="17" spans="1:15" ht="13.1" thickBot="1" x14ac:dyDescent="0.25">
      <c r="A17" s="43"/>
      <c r="B17" s="327"/>
      <c r="C17" s="328"/>
      <c r="D17" s="20"/>
      <c r="E17" s="44"/>
      <c r="F17" s="45" t="s">
        <v>22</v>
      </c>
      <c r="G17" s="40">
        <v>3579.58</v>
      </c>
      <c r="H17" s="291">
        <v>0</v>
      </c>
      <c r="I17" s="21">
        <f t="shared" si="1"/>
        <v>3579.58</v>
      </c>
      <c r="J17" s="18">
        <v>0</v>
      </c>
      <c r="K17" s="18">
        <f t="shared" si="0"/>
        <v>3579.58</v>
      </c>
      <c r="L17" s="18">
        <v>0</v>
      </c>
      <c r="M17" s="18">
        <f t="shared" si="0"/>
        <v>3579.58</v>
      </c>
      <c r="O17" s="201"/>
    </row>
    <row r="18" spans="1:15" s="200" customFormat="1" ht="13.1" x14ac:dyDescent="0.25">
      <c r="A18" s="30" t="s">
        <v>16</v>
      </c>
      <c r="B18" s="329">
        <v>1406</v>
      </c>
      <c r="C18" s="330"/>
      <c r="D18" s="13" t="s">
        <v>14</v>
      </c>
      <c r="E18" s="31" t="s">
        <v>14</v>
      </c>
      <c r="F18" s="24" t="s">
        <v>26</v>
      </c>
      <c r="G18" s="26">
        <f>G19</f>
        <v>1312.09</v>
      </c>
      <c r="H18" s="292">
        <v>0</v>
      </c>
      <c r="I18" s="14">
        <f t="shared" si="1"/>
        <v>1312.09</v>
      </c>
      <c r="J18" s="19">
        <v>0</v>
      </c>
      <c r="K18" s="19">
        <f t="shared" si="0"/>
        <v>1312.09</v>
      </c>
      <c r="L18" s="19">
        <f>L19</f>
        <v>1.2190000000000001</v>
      </c>
      <c r="M18" s="19">
        <f t="shared" si="0"/>
        <v>1313.309</v>
      </c>
      <c r="N18" s="51" t="str">
        <f>N9</f>
        <v>ZR 255/14</v>
      </c>
      <c r="O18" s="199"/>
    </row>
    <row r="19" spans="1:15" x14ac:dyDescent="0.2">
      <c r="A19" s="279"/>
      <c r="B19" s="323"/>
      <c r="C19" s="324"/>
      <c r="D19" s="15">
        <v>3121</v>
      </c>
      <c r="E19" s="280">
        <v>5331</v>
      </c>
      <c r="F19" s="281" t="s">
        <v>19</v>
      </c>
      <c r="G19" s="27">
        <f>G20+G21</f>
        <v>1312.09</v>
      </c>
      <c r="H19" s="282">
        <v>0</v>
      </c>
      <c r="I19" s="16">
        <f t="shared" si="1"/>
        <v>1312.09</v>
      </c>
      <c r="J19" s="16">
        <v>0</v>
      </c>
      <c r="K19" s="16">
        <f t="shared" si="0"/>
        <v>1312.09</v>
      </c>
      <c r="L19" s="16">
        <f>L20+L21</f>
        <v>1.2190000000000001</v>
      </c>
      <c r="M19" s="16">
        <f t="shared" si="0"/>
        <v>1313.309</v>
      </c>
      <c r="O19" s="198"/>
    </row>
    <row r="20" spans="1:15" x14ac:dyDescent="0.2">
      <c r="A20" s="283"/>
      <c r="B20" s="325"/>
      <c r="C20" s="326"/>
      <c r="D20" s="284"/>
      <c r="E20" s="285" t="s">
        <v>20</v>
      </c>
      <c r="F20" s="286" t="s">
        <v>25</v>
      </c>
      <c r="G20" s="287">
        <v>24.87</v>
      </c>
      <c r="H20" s="288">
        <v>0</v>
      </c>
      <c r="I20" s="267">
        <f t="shared" si="1"/>
        <v>24.87</v>
      </c>
      <c r="J20" s="267">
        <v>0</v>
      </c>
      <c r="K20" s="267">
        <f t="shared" si="0"/>
        <v>24.87</v>
      </c>
      <c r="L20" s="267">
        <v>1.2190000000000001</v>
      </c>
      <c r="M20" s="267">
        <f t="shared" si="0"/>
        <v>26.089000000000002</v>
      </c>
      <c r="O20" s="201"/>
    </row>
    <row r="21" spans="1:15" ht="13.1" thickBot="1" x14ac:dyDescent="0.25">
      <c r="A21" s="35"/>
      <c r="B21" s="321"/>
      <c r="C21" s="322"/>
      <c r="D21" s="17"/>
      <c r="E21" s="36"/>
      <c r="F21" s="37" t="s">
        <v>22</v>
      </c>
      <c r="G21" s="28">
        <v>1287.22</v>
      </c>
      <c r="H21" s="289">
        <v>0</v>
      </c>
      <c r="I21" s="18">
        <f t="shared" si="1"/>
        <v>1287.22</v>
      </c>
      <c r="J21" s="21">
        <v>0</v>
      </c>
      <c r="K21" s="21">
        <f t="shared" si="0"/>
        <v>1287.22</v>
      </c>
      <c r="L21" s="21">
        <v>0</v>
      </c>
      <c r="M21" s="21">
        <f t="shared" si="0"/>
        <v>1287.22</v>
      </c>
      <c r="O21" s="201"/>
    </row>
    <row r="22" spans="1:15" s="200" customFormat="1" ht="13.1" x14ac:dyDescent="0.25">
      <c r="A22" s="30" t="s">
        <v>16</v>
      </c>
      <c r="B22" s="329" t="s">
        <v>27</v>
      </c>
      <c r="C22" s="330"/>
      <c r="D22" s="13" t="s">
        <v>14</v>
      </c>
      <c r="E22" s="31" t="s">
        <v>14</v>
      </c>
      <c r="F22" s="24" t="s">
        <v>28</v>
      </c>
      <c r="G22" s="39">
        <f>G23</f>
        <v>3389.99</v>
      </c>
      <c r="H22" s="290">
        <v>0</v>
      </c>
      <c r="I22" s="19">
        <f t="shared" si="1"/>
        <v>3389.99</v>
      </c>
      <c r="J22" s="14">
        <v>0</v>
      </c>
      <c r="K22" s="14">
        <f t="shared" si="0"/>
        <v>3389.99</v>
      </c>
      <c r="L22" s="14">
        <f>L23</f>
        <v>0.67900000000000005</v>
      </c>
      <c r="M22" s="14">
        <f t="shared" si="0"/>
        <v>3390.6689999999999</v>
      </c>
      <c r="N22" s="51" t="str">
        <f>N9</f>
        <v>ZR 255/14</v>
      </c>
      <c r="O22" s="199"/>
    </row>
    <row r="23" spans="1:15" x14ac:dyDescent="0.2">
      <c r="A23" s="279"/>
      <c r="B23" s="323"/>
      <c r="C23" s="324"/>
      <c r="D23" s="15">
        <v>3122</v>
      </c>
      <c r="E23" s="280">
        <v>5331</v>
      </c>
      <c r="F23" s="281" t="s">
        <v>19</v>
      </c>
      <c r="G23" s="38">
        <f>G24+G25</f>
        <v>3389.99</v>
      </c>
      <c r="H23" s="282">
        <v>0</v>
      </c>
      <c r="I23" s="16">
        <f t="shared" si="1"/>
        <v>3389.99</v>
      </c>
      <c r="J23" s="16">
        <v>0</v>
      </c>
      <c r="K23" s="16">
        <f t="shared" si="0"/>
        <v>3389.99</v>
      </c>
      <c r="L23" s="16">
        <f>L24+L25</f>
        <v>0.67900000000000005</v>
      </c>
      <c r="M23" s="16">
        <f t="shared" si="0"/>
        <v>3390.6689999999999</v>
      </c>
      <c r="O23" s="198"/>
    </row>
    <row r="24" spans="1:15" x14ac:dyDescent="0.2">
      <c r="A24" s="283"/>
      <c r="B24" s="325"/>
      <c r="C24" s="326"/>
      <c r="D24" s="284"/>
      <c r="E24" s="285" t="s">
        <v>20</v>
      </c>
      <c r="F24" s="286" t="s">
        <v>25</v>
      </c>
      <c r="G24" s="287">
        <v>124.1</v>
      </c>
      <c r="H24" s="288">
        <v>0</v>
      </c>
      <c r="I24" s="267">
        <f t="shared" si="1"/>
        <v>124.1</v>
      </c>
      <c r="J24" s="267">
        <v>0</v>
      </c>
      <c r="K24" s="267">
        <f t="shared" si="0"/>
        <v>124.1</v>
      </c>
      <c r="L24" s="267">
        <v>0.67900000000000005</v>
      </c>
      <c r="M24" s="267">
        <f t="shared" si="0"/>
        <v>124.779</v>
      </c>
      <c r="O24" s="201"/>
    </row>
    <row r="25" spans="1:15" ht="13.1" thickBot="1" x14ac:dyDescent="0.25">
      <c r="A25" s="35"/>
      <c r="B25" s="321"/>
      <c r="C25" s="322"/>
      <c r="D25" s="17"/>
      <c r="E25" s="36"/>
      <c r="F25" s="37" t="s">
        <v>22</v>
      </c>
      <c r="G25" s="40">
        <v>3265.89</v>
      </c>
      <c r="H25" s="291">
        <v>0</v>
      </c>
      <c r="I25" s="21">
        <f t="shared" si="1"/>
        <v>3265.89</v>
      </c>
      <c r="J25" s="18">
        <v>0</v>
      </c>
      <c r="K25" s="18">
        <f t="shared" si="0"/>
        <v>3265.89</v>
      </c>
      <c r="L25" s="18">
        <v>0</v>
      </c>
      <c r="M25" s="18">
        <f t="shared" si="0"/>
        <v>3265.89</v>
      </c>
      <c r="O25" s="201"/>
    </row>
    <row r="26" spans="1:15" s="200" customFormat="1" ht="13.1" x14ac:dyDescent="0.25">
      <c r="A26" s="41" t="s">
        <v>16</v>
      </c>
      <c r="B26" s="331">
        <v>1421</v>
      </c>
      <c r="C26" s="332"/>
      <c r="D26" s="22" t="s">
        <v>14</v>
      </c>
      <c r="E26" s="42" t="s">
        <v>14</v>
      </c>
      <c r="F26" s="23" t="s">
        <v>29</v>
      </c>
      <c r="G26" s="26">
        <f>G27</f>
        <v>5919.1799999999994</v>
      </c>
      <c r="H26" s="292">
        <v>0</v>
      </c>
      <c r="I26" s="14">
        <f t="shared" si="1"/>
        <v>5919.1799999999994</v>
      </c>
      <c r="J26" s="19">
        <v>0</v>
      </c>
      <c r="K26" s="19">
        <f t="shared" si="0"/>
        <v>5919.1799999999994</v>
      </c>
      <c r="L26" s="19">
        <f>L27</f>
        <v>14.143000000000001</v>
      </c>
      <c r="M26" s="19">
        <f t="shared" si="0"/>
        <v>5933.3229999999994</v>
      </c>
      <c r="N26" s="51" t="str">
        <f>N9</f>
        <v>ZR 255/14</v>
      </c>
      <c r="O26" s="199"/>
    </row>
    <row r="27" spans="1:15" x14ac:dyDescent="0.2">
      <c r="A27" s="279"/>
      <c r="B27" s="323"/>
      <c r="C27" s="324"/>
      <c r="D27" s="15">
        <v>3122</v>
      </c>
      <c r="E27" s="280">
        <v>5331</v>
      </c>
      <c r="F27" s="281" t="s">
        <v>19</v>
      </c>
      <c r="G27" s="38">
        <f>SUM(G28:G29)</f>
        <v>5919.1799999999994</v>
      </c>
      <c r="H27" s="282">
        <v>0</v>
      </c>
      <c r="I27" s="16">
        <f t="shared" si="1"/>
        <v>5919.1799999999994</v>
      </c>
      <c r="J27" s="16">
        <v>0</v>
      </c>
      <c r="K27" s="16">
        <f t="shared" si="0"/>
        <v>5919.1799999999994</v>
      </c>
      <c r="L27" s="16">
        <f>L28+L29</f>
        <v>14.143000000000001</v>
      </c>
      <c r="M27" s="16">
        <f t="shared" si="0"/>
        <v>5933.3229999999994</v>
      </c>
      <c r="O27" s="198"/>
    </row>
    <row r="28" spans="1:15" x14ac:dyDescent="0.2">
      <c r="A28" s="283"/>
      <c r="B28" s="325"/>
      <c r="C28" s="326"/>
      <c r="D28" s="284"/>
      <c r="E28" s="285" t="s">
        <v>20</v>
      </c>
      <c r="F28" s="286" t="s">
        <v>25</v>
      </c>
      <c r="G28" s="287">
        <v>422.78</v>
      </c>
      <c r="H28" s="288">
        <v>0</v>
      </c>
      <c r="I28" s="267">
        <f t="shared" si="1"/>
        <v>422.78</v>
      </c>
      <c r="J28" s="267">
        <v>0</v>
      </c>
      <c r="K28" s="267">
        <f t="shared" si="0"/>
        <v>422.78</v>
      </c>
      <c r="L28" s="267">
        <v>14.143000000000001</v>
      </c>
      <c r="M28" s="267">
        <f t="shared" si="0"/>
        <v>436.923</v>
      </c>
      <c r="O28" s="201"/>
    </row>
    <row r="29" spans="1:15" ht="13.1" thickBot="1" x14ac:dyDescent="0.25">
      <c r="A29" s="43"/>
      <c r="B29" s="327"/>
      <c r="C29" s="328"/>
      <c r="D29" s="20"/>
      <c r="E29" s="44"/>
      <c r="F29" s="45" t="s">
        <v>22</v>
      </c>
      <c r="G29" s="28">
        <v>5496.4</v>
      </c>
      <c r="H29" s="289">
        <v>0</v>
      </c>
      <c r="I29" s="18">
        <f t="shared" si="1"/>
        <v>5496.4</v>
      </c>
      <c r="J29" s="21">
        <v>0</v>
      </c>
      <c r="K29" s="21">
        <f t="shared" si="0"/>
        <v>5496.4</v>
      </c>
      <c r="L29" s="21">
        <v>0</v>
      </c>
      <c r="M29" s="21">
        <f t="shared" si="0"/>
        <v>5496.4</v>
      </c>
      <c r="O29" s="201"/>
    </row>
    <row r="30" spans="1:15" s="200" customFormat="1" ht="13.1" x14ac:dyDescent="0.25">
      <c r="A30" s="30" t="s">
        <v>16</v>
      </c>
      <c r="B30" s="329" t="s">
        <v>30</v>
      </c>
      <c r="C30" s="330"/>
      <c r="D30" s="13" t="s">
        <v>14</v>
      </c>
      <c r="E30" s="31" t="s">
        <v>14</v>
      </c>
      <c r="F30" s="24" t="s">
        <v>31</v>
      </c>
      <c r="G30" s="39">
        <f>G31</f>
        <v>2132.6</v>
      </c>
      <c r="H30" s="290">
        <v>0</v>
      </c>
      <c r="I30" s="19">
        <f t="shared" si="1"/>
        <v>2132.6</v>
      </c>
      <c r="J30" s="14">
        <v>0</v>
      </c>
      <c r="K30" s="14">
        <f t="shared" si="0"/>
        <v>2132.6</v>
      </c>
      <c r="L30" s="14">
        <f>L31</f>
        <v>-7.0999999999999994E-2</v>
      </c>
      <c r="M30" s="14">
        <f t="shared" si="0"/>
        <v>2132.529</v>
      </c>
      <c r="N30" s="51" t="str">
        <f>N9</f>
        <v>ZR 255/14</v>
      </c>
      <c r="O30" s="199"/>
    </row>
    <row r="31" spans="1:15" x14ac:dyDescent="0.2">
      <c r="A31" s="279"/>
      <c r="B31" s="323"/>
      <c r="C31" s="324"/>
      <c r="D31" s="15">
        <v>3122</v>
      </c>
      <c r="E31" s="280">
        <v>5331</v>
      </c>
      <c r="F31" s="281" t="s">
        <v>19</v>
      </c>
      <c r="G31" s="38">
        <f>G32+G33</f>
        <v>2132.6</v>
      </c>
      <c r="H31" s="282">
        <v>0</v>
      </c>
      <c r="I31" s="16">
        <f t="shared" si="1"/>
        <v>2132.6</v>
      </c>
      <c r="J31" s="29">
        <v>0</v>
      </c>
      <c r="K31" s="16">
        <f t="shared" si="0"/>
        <v>2132.6</v>
      </c>
      <c r="L31" s="29">
        <f>L32+L33</f>
        <v>-7.0999999999999994E-2</v>
      </c>
      <c r="M31" s="16">
        <f t="shared" si="0"/>
        <v>2132.529</v>
      </c>
      <c r="O31" s="198"/>
    </row>
    <row r="32" spans="1:15" x14ac:dyDescent="0.2">
      <c r="A32" s="283"/>
      <c r="B32" s="325"/>
      <c r="C32" s="326"/>
      <c r="D32" s="284"/>
      <c r="E32" s="285" t="s">
        <v>20</v>
      </c>
      <c r="F32" s="286" t="s">
        <v>25</v>
      </c>
      <c r="G32" s="287">
        <v>101.87</v>
      </c>
      <c r="H32" s="288">
        <v>0</v>
      </c>
      <c r="I32" s="267">
        <f t="shared" si="1"/>
        <v>101.87</v>
      </c>
      <c r="J32" s="267">
        <v>0</v>
      </c>
      <c r="K32" s="267">
        <f t="shared" si="0"/>
        <v>101.87</v>
      </c>
      <c r="L32" s="267">
        <v>-7.0999999999999994E-2</v>
      </c>
      <c r="M32" s="267">
        <f t="shared" si="0"/>
        <v>101.79900000000001</v>
      </c>
      <c r="O32" s="201"/>
    </row>
    <row r="33" spans="1:15" ht="13.1" thickBot="1" x14ac:dyDescent="0.25">
      <c r="A33" s="35"/>
      <c r="B33" s="321"/>
      <c r="C33" s="322"/>
      <c r="D33" s="17"/>
      <c r="E33" s="36"/>
      <c r="F33" s="37" t="s">
        <v>22</v>
      </c>
      <c r="G33" s="40">
        <v>2030.73</v>
      </c>
      <c r="H33" s="291">
        <v>0</v>
      </c>
      <c r="I33" s="21">
        <f t="shared" si="1"/>
        <v>2030.73</v>
      </c>
      <c r="J33" s="18">
        <v>0</v>
      </c>
      <c r="K33" s="18">
        <f t="shared" si="0"/>
        <v>2030.73</v>
      </c>
      <c r="L33" s="18">
        <v>0</v>
      </c>
      <c r="M33" s="18">
        <f t="shared" si="0"/>
        <v>2030.73</v>
      </c>
      <c r="O33" s="201"/>
    </row>
    <row r="34" spans="1:15" x14ac:dyDescent="0.2">
      <c r="A34" s="30" t="s">
        <v>16</v>
      </c>
      <c r="B34" s="317" t="s">
        <v>32</v>
      </c>
      <c r="C34" s="318"/>
      <c r="D34" s="13" t="s">
        <v>14</v>
      </c>
      <c r="E34" s="31" t="s">
        <v>14</v>
      </c>
      <c r="F34" s="24" t="s">
        <v>33</v>
      </c>
      <c r="G34" s="26">
        <f>G35</f>
        <v>3130.65</v>
      </c>
      <c r="H34" s="46">
        <f>+H35</f>
        <v>10.997999999999999</v>
      </c>
      <c r="I34" s="14">
        <f t="shared" si="1"/>
        <v>3141.6480000000001</v>
      </c>
      <c r="J34" s="19">
        <v>0</v>
      </c>
      <c r="K34" s="19">
        <f t="shared" si="0"/>
        <v>3141.6480000000001</v>
      </c>
      <c r="L34" s="19">
        <f>L35</f>
        <v>21.323</v>
      </c>
      <c r="M34" s="19">
        <f t="shared" si="0"/>
        <v>3162.971</v>
      </c>
      <c r="N34" s="51" t="str">
        <f>N9</f>
        <v>ZR 255/14</v>
      </c>
      <c r="O34" s="201"/>
    </row>
    <row r="35" spans="1:15" x14ac:dyDescent="0.2">
      <c r="A35" s="32"/>
      <c r="B35" s="313"/>
      <c r="C35" s="314"/>
      <c r="D35" s="25">
        <v>3122</v>
      </c>
      <c r="E35" s="33">
        <v>5331</v>
      </c>
      <c r="F35" s="34" t="s">
        <v>19</v>
      </c>
      <c r="G35" s="38">
        <f>G36+G37</f>
        <v>3130.65</v>
      </c>
      <c r="H35" s="47">
        <f>SUM(H36:H37)</f>
        <v>10.997999999999999</v>
      </c>
      <c r="I35" s="16">
        <f t="shared" si="1"/>
        <v>3141.6480000000001</v>
      </c>
      <c r="J35" s="16">
        <v>0</v>
      </c>
      <c r="K35" s="16">
        <f t="shared" si="0"/>
        <v>3141.6480000000001</v>
      </c>
      <c r="L35" s="16">
        <f>L36+L37</f>
        <v>21.323</v>
      </c>
      <c r="M35" s="16">
        <f t="shared" si="0"/>
        <v>3162.971</v>
      </c>
      <c r="O35" s="198"/>
    </row>
    <row r="36" spans="1:15" x14ac:dyDescent="0.2">
      <c r="A36" s="283"/>
      <c r="B36" s="313"/>
      <c r="C36" s="314"/>
      <c r="D36" s="284"/>
      <c r="E36" s="285" t="s">
        <v>20</v>
      </c>
      <c r="F36" s="286" t="s">
        <v>25</v>
      </c>
      <c r="G36" s="287">
        <v>525.69000000000005</v>
      </c>
      <c r="H36" s="293">
        <v>0</v>
      </c>
      <c r="I36" s="267">
        <f t="shared" si="1"/>
        <v>525.69000000000005</v>
      </c>
      <c r="J36" s="267">
        <v>0</v>
      </c>
      <c r="K36" s="267">
        <f t="shared" si="0"/>
        <v>525.69000000000005</v>
      </c>
      <c r="L36" s="267">
        <v>21.323</v>
      </c>
      <c r="M36" s="267">
        <f t="shared" si="0"/>
        <v>547.01300000000003</v>
      </c>
      <c r="O36" s="201"/>
    </row>
    <row r="37" spans="1:15" ht="13.1" thickBot="1" x14ac:dyDescent="0.25">
      <c r="A37" s="35"/>
      <c r="B37" s="311"/>
      <c r="C37" s="312"/>
      <c r="D37" s="17"/>
      <c r="E37" s="36"/>
      <c r="F37" s="37" t="s">
        <v>22</v>
      </c>
      <c r="G37" s="28">
        <v>2604.96</v>
      </c>
      <c r="H37" s="48">
        <v>10.997999999999999</v>
      </c>
      <c r="I37" s="18">
        <f t="shared" si="1"/>
        <v>2615.9580000000001</v>
      </c>
      <c r="J37" s="21">
        <v>0</v>
      </c>
      <c r="K37" s="21">
        <f t="shared" si="0"/>
        <v>2615.9580000000001</v>
      </c>
      <c r="L37" s="21">
        <v>0</v>
      </c>
      <c r="M37" s="21">
        <f t="shared" si="0"/>
        <v>2615.9580000000001</v>
      </c>
      <c r="O37" s="201"/>
    </row>
    <row r="38" spans="1:15" x14ac:dyDescent="0.2">
      <c r="A38" s="30" t="s">
        <v>16</v>
      </c>
      <c r="B38" s="317" t="s">
        <v>34</v>
      </c>
      <c r="C38" s="318"/>
      <c r="D38" s="13" t="s">
        <v>14</v>
      </c>
      <c r="E38" s="31" t="s">
        <v>14</v>
      </c>
      <c r="F38" s="24" t="s">
        <v>35</v>
      </c>
      <c r="G38" s="39">
        <f>G39</f>
        <v>3367.1800000000003</v>
      </c>
      <c r="H38" s="294">
        <v>0</v>
      </c>
      <c r="I38" s="19">
        <f t="shared" si="1"/>
        <v>3367.1800000000003</v>
      </c>
      <c r="J38" s="14">
        <v>0</v>
      </c>
      <c r="K38" s="14">
        <f t="shared" si="0"/>
        <v>3367.1800000000003</v>
      </c>
      <c r="L38" s="14">
        <f>L39</f>
        <v>77.352999999999994</v>
      </c>
      <c r="M38" s="14">
        <f t="shared" si="0"/>
        <v>3444.5330000000004</v>
      </c>
      <c r="N38" s="51" t="str">
        <f>N9</f>
        <v>ZR 255/14</v>
      </c>
      <c r="O38" s="201"/>
    </row>
    <row r="39" spans="1:15" x14ac:dyDescent="0.2">
      <c r="A39" s="32"/>
      <c r="B39" s="313"/>
      <c r="C39" s="314"/>
      <c r="D39" s="25">
        <v>3122</v>
      </c>
      <c r="E39" s="33">
        <v>5331</v>
      </c>
      <c r="F39" s="34" t="s">
        <v>19</v>
      </c>
      <c r="G39" s="38">
        <f>G40+G41</f>
        <v>3367.1800000000003</v>
      </c>
      <c r="H39" s="47">
        <v>0</v>
      </c>
      <c r="I39" s="16">
        <f t="shared" si="1"/>
        <v>3367.1800000000003</v>
      </c>
      <c r="J39" s="16">
        <v>0</v>
      </c>
      <c r="K39" s="16">
        <f t="shared" si="0"/>
        <v>3367.1800000000003</v>
      </c>
      <c r="L39" s="16">
        <f>L40+L41</f>
        <v>77.352999999999994</v>
      </c>
      <c r="M39" s="16">
        <f t="shared" si="0"/>
        <v>3444.5330000000004</v>
      </c>
      <c r="O39" s="198"/>
    </row>
    <row r="40" spans="1:15" x14ac:dyDescent="0.2">
      <c r="A40" s="283"/>
      <c r="B40" s="313"/>
      <c r="C40" s="314"/>
      <c r="D40" s="284"/>
      <c r="E40" s="285" t="s">
        <v>20</v>
      </c>
      <c r="F40" s="286" t="s">
        <v>25</v>
      </c>
      <c r="G40" s="287">
        <v>182.4</v>
      </c>
      <c r="H40" s="293">
        <v>0</v>
      </c>
      <c r="I40" s="267">
        <f t="shared" si="1"/>
        <v>182.4</v>
      </c>
      <c r="J40" s="267">
        <v>0</v>
      </c>
      <c r="K40" s="267">
        <f t="shared" si="0"/>
        <v>182.4</v>
      </c>
      <c r="L40" s="267">
        <v>77.352999999999994</v>
      </c>
      <c r="M40" s="267">
        <f t="shared" si="0"/>
        <v>259.75299999999999</v>
      </c>
      <c r="O40" s="201"/>
    </row>
    <row r="41" spans="1:15" ht="13.1" thickBot="1" x14ac:dyDescent="0.25">
      <c r="A41" s="35"/>
      <c r="B41" s="311"/>
      <c r="C41" s="312"/>
      <c r="D41" s="17"/>
      <c r="E41" s="36"/>
      <c r="F41" s="37" t="s">
        <v>22</v>
      </c>
      <c r="G41" s="40">
        <v>3184.78</v>
      </c>
      <c r="H41" s="295">
        <v>0</v>
      </c>
      <c r="I41" s="21">
        <f t="shared" si="1"/>
        <v>3184.78</v>
      </c>
      <c r="J41" s="18">
        <v>0</v>
      </c>
      <c r="K41" s="18">
        <f t="shared" si="0"/>
        <v>3184.78</v>
      </c>
      <c r="L41" s="18">
        <v>0</v>
      </c>
      <c r="M41" s="18">
        <f t="shared" si="0"/>
        <v>3184.78</v>
      </c>
      <c r="O41" s="201"/>
    </row>
    <row r="42" spans="1:15" x14ac:dyDescent="0.2">
      <c r="A42" s="30" t="s">
        <v>16</v>
      </c>
      <c r="B42" s="317" t="s">
        <v>36</v>
      </c>
      <c r="C42" s="318"/>
      <c r="D42" s="13" t="s">
        <v>14</v>
      </c>
      <c r="E42" s="31" t="s">
        <v>14</v>
      </c>
      <c r="F42" s="24" t="s">
        <v>37</v>
      </c>
      <c r="G42" s="26">
        <f>G43</f>
        <v>11599.24</v>
      </c>
      <c r="H42" s="46">
        <v>0</v>
      </c>
      <c r="I42" s="14">
        <f t="shared" si="1"/>
        <v>11599.24</v>
      </c>
      <c r="J42" s="19">
        <v>0</v>
      </c>
      <c r="K42" s="19">
        <f t="shared" si="0"/>
        <v>11599.24</v>
      </c>
      <c r="L42" s="19">
        <f>L43</f>
        <v>-32.942</v>
      </c>
      <c r="M42" s="19">
        <f t="shared" si="0"/>
        <v>11566.298000000001</v>
      </c>
      <c r="N42" s="51" t="str">
        <f>N9</f>
        <v>ZR 255/14</v>
      </c>
      <c r="O42" s="201"/>
    </row>
    <row r="43" spans="1:15" x14ac:dyDescent="0.2">
      <c r="A43" s="32"/>
      <c r="B43" s="313"/>
      <c r="C43" s="314"/>
      <c r="D43" s="25">
        <v>3123</v>
      </c>
      <c r="E43" s="33">
        <v>5331</v>
      </c>
      <c r="F43" s="34" t="s">
        <v>19</v>
      </c>
      <c r="G43" s="27">
        <f>G44+G45</f>
        <v>11599.24</v>
      </c>
      <c r="H43" s="47">
        <v>0</v>
      </c>
      <c r="I43" s="16">
        <f t="shared" si="1"/>
        <v>11599.24</v>
      </c>
      <c r="J43" s="16">
        <v>0</v>
      </c>
      <c r="K43" s="16">
        <f t="shared" si="0"/>
        <v>11599.24</v>
      </c>
      <c r="L43" s="16">
        <f>L44+L45</f>
        <v>-32.942</v>
      </c>
      <c r="M43" s="16">
        <f t="shared" si="0"/>
        <v>11566.298000000001</v>
      </c>
      <c r="O43" s="198"/>
    </row>
    <row r="44" spans="1:15" x14ac:dyDescent="0.2">
      <c r="A44" s="283"/>
      <c r="B44" s="313"/>
      <c r="C44" s="314"/>
      <c r="D44" s="284"/>
      <c r="E44" s="285" t="s">
        <v>20</v>
      </c>
      <c r="F44" s="286" t="s">
        <v>25</v>
      </c>
      <c r="G44" s="287">
        <v>1605.56</v>
      </c>
      <c r="H44" s="293">
        <v>0</v>
      </c>
      <c r="I44" s="267">
        <f t="shared" si="1"/>
        <v>1605.56</v>
      </c>
      <c r="J44" s="267">
        <v>0</v>
      </c>
      <c r="K44" s="267">
        <f t="shared" si="0"/>
        <v>1605.56</v>
      </c>
      <c r="L44" s="267">
        <v>-32.942</v>
      </c>
      <c r="M44" s="267">
        <f t="shared" si="0"/>
        <v>1572.6179999999999</v>
      </c>
      <c r="O44" s="201"/>
    </row>
    <row r="45" spans="1:15" ht="13.1" thickBot="1" x14ac:dyDescent="0.25">
      <c r="A45" s="35"/>
      <c r="B45" s="311"/>
      <c r="C45" s="312"/>
      <c r="D45" s="17"/>
      <c r="E45" s="36"/>
      <c r="F45" s="37" t="s">
        <v>22</v>
      </c>
      <c r="G45" s="28">
        <v>9993.68</v>
      </c>
      <c r="H45" s="48">
        <v>0</v>
      </c>
      <c r="I45" s="18">
        <f t="shared" si="1"/>
        <v>9993.68</v>
      </c>
      <c r="J45" s="21">
        <v>0</v>
      </c>
      <c r="K45" s="21">
        <f t="shared" si="0"/>
        <v>9993.68</v>
      </c>
      <c r="L45" s="21">
        <v>0</v>
      </c>
      <c r="M45" s="21">
        <f t="shared" si="0"/>
        <v>9993.68</v>
      </c>
      <c r="O45" s="201"/>
    </row>
    <row r="46" spans="1:15" x14ac:dyDescent="0.2">
      <c r="A46" s="41" t="s">
        <v>16</v>
      </c>
      <c r="B46" s="319" t="s">
        <v>38</v>
      </c>
      <c r="C46" s="320"/>
      <c r="D46" s="22" t="s">
        <v>14</v>
      </c>
      <c r="E46" s="42" t="s">
        <v>14</v>
      </c>
      <c r="F46" s="23" t="s">
        <v>39</v>
      </c>
      <c r="G46" s="39">
        <f>G47</f>
        <v>14207.859999999999</v>
      </c>
      <c r="H46" s="294">
        <v>0</v>
      </c>
      <c r="I46" s="19">
        <f t="shared" si="1"/>
        <v>14207.859999999999</v>
      </c>
      <c r="J46" s="14">
        <v>0</v>
      </c>
      <c r="K46" s="14">
        <f t="shared" si="0"/>
        <v>14207.859999999999</v>
      </c>
      <c r="L46" s="14">
        <f>L47</f>
        <v>-0.435</v>
      </c>
      <c r="M46" s="14">
        <f t="shared" si="0"/>
        <v>14207.424999999999</v>
      </c>
      <c r="N46" s="51" t="str">
        <f>N9</f>
        <v>ZR 255/14</v>
      </c>
      <c r="O46" s="201"/>
    </row>
    <row r="47" spans="1:15" x14ac:dyDescent="0.2">
      <c r="A47" s="32"/>
      <c r="B47" s="313"/>
      <c r="C47" s="314"/>
      <c r="D47" s="25">
        <v>3123</v>
      </c>
      <c r="E47" s="33">
        <v>5331</v>
      </c>
      <c r="F47" s="34" t="s">
        <v>19</v>
      </c>
      <c r="G47" s="38">
        <f>G48+G49</f>
        <v>14207.859999999999</v>
      </c>
      <c r="H47" s="47">
        <v>0</v>
      </c>
      <c r="I47" s="16">
        <f t="shared" si="1"/>
        <v>14207.859999999999</v>
      </c>
      <c r="J47" s="16">
        <v>0</v>
      </c>
      <c r="K47" s="16">
        <f t="shared" si="0"/>
        <v>14207.859999999999</v>
      </c>
      <c r="L47" s="16">
        <f>L48+L49</f>
        <v>-0.435</v>
      </c>
      <c r="M47" s="16">
        <f t="shared" si="0"/>
        <v>14207.424999999999</v>
      </c>
      <c r="O47" s="198"/>
    </row>
    <row r="48" spans="1:15" x14ac:dyDescent="0.2">
      <c r="A48" s="283"/>
      <c r="B48" s="313"/>
      <c r="C48" s="314"/>
      <c r="D48" s="284"/>
      <c r="E48" s="285" t="s">
        <v>20</v>
      </c>
      <c r="F48" s="286" t="s">
        <v>25</v>
      </c>
      <c r="G48" s="287">
        <v>1943.39</v>
      </c>
      <c r="H48" s="293">
        <v>0</v>
      </c>
      <c r="I48" s="267">
        <f t="shared" si="1"/>
        <v>1943.39</v>
      </c>
      <c r="J48" s="267">
        <v>0</v>
      </c>
      <c r="K48" s="267">
        <f t="shared" si="0"/>
        <v>1943.39</v>
      </c>
      <c r="L48" s="267">
        <v>-0.435</v>
      </c>
      <c r="M48" s="267">
        <f t="shared" si="0"/>
        <v>1942.9550000000002</v>
      </c>
      <c r="O48" s="201"/>
    </row>
    <row r="49" spans="1:15" ht="13.1" thickBot="1" x14ac:dyDescent="0.25">
      <c r="A49" s="43"/>
      <c r="B49" s="315"/>
      <c r="C49" s="316"/>
      <c r="D49" s="20"/>
      <c r="E49" s="44"/>
      <c r="F49" s="45" t="s">
        <v>22</v>
      </c>
      <c r="G49" s="40">
        <v>12264.47</v>
      </c>
      <c r="H49" s="295">
        <v>0</v>
      </c>
      <c r="I49" s="21">
        <f t="shared" si="1"/>
        <v>12264.47</v>
      </c>
      <c r="J49" s="18">
        <v>0</v>
      </c>
      <c r="K49" s="18">
        <f t="shared" si="0"/>
        <v>12264.47</v>
      </c>
      <c r="L49" s="18">
        <v>0</v>
      </c>
      <c r="M49" s="18">
        <f t="shared" si="0"/>
        <v>12264.47</v>
      </c>
      <c r="O49" s="201"/>
    </row>
    <row r="50" spans="1:15" x14ac:dyDescent="0.2">
      <c r="A50" s="30" t="s">
        <v>16</v>
      </c>
      <c r="B50" s="317" t="s">
        <v>40</v>
      </c>
      <c r="C50" s="318"/>
      <c r="D50" s="13" t="s">
        <v>14</v>
      </c>
      <c r="E50" s="31" t="s">
        <v>14</v>
      </c>
      <c r="F50" s="24" t="s">
        <v>41</v>
      </c>
      <c r="G50" s="26">
        <f>G51</f>
        <v>9506.5500000000011</v>
      </c>
      <c r="H50" s="46">
        <v>0</v>
      </c>
      <c r="I50" s="14">
        <f t="shared" si="1"/>
        <v>9506.5500000000011</v>
      </c>
      <c r="J50" s="19">
        <f>+J51</f>
        <v>278.74200000000002</v>
      </c>
      <c r="K50" s="19">
        <f t="shared" si="0"/>
        <v>9785.2920000000013</v>
      </c>
      <c r="L50" s="19">
        <f>L51</f>
        <v>-141.928</v>
      </c>
      <c r="M50" s="19">
        <f t="shared" si="0"/>
        <v>9643.3640000000014</v>
      </c>
      <c r="N50" s="51" t="str">
        <f>N9</f>
        <v>ZR 255/14</v>
      </c>
      <c r="O50" s="201"/>
    </row>
    <row r="51" spans="1:15" x14ac:dyDescent="0.2">
      <c r="A51" s="32"/>
      <c r="B51" s="313"/>
      <c r="C51" s="314"/>
      <c r="D51" s="25">
        <v>3123</v>
      </c>
      <c r="E51" s="33">
        <v>5331</v>
      </c>
      <c r="F51" s="34" t="s">
        <v>19</v>
      </c>
      <c r="G51" s="27">
        <f>G52+G53</f>
        <v>9506.5500000000011</v>
      </c>
      <c r="H51" s="296">
        <v>0</v>
      </c>
      <c r="I51" s="29">
        <f t="shared" si="1"/>
        <v>9506.5500000000011</v>
      </c>
      <c r="J51" s="29">
        <f>SUM(J52:J53)</f>
        <v>278.74200000000002</v>
      </c>
      <c r="K51" s="29">
        <f t="shared" si="0"/>
        <v>9785.2920000000013</v>
      </c>
      <c r="L51" s="29">
        <f>L52+L53</f>
        <v>-141.928</v>
      </c>
      <c r="M51" s="29">
        <f t="shared" si="0"/>
        <v>9643.3640000000014</v>
      </c>
      <c r="O51" s="198"/>
    </row>
    <row r="52" spans="1:15" x14ac:dyDescent="0.2">
      <c r="A52" s="283"/>
      <c r="B52" s="313"/>
      <c r="C52" s="314"/>
      <c r="D52" s="284"/>
      <c r="E52" s="285" t="s">
        <v>20</v>
      </c>
      <c r="F52" s="286" t="s">
        <v>25</v>
      </c>
      <c r="G52" s="287">
        <v>1226.8499999999999</v>
      </c>
      <c r="H52" s="293">
        <v>0</v>
      </c>
      <c r="I52" s="267">
        <f t="shared" si="1"/>
        <v>1226.8499999999999</v>
      </c>
      <c r="J52" s="267">
        <v>0</v>
      </c>
      <c r="K52" s="267">
        <f t="shared" si="0"/>
        <v>1226.8499999999999</v>
      </c>
      <c r="L52" s="267">
        <v>-141.928</v>
      </c>
      <c r="M52" s="267">
        <f t="shared" si="0"/>
        <v>1084.922</v>
      </c>
      <c r="O52" s="201"/>
    </row>
    <row r="53" spans="1:15" ht="13.1" thickBot="1" x14ac:dyDescent="0.25">
      <c r="A53" s="35"/>
      <c r="B53" s="311"/>
      <c r="C53" s="312"/>
      <c r="D53" s="17"/>
      <c r="E53" s="36"/>
      <c r="F53" s="37" t="s">
        <v>22</v>
      </c>
      <c r="G53" s="28">
        <v>8279.7000000000007</v>
      </c>
      <c r="H53" s="48">
        <v>0</v>
      </c>
      <c r="I53" s="18">
        <f t="shared" si="1"/>
        <v>8279.7000000000007</v>
      </c>
      <c r="J53" s="21">
        <v>278.74200000000002</v>
      </c>
      <c r="K53" s="21">
        <f t="shared" si="0"/>
        <v>8558.4420000000009</v>
      </c>
      <c r="L53" s="21">
        <v>0</v>
      </c>
      <c r="M53" s="21">
        <f t="shared" si="0"/>
        <v>8558.4420000000009</v>
      </c>
      <c r="O53" s="201"/>
    </row>
    <row r="54" spans="1:15" x14ac:dyDescent="0.2">
      <c r="A54" s="41" t="s">
        <v>16</v>
      </c>
      <c r="B54" s="319" t="s">
        <v>42</v>
      </c>
      <c r="C54" s="320"/>
      <c r="D54" s="22" t="s">
        <v>14</v>
      </c>
      <c r="E54" s="42" t="s">
        <v>14</v>
      </c>
      <c r="F54" s="23" t="s">
        <v>43</v>
      </c>
      <c r="G54" s="39">
        <f>G55</f>
        <v>9224.41</v>
      </c>
      <c r="H54" s="294">
        <v>0</v>
      </c>
      <c r="I54" s="19">
        <f t="shared" si="1"/>
        <v>9224.41</v>
      </c>
      <c r="J54" s="14">
        <v>0</v>
      </c>
      <c r="K54" s="14">
        <f t="shared" si="0"/>
        <v>9224.41</v>
      </c>
      <c r="L54" s="14">
        <f>L55</f>
        <v>18</v>
      </c>
      <c r="M54" s="14">
        <f t="shared" si="0"/>
        <v>9242.41</v>
      </c>
      <c r="N54" s="51" t="str">
        <f>N9</f>
        <v>ZR 255/14</v>
      </c>
      <c r="O54" s="201"/>
    </row>
    <row r="55" spans="1:15" x14ac:dyDescent="0.2">
      <c r="A55" s="32"/>
      <c r="B55" s="313"/>
      <c r="C55" s="314"/>
      <c r="D55" s="25">
        <v>3123</v>
      </c>
      <c r="E55" s="33">
        <v>5331</v>
      </c>
      <c r="F55" s="34" t="s">
        <v>19</v>
      </c>
      <c r="G55" s="38">
        <f>G56+G57</f>
        <v>9224.41</v>
      </c>
      <c r="H55" s="47">
        <v>0</v>
      </c>
      <c r="I55" s="16">
        <f t="shared" si="1"/>
        <v>9224.41</v>
      </c>
      <c r="J55" s="16">
        <v>0</v>
      </c>
      <c r="K55" s="16">
        <f t="shared" si="0"/>
        <v>9224.41</v>
      </c>
      <c r="L55" s="16">
        <f>L56+L57</f>
        <v>18</v>
      </c>
      <c r="M55" s="16">
        <f t="shared" si="0"/>
        <v>9242.41</v>
      </c>
      <c r="O55" s="198"/>
    </row>
    <row r="56" spans="1:15" x14ac:dyDescent="0.2">
      <c r="A56" s="283"/>
      <c r="B56" s="313"/>
      <c r="C56" s="314"/>
      <c r="D56" s="284"/>
      <c r="E56" s="285" t="s">
        <v>20</v>
      </c>
      <c r="F56" s="286" t="s">
        <v>25</v>
      </c>
      <c r="G56" s="287">
        <v>102.19</v>
      </c>
      <c r="H56" s="293">
        <v>0</v>
      </c>
      <c r="I56" s="267">
        <f t="shared" si="1"/>
        <v>102.19</v>
      </c>
      <c r="J56" s="267">
        <v>0</v>
      </c>
      <c r="K56" s="267">
        <f t="shared" si="0"/>
        <v>102.19</v>
      </c>
      <c r="L56" s="267">
        <v>18</v>
      </c>
      <c r="M56" s="267">
        <f t="shared" si="0"/>
        <v>120.19</v>
      </c>
      <c r="O56" s="201"/>
    </row>
    <row r="57" spans="1:15" ht="13.1" thickBot="1" x14ac:dyDescent="0.25">
      <c r="A57" s="35"/>
      <c r="B57" s="311"/>
      <c r="C57" s="312"/>
      <c r="D57" s="17"/>
      <c r="E57" s="36"/>
      <c r="F57" s="37" t="s">
        <v>22</v>
      </c>
      <c r="G57" s="40">
        <v>9122.2199999999993</v>
      </c>
      <c r="H57" s="295">
        <v>0</v>
      </c>
      <c r="I57" s="21">
        <f t="shared" si="1"/>
        <v>9122.2199999999993</v>
      </c>
      <c r="J57" s="18">
        <v>0</v>
      </c>
      <c r="K57" s="18">
        <f t="shared" si="0"/>
        <v>9122.2199999999993</v>
      </c>
      <c r="L57" s="18">
        <v>0</v>
      </c>
      <c r="M57" s="18">
        <f t="shared" si="0"/>
        <v>9122.2199999999993</v>
      </c>
      <c r="O57" s="201"/>
    </row>
    <row r="58" spans="1:15" x14ac:dyDescent="0.2">
      <c r="A58" s="30" t="s">
        <v>16</v>
      </c>
      <c r="B58" s="317" t="s">
        <v>44</v>
      </c>
      <c r="C58" s="318"/>
      <c r="D58" s="13" t="s">
        <v>14</v>
      </c>
      <c r="E58" s="31" t="s">
        <v>14</v>
      </c>
      <c r="F58" s="24" t="s">
        <v>45</v>
      </c>
      <c r="G58" s="26">
        <f>G59</f>
        <v>8189.48</v>
      </c>
      <c r="H58" s="46">
        <v>0</v>
      </c>
      <c r="I58" s="14">
        <f t="shared" si="1"/>
        <v>8189.48</v>
      </c>
      <c r="J58" s="19">
        <v>0</v>
      </c>
      <c r="K58" s="19">
        <f t="shared" si="0"/>
        <v>8189.48</v>
      </c>
      <c r="L58" s="19">
        <f>L59</f>
        <v>-78.239999999999995</v>
      </c>
      <c r="M58" s="19">
        <f t="shared" si="0"/>
        <v>8111.24</v>
      </c>
      <c r="N58" s="51" t="str">
        <f>N9</f>
        <v>ZR 255/14</v>
      </c>
      <c r="O58" s="201"/>
    </row>
    <row r="59" spans="1:15" x14ac:dyDescent="0.2">
      <c r="A59" s="32"/>
      <c r="B59" s="313"/>
      <c r="C59" s="314"/>
      <c r="D59" s="25">
        <v>3124</v>
      </c>
      <c r="E59" s="33">
        <v>5331</v>
      </c>
      <c r="F59" s="34" t="s">
        <v>19</v>
      </c>
      <c r="G59" s="38">
        <f>G60+G61</f>
        <v>8189.48</v>
      </c>
      <c r="H59" s="47">
        <v>0</v>
      </c>
      <c r="I59" s="16">
        <f t="shared" si="1"/>
        <v>8189.48</v>
      </c>
      <c r="J59" s="16">
        <v>0</v>
      </c>
      <c r="K59" s="16">
        <f t="shared" si="0"/>
        <v>8189.48</v>
      </c>
      <c r="L59" s="16">
        <f>L60+L61</f>
        <v>-78.239999999999995</v>
      </c>
      <c r="M59" s="16">
        <f t="shared" si="0"/>
        <v>8111.24</v>
      </c>
      <c r="O59" s="198"/>
    </row>
    <row r="60" spans="1:15" x14ac:dyDescent="0.2">
      <c r="A60" s="283"/>
      <c r="B60" s="313"/>
      <c r="C60" s="314"/>
      <c r="D60" s="284"/>
      <c r="E60" s="285" t="s">
        <v>20</v>
      </c>
      <c r="F60" s="286" t="s">
        <v>25</v>
      </c>
      <c r="G60" s="287">
        <v>2022.1</v>
      </c>
      <c r="H60" s="293">
        <v>0</v>
      </c>
      <c r="I60" s="267">
        <f t="shared" si="1"/>
        <v>2022.1</v>
      </c>
      <c r="J60" s="267">
        <v>0</v>
      </c>
      <c r="K60" s="267">
        <f t="shared" si="0"/>
        <v>2022.1</v>
      </c>
      <c r="L60" s="267">
        <v>-78.239999999999995</v>
      </c>
      <c r="M60" s="267">
        <f t="shared" si="0"/>
        <v>1943.86</v>
      </c>
      <c r="O60" s="201"/>
    </row>
    <row r="61" spans="1:15" ht="13.1" thickBot="1" x14ac:dyDescent="0.25">
      <c r="A61" s="35"/>
      <c r="B61" s="311"/>
      <c r="C61" s="312"/>
      <c r="D61" s="17"/>
      <c r="E61" s="36"/>
      <c r="F61" s="37" t="s">
        <v>22</v>
      </c>
      <c r="G61" s="28">
        <v>6167.38</v>
      </c>
      <c r="H61" s="48">
        <v>0</v>
      </c>
      <c r="I61" s="18">
        <f t="shared" si="1"/>
        <v>6167.38</v>
      </c>
      <c r="J61" s="21">
        <v>0</v>
      </c>
      <c r="K61" s="21">
        <f t="shared" si="0"/>
        <v>6167.38</v>
      </c>
      <c r="L61" s="21">
        <v>0</v>
      </c>
      <c r="M61" s="21">
        <f t="shared" si="0"/>
        <v>6167.38</v>
      </c>
      <c r="O61" s="201"/>
    </row>
    <row r="62" spans="1:15" s="200" customFormat="1" ht="13.1" x14ac:dyDescent="0.25">
      <c r="A62" s="30" t="s">
        <v>16</v>
      </c>
      <c r="B62" s="317" t="s">
        <v>46</v>
      </c>
      <c r="C62" s="318"/>
      <c r="D62" s="13" t="s">
        <v>14</v>
      </c>
      <c r="E62" s="31" t="s">
        <v>14</v>
      </c>
      <c r="F62" s="24" t="s">
        <v>47</v>
      </c>
      <c r="G62" s="39">
        <f>G63</f>
        <v>3243.23</v>
      </c>
      <c r="H62" s="294">
        <v>0</v>
      </c>
      <c r="I62" s="19">
        <f t="shared" si="1"/>
        <v>3243.23</v>
      </c>
      <c r="J62" s="14">
        <v>0</v>
      </c>
      <c r="K62" s="14">
        <f t="shared" si="0"/>
        <v>3243.23</v>
      </c>
      <c r="L62" s="14">
        <f>L63</f>
        <v>17.962</v>
      </c>
      <c r="M62" s="14">
        <f t="shared" si="0"/>
        <v>3261.192</v>
      </c>
      <c r="N62" s="51" t="str">
        <f>N9</f>
        <v>ZR 255/14</v>
      </c>
      <c r="O62" s="199"/>
    </row>
    <row r="63" spans="1:15" x14ac:dyDescent="0.2">
      <c r="A63" s="32"/>
      <c r="B63" s="313"/>
      <c r="C63" s="314"/>
      <c r="D63" s="25">
        <v>3147</v>
      </c>
      <c r="E63" s="33">
        <v>5331</v>
      </c>
      <c r="F63" s="34" t="s">
        <v>19</v>
      </c>
      <c r="G63" s="38">
        <f>G64+G65</f>
        <v>3243.23</v>
      </c>
      <c r="H63" s="47">
        <v>0</v>
      </c>
      <c r="I63" s="16">
        <f t="shared" si="1"/>
        <v>3243.23</v>
      </c>
      <c r="J63" s="16">
        <v>0</v>
      </c>
      <c r="K63" s="16">
        <f t="shared" si="0"/>
        <v>3243.23</v>
      </c>
      <c r="L63" s="16">
        <f>L64+L65</f>
        <v>17.962</v>
      </c>
      <c r="M63" s="16">
        <f t="shared" si="0"/>
        <v>3261.192</v>
      </c>
      <c r="O63" s="198"/>
    </row>
    <row r="64" spans="1:15" x14ac:dyDescent="0.2">
      <c r="A64" s="283"/>
      <c r="B64" s="313"/>
      <c r="C64" s="314"/>
      <c r="D64" s="284"/>
      <c r="E64" s="285" t="s">
        <v>20</v>
      </c>
      <c r="F64" s="286" t="s">
        <v>25</v>
      </c>
      <c r="G64" s="287">
        <v>310.86</v>
      </c>
      <c r="H64" s="293">
        <v>0</v>
      </c>
      <c r="I64" s="267">
        <f t="shared" si="1"/>
        <v>310.86</v>
      </c>
      <c r="J64" s="267">
        <v>0</v>
      </c>
      <c r="K64" s="267">
        <f t="shared" si="0"/>
        <v>310.86</v>
      </c>
      <c r="L64" s="267">
        <v>17.962</v>
      </c>
      <c r="M64" s="267">
        <f t="shared" si="0"/>
        <v>328.822</v>
      </c>
      <c r="O64" s="201"/>
    </row>
    <row r="65" spans="1:15" ht="13.1" thickBot="1" x14ac:dyDescent="0.25">
      <c r="A65" s="35"/>
      <c r="B65" s="311"/>
      <c r="C65" s="312"/>
      <c r="D65" s="17"/>
      <c r="E65" s="36"/>
      <c r="F65" s="37" t="s">
        <v>22</v>
      </c>
      <c r="G65" s="40">
        <v>2932.37</v>
      </c>
      <c r="H65" s="295">
        <v>0</v>
      </c>
      <c r="I65" s="21">
        <f t="shared" si="1"/>
        <v>2932.37</v>
      </c>
      <c r="J65" s="18">
        <v>0</v>
      </c>
      <c r="K65" s="18">
        <f t="shared" si="0"/>
        <v>2932.37</v>
      </c>
      <c r="L65" s="18">
        <v>0</v>
      </c>
      <c r="M65" s="18">
        <f t="shared" si="0"/>
        <v>2932.37</v>
      </c>
      <c r="O65" s="201"/>
    </row>
    <row r="66" spans="1:15" s="200" customFormat="1" ht="13.1" x14ac:dyDescent="0.25">
      <c r="A66" s="30" t="s">
        <v>16</v>
      </c>
      <c r="B66" s="317" t="s">
        <v>48</v>
      </c>
      <c r="C66" s="318"/>
      <c r="D66" s="13" t="s">
        <v>14</v>
      </c>
      <c r="E66" s="31" t="s">
        <v>14</v>
      </c>
      <c r="F66" s="24" t="s">
        <v>49</v>
      </c>
      <c r="G66" s="26">
        <f>G67</f>
        <v>5599.71</v>
      </c>
      <c r="H66" s="46">
        <f>+H67</f>
        <v>0.56200000000000006</v>
      </c>
      <c r="I66" s="14">
        <f t="shared" si="1"/>
        <v>5600.2719999999999</v>
      </c>
      <c r="J66" s="19">
        <v>0</v>
      </c>
      <c r="K66" s="19">
        <f t="shared" si="0"/>
        <v>5600.2719999999999</v>
      </c>
      <c r="L66" s="19">
        <f>L67</f>
        <v>4.3959999999999999</v>
      </c>
      <c r="M66" s="19">
        <f t="shared" si="0"/>
        <v>5604.6679999999997</v>
      </c>
      <c r="N66" s="51" t="str">
        <f>N9</f>
        <v>ZR 255/14</v>
      </c>
      <c r="O66" s="199"/>
    </row>
    <row r="67" spans="1:15" x14ac:dyDescent="0.2">
      <c r="A67" s="32"/>
      <c r="B67" s="313"/>
      <c r="C67" s="314"/>
      <c r="D67" s="25">
        <v>3113</v>
      </c>
      <c r="E67" s="33">
        <v>5331</v>
      </c>
      <c r="F67" s="34" t="s">
        <v>19</v>
      </c>
      <c r="G67" s="38">
        <f>G68+G69</f>
        <v>5599.71</v>
      </c>
      <c r="H67" s="47">
        <f>SUM(H68:H69)</f>
        <v>0.56200000000000006</v>
      </c>
      <c r="I67" s="16">
        <f t="shared" si="1"/>
        <v>5600.2719999999999</v>
      </c>
      <c r="J67" s="16">
        <v>0</v>
      </c>
      <c r="K67" s="16">
        <f t="shared" si="0"/>
        <v>5600.2719999999999</v>
      </c>
      <c r="L67" s="16">
        <f>L68+L69</f>
        <v>4.3959999999999999</v>
      </c>
      <c r="M67" s="16">
        <f t="shared" si="0"/>
        <v>5604.6679999999997</v>
      </c>
      <c r="O67" s="198"/>
    </row>
    <row r="68" spans="1:15" x14ac:dyDescent="0.2">
      <c r="A68" s="283"/>
      <c r="B68" s="313"/>
      <c r="C68" s="314"/>
      <c r="D68" s="284"/>
      <c r="E68" s="285" t="s">
        <v>20</v>
      </c>
      <c r="F68" s="286" t="s">
        <v>25</v>
      </c>
      <c r="G68" s="287">
        <v>984.07</v>
      </c>
      <c r="H68" s="293">
        <v>0</v>
      </c>
      <c r="I68" s="267">
        <f t="shared" si="1"/>
        <v>984.07</v>
      </c>
      <c r="J68" s="267">
        <v>0</v>
      </c>
      <c r="K68" s="267">
        <f t="shared" si="0"/>
        <v>984.07</v>
      </c>
      <c r="L68" s="267">
        <v>4.3959999999999999</v>
      </c>
      <c r="M68" s="267">
        <f t="shared" si="0"/>
        <v>988.46600000000001</v>
      </c>
      <c r="O68" s="201"/>
    </row>
    <row r="69" spans="1:15" ht="13.1" thickBot="1" x14ac:dyDescent="0.25">
      <c r="A69" s="35"/>
      <c r="B69" s="311"/>
      <c r="C69" s="312"/>
      <c r="D69" s="17"/>
      <c r="E69" s="36"/>
      <c r="F69" s="37" t="s">
        <v>22</v>
      </c>
      <c r="G69" s="28">
        <v>4615.6400000000003</v>
      </c>
      <c r="H69" s="48">
        <v>0.56200000000000006</v>
      </c>
      <c r="I69" s="18">
        <f t="shared" si="1"/>
        <v>4616.2020000000002</v>
      </c>
      <c r="J69" s="21">
        <v>0</v>
      </c>
      <c r="K69" s="21">
        <f t="shared" si="0"/>
        <v>4616.2020000000002</v>
      </c>
      <c r="L69" s="21">
        <v>0</v>
      </c>
      <c r="M69" s="21">
        <f t="shared" si="0"/>
        <v>4616.2020000000002</v>
      </c>
      <c r="O69" s="201"/>
    </row>
    <row r="70" spans="1:15" s="200" customFormat="1" ht="13.1" x14ac:dyDescent="0.25">
      <c r="A70" s="30" t="s">
        <v>16</v>
      </c>
      <c r="B70" s="317" t="s">
        <v>50</v>
      </c>
      <c r="C70" s="318"/>
      <c r="D70" s="13" t="s">
        <v>14</v>
      </c>
      <c r="E70" s="31" t="s">
        <v>14</v>
      </c>
      <c r="F70" s="24" t="s">
        <v>51</v>
      </c>
      <c r="G70" s="39">
        <f>G71</f>
        <v>2627.29</v>
      </c>
      <c r="H70" s="294">
        <v>0</v>
      </c>
      <c r="I70" s="19">
        <f t="shared" si="1"/>
        <v>2627.29</v>
      </c>
      <c r="J70" s="14">
        <v>0</v>
      </c>
      <c r="K70" s="14">
        <f t="shared" si="0"/>
        <v>2627.29</v>
      </c>
      <c r="L70" s="14">
        <f>L71</f>
        <v>-20.873000000000001</v>
      </c>
      <c r="M70" s="14">
        <f t="shared" si="0"/>
        <v>2606.4169999999999</v>
      </c>
      <c r="N70" s="51" t="str">
        <f>N9</f>
        <v>ZR 255/14</v>
      </c>
      <c r="O70" s="199"/>
    </row>
    <row r="71" spans="1:15" x14ac:dyDescent="0.2">
      <c r="A71" s="32"/>
      <c r="B71" s="313"/>
      <c r="C71" s="314"/>
      <c r="D71" s="25">
        <v>3113</v>
      </c>
      <c r="E71" s="33">
        <v>5331</v>
      </c>
      <c r="F71" s="34" t="s">
        <v>19</v>
      </c>
      <c r="G71" s="38">
        <f>G72+G73</f>
        <v>2627.29</v>
      </c>
      <c r="H71" s="47">
        <v>0</v>
      </c>
      <c r="I71" s="16">
        <f t="shared" si="1"/>
        <v>2627.29</v>
      </c>
      <c r="J71" s="16">
        <v>0</v>
      </c>
      <c r="K71" s="16">
        <f t="shared" si="0"/>
        <v>2627.29</v>
      </c>
      <c r="L71" s="16">
        <f>L72+L73</f>
        <v>-20.873000000000001</v>
      </c>
      <c r="M71" s="16">
        <f t="shared" si="0"/>
        <v>2606.4169999999999</v>
      </c>
      <c r="O71" s="198"/>
    </row>
    <row r="72" spans="1:15" x14ac:dyDescent="0.2">
      <c r="A72" s="283"/>
      <c r="B72" s="313"/>
      <c r="C72" s="314"/>
      <c r="D72" s="284"/>
      <c r="E72" s="285" t="s">
        <v>20</v>
      </c>
      <c r="F72" s="286" t="s">
        <v>25</v>
      </c>
      <c r="G72" s="287">
        <v>185.61</v>
      </c>
      <c r="H72" s="293">
        <v>0</v>
      </c>
      <c r="I72" s="267">
        <f t="shared" si="1"/>
        <v>185.61</v>
      </c>
      <c r="J72" s="267">
        <v>0</v>
      </c>
      <c r="K72" s="267">
        <f t="shared" si="0"/>
        <v>185.61</v>
      </c>
      <c r="L72" s="267">
        <v>-20.873000000000001</v>
      </c>
      <c r="M72" s="267">
        <f t="shared" si="0"/>
        <v>164.73700000000002</v>
      </c>
      <c r="O72" s="201"/>
    </row>
    <row r="73" spans="1:15" ht="13.1" thickBot="1" x14ac:dyDescent="0.25">
      <c r="A73" s="35"/>
      <c r="B73" s="311"/>
      <c r="C73" s="312"/>
      <c r="D73" s="17"/>
      <c r="E73" s="36"/>
      <c r="F73" s="37" t="s">
        <v>22</v>
      </c>
      <c r="G73" s="40">
        <v>2441.6799999999998</v>
      </c>
      <c r="H73" s="295">
        <v>0</v>
      </c>
      <c r="I73" s="21">
        <f t="shared" si="1"/>
        <v>2441.6799999999998</v>
      </c>
      <c r="J73" s="18">
        <v>0</v>
      </c>
      <c r="K73" s="18">
        <f t="shared" si="0"/>
        <v>2441.6799999999998</v>
      </c>
      <c r="L73" s="18">
        <v>0</v>
      </c>
      <c r="M73" s="18">
        <f t="shared" si="0"/>
        <v>2441.6799999999998</v>
      </c>
      <c r="O73" s="201"/>
    </row>
    <row r="74" spans="1:15" s="200" customFormat="1" ht="13.1" x14ac:dyDescent="0.25">
      <c r="A74" s="30" t="s">
        <v>16</v>
      </c>
      <c r="B74" s="317" t="s">
        <v>52</v>
      </c>
      <c r="C74" s="318"/>
      <c r="D74" s="13" t="s">
        <v>14</v>
      </c>
      <c r="E74" s="31" t="s">
        <v>14</v>
      </c>
      <c r="F74" s="24" t="s">
        <v>53</v>
      </c>
      <c r="G74" s="26">
        <f>G75</f>
        <v>3288.7200000000003</v>
      </c>
      <c r="H74" s="46">
        <v>0</v>
      </c>
      <c r="I74" s="14">
        <f t="shared" si="1"/>
        <v>3288.7200000000003</v>
      </c>
      <c r="J74" s="19">
        <v>0</v>
      </c>
      <c r="K74" s="19">
        <f t="shared" ref="K74:M137" si="2">+I74+J74</f>
        <v>3288.7200000000003</v>
      </c>
      <c r="L74" s="19">
        <f>L75</f>
        <v>-0.01</v>
      </c>
      <c r="M74" s="19">
        <f t="shared" si="2"/>
        <v>3288.71</v>
      </c>
      <c r="N74" s="51" t="str">
        <f>N9</f>
        <v>ZR 255/14</v>
      </c>
      <c r="O74" s="199"/>
    </row>
    <row r="75" spans="1:15" x14ac:dyDescent="0.2">
      <c r="A75" s="32"/>
      <c r="B75" s="313"/>
      <c r="C75" s="314"/>
      <c r="D75" s="25">
        <v>4322</v>
      </c>
      <c r="E75" s="33">
        <v>5331</v>
      </c>
      <c r="F75" s="34" t="s">
        <v>19</v>
      </c>
      <c r="G75" s="38">
        <f>G76+G77</f>
        <v>3288.7200000000003</v>
      </c>
      <c r="H75" s="47">
        <v>0</v>
      </c>
      <c r="I75" s="16">
        <f t="shared" ref="I75:I138" si="3">+G75+H75</f>
        <v>3288.7200000000003</v>
      </c>
      <c r="J75" s="16">
        <v>0</v>
      </c>
      <c r="K75" s="16">
        <f t="shared" si="2"/>
        <v>3288.7200000000003</v>
      </c>
      <c r="L75" s="16">
        <f>L76+L77</f>
        <v>-0.01</v>
      </c>
      <c r="M75" s="16">
        <f t="shared" si="2"/>
        <v>3288.71</v>
      </c>
      <c r="O75" s="198"/>
    </row>
    <row r="76" spans="1:15" x14ac:dyDescent="0.2">
      <c r="A76" s="283"/>
      <c r="B76" s="313"/>
      <c r="C76" s="314"/>
      <c r="D76" s="284"/>
      <c r="E76" s="285" t="s">
        <v>20</v>
      </c>
      <c r="F76" s="286" t="s">
        <v>25</v>
      </c>
      <c r="G76" s="287">
        <v>317.94</v>
      </c>
      <c r="H76" s="293">
        <v>0</v>
      </c>
      <c r="I76" s="267">
        <f t="shared" si="3"/>
        <v>317.94</v>
      </c>
      <c r="J76" s="267">
        <v>0</v>
      </c>
      <c r="K76" s="267">
        <f t="shared" si="2"/>
        <v>317.94</v>
      </c>
      <c r="L76" s="267">
        <v>-0.01</v>
      </c>
      <c r="M76" s="267">
        <f t="shared" si="2"/>
        <v>317.93</v>
      </c>
      <c r="O76" s="201"/>
    </row>
    <row r="77" spans="1:15" ht="13.1" thickBot="1" x14ac:dyDescent="0.25">
      <c r="A77" s="35"/>
      <c r="B77" s="311"/>
      <c r="C77" s="312"/>
      <c r="D77" s="17"/>
      <c r="E77" s="36"/>
      <c r="F77" s="37" t="s">
        <v>22</v>
      </c>
      <c r="G77" s="28">
        <v>2970.78</v>
      </c>
      <c r="H77" s="48">
        <v>0</v>
      </c>
      <c r="I77" s="18">
        <f t="shared" si="3"/>
        <v>2970.78</v>
      </c>
      <c r="J77" s="21">
        <v>0</v>
      </c>
      <c r="K77" s="21">
        <f t="shared" si="2"/>
        <v>2970.78</v>
      </c>
      <c r="L77" s="21">
        <v>0</v>
      </c>
      <c r="M77" s="21">
        <f t="shared" si="2"/>
        <v>2970.78</v>
      </c>
      <c r="O77" s="201"/>
    </row>
    <row r="78" spans="1:15" s="200" customFormat="1" ht="13.1" x14ac:dyDescent="0.25">
      <c r="A78" s="30" t="s">
        <v>16</v>
      </c>
      <c r="B78" s="317" t="s">
        <v>54</v>
      </c>
      <c r="C78" s="318"/>
      <c r="D78" s="13" t="s">
        <v>14</v>
      </c>
      <c r="E78" s="31" t="s">
        <v>14</v>
      </c>
      <c r="F78" s="24" t="s">
        <v>55</v>
      </c>
      <c r="G78" s="39">
        <f>G79</f>
        <v>1275.5999999999999</v>
      </c>
      <c r="H78" s="294">
        <v>0</v>
      </c>
      <c r="I78" s="19">
        <f t="shared" si="3"/>
        <v>1275.5999999999999</v>
      </c>
      <c r="J78" s="14">
        <v>0</v>
      </c>
      <c r="K78" s="14">
        <f t="shared" si="2"/>
        <v>1275.5999999999999</v>
      </c>
      <c r="L78" s="14">
        <f>L79</f>
        <v>0.193</v>
      </c>
      <c r="M78" s="14">
        <f t="shared" si="2"/>
        <v>1275.7929999999999</v>
      </c>
      <c r="N78" s="51" t="str">
        <f>N9</f>
        <v>ZR 255/14</v>
      </c>
      <c r="O78" s="199"/>
    </row>
    <row r="79" spans="1:15" x14ac:dyDescent="0.2">
      <c r="A79" s="32"/>
      <c r="B79" s="313"/>
      <c r="C79" s="314"/>
      <c r="D79" s="25">
        <v>3146</v>
      </c>
      <c r="E79" s="33">
        <v>5331</v>
      </c>
      <c r="F79" s="34" t="s">
        <v>19</v>
      </c>
      <c r="G79" s="38">
        <f>G80+G81</f>
        <v>1275.5999999999999</v>
      </c>
      <c r="H79" s="47">
        <v>0</v>
      </c>
      <c r="I79" s="16">
        <f t="shared" si="3"/>
        <v>1275.5999999999999</v>
      </c>
      <c r="J79" s="16">
        <v>0</v>
      </c>
      <c r="K79" s="16">
        <f t="shared" si="2"/>
        <v>1275.5999999999999</v>
      </c>
      <c r="L79" s="16">
        <f>L80+L81</f>
        <v>0.193</v>
      </c>
      <c r="M79" s="16">
        <f t="shared" si="2"/>
        <v>1275.7929999999999</v>
      </c>
      <c r="O79" s="198"/>
    </row>
    <row r="80" spans="1:15" x14ac:dyDescent="0.2">
      <c r="A80" s="283"/>
      <c r="B80" s="313"/>
      <c r="C80" s="314"/>
      <c r="D80" s="284"/>
      <c r="E80" s="285" t="s">
        <v>20</v>
      </c>
      <c r="F80" s="286" t="s">
        <v>25</v>
      </c>
      <c r="G80" s="287">
        <v>16.55</v>
      </c>
      <c r="H80" s="293">
        <v>0</v>
      </c>
      <c r="I80" s="267">
        <f t="shared" si="3"/>
        <v>16.55</v>
      </c>
      <c r="J80" s="267">
        <v>0</v>
      </c>
      <c r="K80" s="267">
        <f t="shared" si="2"/>
        <v>16.55</v>
      </c>
      <c r="L80" s="267">
        <v>0.193</v>
      </c>
      <c r="M80" s="267">
        <f t="shared" si="2"/>
        <v>16.743000000000002</v>
      </c>
      <c r="O80" s="201"/>
    </row>
    <row r="81" spans="1:15" ht="13.1" thickBot="1" x14ac:dyDescent="0.25">
      <c r="A81" s="35"/>
      <c r="B81" s="311"/>
      <c r="C81" s="312"/>
      <c r="D81" s="17"/>
      <c r="E81" s="36"/>
      <c r="F81" s="37" t="s">
        <v>22</v>
      </c>
      <c r="G81" s="40">
        <v>1259.05</v>
      </c>
      <c r="H81" s="295">
        <v>0</v>
      </c>
      <c r="I81" s="21">
        <f t="shared" si="3"/>
        <v>1259.05</v>
      </c>
      <c r="J81" s="18">
        <v>0</v>
      </c>
      <c r="K81" s="18">
        <f t="shared" si="2"/>
        <v>1259.05</v>
      </c>
      <c r="L81" s="18">
        <v>0</v>
      </c>
      <c r="M81" s="18">
        <f t="shared" si="2"/>
        <v>1259.05</v>
      </c>
      <c r="O81" s="201"/>
    </row>
    <row r="82" spans="1:15" s="200" customFormat="1" ht="13.1" x14ac:dyDescent="0.25">
      <c r="A82" s="30" t="s">
        <v>16</v>
      </c>
      <c r="B82" s="317" t="s">
        <v>56</v>
      </c>
      <c r="C82" s="318"/>
      <c r="D82" s="13" t="s">
        <v>14</v>
      </c>
      <c r="E82" s="31" t="s">
        <v>14</v>
      </c>
      <c r="F82" s="24" t="s">
        <v>57</v>
      </c>
      <c r="G82" s="26">
        <f>G83</f>
        <v>3088.79</v>
      </c>
      <c r="H82" s="46">
        <v>0</v>
      </c>
      <c r="I82" s="14">
        <f t="shared" si="3"/>
        <v>3088.79</v>
      </c>
      <c r="J82" s="19">
        <v>0</v>
      </c>
      <c r="K82" s="19">
        <f t="shared" si="2"/>
        <v>3088.79</v>
      </c>
      <c r="L82" s="19">
        <f>L83</f>
        <v>-8.9999999999999993E-3</v>
      </c>
      <c r="M82" s="19">
        <f t="shared" si="2"/>
        <v>3088.7809999999999</v>
      </c>
      <c r="N82" s="51" t="str">
        <f>N9</f>
        <v>ZR 255/14</v>
      </c>
      <c r="O82" s="199"/>
    </row>
    <row r="83" spans="1:15" x14ac:dyDescent="0.2">
      <c r="A83" s="32"/>
      <c r="B83" s="313"/>
      <c r="C83" s="314"/>
      <c r="D83" s="25">
        <v>3421</v>
      </c>
      <c r="E83" s="33">
        <v>5331</v>
      </c>
      <c r="F83" s="34" t="s">
        <v>19</v>
      </c>
      <c r="G83" s="38">
        <f>G84+G85</f>
        <v>3088.79</v>
      </c>
      <c r="H83" s="47">
        <v>0</v>
      </c>
      <c r="I83" s="16">
        <f t="shared" si="3"/>
        <v>3088.79</v>
      </c>
      <c r="J83" s="16">
        <v>0</v>
      </c>
      <c r="K83" s="16">
        <f t="shared" si="2"/>
        <v>3088.79</v>
      </c>
      <c r="L83" s="16">
        <f>L84+L85</f>
        <v>-8.9999999999999993E-3</v>
      </c>
      <c r="M83" s="16">
        <f t="shared" si="2"/>
        <v>3088.7809999999999</v>
      </c>
      <c r="O83" s="198"/>
    </row>
    <row r="84" spans="1:15" x14ac:dyDescent="0.2">
      <c r="A84" s="283"/>
      <c r="B84" s="313"/>
      <c r="C84" s="314"/>
      <c r="D84" s="284"/>
      <c r="E84" s="285" t="s">
        <v>20</v>
      </c>
      <c r="F84" s="286" t="s">
        <v>25</v>
      </c>
      <c r="G84" s="287">
        <v>245.1</v>
      </c>
      <c r="H84" s="293">
        <v>0</v>
      </c>
      <c r="I84" s="267">
        <f t="shared" si="3"/>
        <v>245.1</v>
      </c>
      <c r="J84" s="267">
        <v>0</v>
      </c>
      <c r="K84" s="267">
        <f t="shared" si="2"/>
        <v>245.1</v>
      </c>
      <c r="L84" s="267">
        <v>-8.9999999999999993E-3</v>
      </c>
      <c r="M84" s="267">
        <f t="shared" si="2"/>
        <v>245.09100000000001</v>
      </c>
      <c r="O84" s="201"/>
    </row>
    <row r="85" spans="1:15" ht="13.1" thickBot="1" x14ac:dyDescent="0.25">
      <c r="A85" s="35"/>
      <c r="B85" s="311"/>
      <c r="C85" s="312"/>
      <c r="D85" s="17"/>
      <c r="E85" s="36"/>
      <c r="F85" s="37" t="s">
        <v>22</v>
      </c>
      <c r="G85" s="28">
        <v>2843.69</v>
      </c>
      <c r="H85" s="48">
        <v>0</v>
      </c>
      <c r="I85" s="18">
        <f t="shared" si="3"/>
        <v>2843.69</v>
      </c>
      <c r="J85" s="21">
        <v>0</v>
      </c>
      <c r="K85" s="21">
        <f t="shared" si="2"/>
        <v>2843.69</v>
      </c>
      <c r="L85" s="21">
        <v>0</v>
      </c>
      <c r="M85" s="21">
        <f t="shared" si="2"/>
        <v>2843.69</v>
      </c>
      <c r="O85" s="201"/>
    </row>
    <row r="86" spans="1:15" s="200" customFormat="1" ht="13.1" x14ac:dyDescent="0.25">
      <c r="A86" s="30" t="s">
        <v>16</v>
      </c>
      <c r="B86" s="317" t="s">
        <v>58</v>
      </c>
      <c r="C86" s="318"/>
      <c r="D86" s="13" t="s">
        <v>14</v>
      </c>
      <c r="E86" s="31" t="s">
        <v>14</v>
      </c>
      <c r="F86" s="24" t="s">
        <v>59</v>
      </c>
      <c r="G86" s="39">
        <f>G87</f>
        <v>529.99</v>
      </c>
      <c r="H86" s="294">
        <v>0</v>
      </c>
      <c r="I86" s="19">
        <f t="shared" si="3"/>
        <v>529.99</v>
      </c>
      <c r="J86" s="14">
        <v>0</v>
      </c>
      <c r="K86" s="14">
        <f t="shared" si="2"/>
        <v>529.99</v>
      </c>
      <c r="L86" s="14">
        <f>L87</f>
        <v>-0.01</v>
      </c>
      <c r="M86" s="14">
        <f t="shared" si="2"/>
        <v>529.98</v>
      </c>
      <c r="N86" s="51" t="str">
        <f>N9</f>
        <v>ZR 255/14</v>
      </c>
      <c r="O86" s="199"/>
    </row>
    <row r="87" spans="1:15" x14ac:dyDescent="0.2">
      <c r="A87" s="32"/>
      <c r="B87" s="313"/>
      <c r="C87" s="314"/>
      <c r="D87" s="25">
        <v>3113</v>
      </c>
      <c r="E87" s="33">
        <v>5331</v>
      </c>
      <c r="F87" s="34" t="s">
        <v>19</v>
      </c>
      <c r="G87" s="38">
        <f>G88+G89</f>
        <v>529.99</v>
      </c>
      <c r="H87" s="47">
        <v>0</v>
      </c>
      <c r="I87" s="16">
        <f t="shared" si="3"/>
        <v>529.99</v>
      </c>
      <c r="J87" s="16">
        <v>0</v>
      </c>
      <c r="K87" s="16">
        <f t="shared" si="2"/>
        <v>529.99</v>
      </c>
      <c r="L87" s="16">
        <f>L88+L89</f>
        <v>-0.01</v>
      </c>
      <c r="M87" s="16">
        <f t="shared" si="2"/>
        <v>529.98</v>
      </c>
      <c r="O87" s="198"/>
    </row>
    <row r="88" spans="1:15" x14ac:dyDescent="0.2">
      <c r="A88" s="283"/>
      <c r="B88" s="313"/>
      <c r="C88" s="314"/>
      <c r="D88" s="284"/>
      <c r="E88" s="285" t="s">
        <v>20</v>
      </c>
      <c r="F88" s="286" t="s">
        <v>25</v>
      </c>
      <c r="G88" s="287">
        <v>57.25</v>
      </c>
      <c r="H88" s="293">
        <v>0</v>
      </c>
      <c r="I88" s="267">
        <f t="shared" si="3"/>
        <v>57.25</v>
      </c>
      <c r="J88" s="267">
        <v>0</v>
      </c>
      <c r="K88" s="267">
        <f t="shared" si="2"/>
        <v>57.25</v>
      </c>
      <c r="L88" s="267">
        <v>-0.01</v>
      </c>
      <c r="M88" s="267">
        <f t="shared" si="2"/>
        <v>57.24</v>
      </c>
      <c r="O88" s="201"/>
    </row>
    <row r="89" spans="1:15" ht="13.1" thickBot="1" x14ac:dyDescent="0.25">
      <c r="A89" s="35"/>
      <c r="B89" s="311"/>
      <c r="C89" s="312"/>
      <c r="D89" s="17"/>
      <c r="E89" s="36"/>
      <c r="F89" s="37" t="s">
        <v>22</v>
      </c>
      <c r="G89" s="40">
        <v>472.74</v>
      </c>
      <c r="H89" s="295">
        <v>0</v>
      </c>
      <c r="I89" s="21">
        <f t="shared" si="3"/>
        <v>472.74</v>
      </c>
      <c r="J89" s="18">
        <v>0</v>
      </c>
      <c r="K89" s="18">
        <f t="shared" si="2"/>
        <v>472.74</v>
      </c>
      <c r="L89" s="18">
        <v>0</v>
      </c>
      <c r="M89" s="18">
        <f t="shared" si="2"/>
        <v>472.74</v>
      </c>
      <c r="O89" s="201"/>
    </row>
    <row r="90" spans="1:15" s="200" customFormat="1" ht="13.1" x14ac:dyDescent="0.25">
      <c r="A90" s="41" t="s">
        <v>16</v>
      </c>
      <c r="B90" s="317" t="s">
        <v>60</v>
      </c>
      <c r="C90" s="318"/>
      <c r="D90" s="22" t="s">
        <v>14</v>
      </c>
      <c r="E90" s="42" t="s">
        <v>14</v>
      </c>
      <c r="F90" s="23" t="s">
        <v>61</v>
      </c>
      <c r="G90" s="26">
        <f>G91</f>
        <v>997.94</v>
      </c>
      <c r="H90" s="46">
        <v>0</v>
      </c>
      <c r="I90" s="14">
        <f t="shared" si="3"/>
        <v>997.94</v>
      </c>
      <c r="J90" s="19">
        <v>0</v>
      </c>
      <c r="K90" s="19">
        <f t="shared" si="2"/>
        <v>997.94</v>
      </c>
      <c r="L90" s="19">
        <f>L91</f>
        <v>-4.992</v>
      </c>
      <c r="M90" s="19">
        <f t="shared" si="2"/>
        <v>992.94800000000009</v>
      </c>
      <c r="N90" s="51" t="str">
        <f>N9</f>
        <v>ZR 255/14</v>
      </c>
      <c r="O90" s="199"/>
    </row>
    <row r="91" spans="1:15" x14ac:dyDescent="0.2">
      <c r="A91" s="32"/>
      <c r="B91" s="313"/>
      <c r="C91" s="314"/>
      <c r="D91" s="25">
        <v>3113</v>
      </c>
      <c r="E91" s="33">
        <v>5331</v>
      </c>
      <c r="F91" s="34" t="s">
        <v>19</v>
      </c>
      <c r="G91" s="38">
        <f>G92+G93</f>
        <v>997.94</v>
      </c>
      <c r="H91" s="47">
        <v>0</v>
      </c>
      <c r="I91" s="16">
        <f t="shared" si="3"/>
        <v>997.94</v>
      </c>
      <c r="J91" s="16">
        <v>0</v>
      </c>
      <c r="K91" s="16">
        <f t="shared" si="2"/>
        <v>997.94</v>
      </c>
      <c r="L91" s="16">
        <f>L92+L93</f>
        <v>-4.992</v>
      </c>
      <c r="M91" s="16">
        <f t="shared" si="2"/>
        <v>992.94800000000009</v>
      </c>
      <c r="O91" s="198"/>
    </row>
    <row r="92" spans="1:15" x14ac:dyDescent="0.2">
      <c r="A92" s="283"/>
      <c r="B92" s="313"/>
      <c r="C92" s="314"/>
      <c r="D92" s="284"/>
      <c r="E92" s="285" t="s">
        <v>20</v>
      </c>
      <c r="F92" s="286" t="s">
        <v>25</v>
      </c>
      <c r="G92" s="287">
        <v>88.86</v>
      </c>
      <c r="H92" s="293">
        <v>0</v>
      </c>
      <c r="I92" s="267">
        <f t="shared" si="3"/>
        <v>88.86</v>
      </c>
      <c r="J92" s="267">
        <v>0</v>
      </c>
      <c r="K92" s="267">
        <f t="shared" si="2"/>
        <v>88.86</v>
      </c>
      <c r="L92" s="267">
        <v>-4.992</v>
      </c>
      <c r="M92" s="267">
        <f t="shared" si="2"/>
        <v>83.867999999999995</v>
      </c>
      <c r="O92" s="201"/>
    </row>
    <row r="93" spans="1:15" ht="13.1" thickBot="1" x14ac:dyDescent="0.25">
      <c r="A93" s="43"/>
      <c r="B93" s="311"/>
      <c r="C93" s="312"/>
      <c r="D93" s="20"/>
      <c r="E93" s="44"/>
      <c r="F93" s="45" t="s">
        <v>22</v>
      </c>
      <c r="G93" s="28">
        <v>909.08</v>
      </c>
      <c r="H93" s="48">
        <v>0</v>
      </c>
      <c r="I93" s="18">
        <f t="shared" si="3"/>
        <v>909.08</v>
      </c>
      <c r="J93" s="21">
        <v>0</v>
      </c>
      <c r="K93" s="21">
        <f t="shared" si="2"/>
        <v>909.08</v>
      </c>
      <c r="L93" s="21">
        <v>0</v>
      </c>
      <c r="M93" s="21">
        <f t="shared" si="2"/>
        <v>909.08</v>
      </c>
      <c r="O93" s="201"/>
    </row>
    <row r="94" spans="1:15" s="200" customFormat="1" ht="13.1" x14ac:dyDescent="0.25">
      <c r="A94" s="30" t="s">
        <v>16</v>
      </c>
      <c r="B94" s="317" t="s">
        <v>62</v>
      </c>
      <c r="C94" s="318"/>
      <c r="D94" s="13" t="s">
        <v>14</v>
      </c>
      <c r="E94" s="31" t="s">
        <v>14</v>
      </c>
      <c r="F94" s="24" t="s">
        <v>63</v>
      </c>
      <c r="G94" s="39">
        <f>G95</f>
        <v>517.84</v>
      </c>
      <c r="H94" s="294">
        <v>0</v>
      </c>
      <c r="I94" s="19">
        <f t="shared" si="3"/>
        <v>517.84</v>
      </c>
      <c r="J94" s="14">
        <v>0</v>
      </c>
      <c r="K94" s="14">
        <f t="shared" si="2"/>
        <v>517.84</v>
      </c>
      <c r="L94" s="14">
        <f>L95</f>
        <v>0</v>
      </c>
      <c r="M94" s="14">
        <f t="shared" si="2"/>
        <v>517.84</v>
      </c>
      <c r="N94" s="51"/>
      <c r="O94" s="199"/>
    </row>
    <row r="95" spans="1:15" x14ac:dyDescent="0.2">
      <c r="A95" s="283"/>
      <c r="B95" s="313"/>
      <c r="C95" s="314"/>
      <c r="D95" s="25">
        <v>3113</v>
      </c>
      <c r="E95" s="33">
        <v>5331</v>
      </c>
      <c r="F95" s="34" t="s">
        <v>19</v>
      </c>
      <c r="G95" s="38">
        <f>SUM(G96:G97)</f>
        <v>517.84</v>
      </c>
      <c r="H95" s="47">
        <v>0</v>
      </c>
      <c r="I95" s="16">
        <f t="shared" si="3"/>
        <v>517.84</v>
      </c>
      <c r="J95" s="16">
        <v>0</v>
      </c>
      <c r="K95" s="16">
        <f t="shared" si="2"/>
        <v>517.84</v>
      </c>
      <c r="L95" s="16">
        <f>L96+L97</f>
        <v>0</v>
      </c>
      <c r="M95" s="16">
        <f t="shared" si="2"/>
        <v>517.84</v>
      </c>
      <c r="O95" s="198"/>
    </row>
    <row r="96" spans="1:15" x14ac:dyDescent="0.2">
      <c r="A96" s="283"/>
      <c r="B96" s="313"/>
      <c r="C96" s="314"/>
      <c r="D96" s="284"/>
      <c r="E96" s="285" t="s">
        <v>20</v>
      </c>
      <c r="F96" s="286" t="s">
        <v>25</v>
      </c>
      <c r="G96" s="287">
        <v>0</v>
      </c>
      <c r="H96" s="293">
        <v>0</v>
      </c>
      <c r="I96" s="267">
        <f t="shared" si="3"/>
        <v>0</v>
      </c>
      <c r="J96" s="267">
        <v>0</v>
      </c>
      <c r="K96" s="267">
        <f t="shared" si="2"/>
        <v>0</v>
      </c>
      <c r="L96" s="267">
        <v>0</v>
      </c>
      <c r="M96" s="267">
        <f t="shared" si="2"/>
        <v>0</v>
      </c>
      <c r="O96" s="201"/>
    </row>
    <row r="97" spans="1:15" ht="13.1" thickBot="1" x14ac:dyDescent="0.25">
      <c r="A97" s="35"/>
      <c r="B97" s="311"/>
      <c r="C97" s="312"/>
      <c r="D97" s="17"/>
      <c r="E97" s="36"/>
      <c r="F97" s="37" t="s">
        <v>22</v>
      </c>
      <c r="G97" s="40">
        <v>517.84</v>
      </c>
      <c r="H97" s="295">
        <v>0</v>
      </c>
      <c r="I97" s="21">
        <f t="shared" si="3"/>
        <v>517.84</v>
      </c>
      <c r="J97" s="18">
        <v>0</v>
      </c>
      <c r="K97" s="18">
        <f t="shared" si="2"/>
        <v>517.84</v>
      </c>
      <c r="L97" s="18">
        <v>0</v>
      </c>
      <c r="M97" s="18">
        <f t="shared" si="2"/>
        <v>517.84</v>
      </c>
      <c r="O97" s="201"/>
    </row>
    <row r="98" spans="1:15" s="200" customFormat="1" ht="13.1" x14ac:dyDescent="0.25">
      <c r="A98" s="41" t="s">
        <v>16</v>
      </c>
      <c r="B98" s="317" t="s">
        <v>64</v>
      </c>
      <c r="C98" s="318"/>
      <c r="D98" s="22" t="s">
        <v>14</v>
      </c>
      <c r="E98" s="42" t="s">
        <v>14</v>
      </c>
      <c r="F98" s="23" t="s">
        <v>65</v>
      </c>
      <c r="G98" s="26">
        <f>G99</f>
        <v>5113.92</v>
      </c>
      <c r="H98" s="46">
        <v>0</v>
      </c>
      <c r="I98" s="14">
        <f t="shared" si="3"/>
        <v>5113.92</v>
      </c>
      <c r="J98" s="19">
        <v>0</v>
      </c>
      <c r="K98" s="19">
        <f t="shared" si="2"/>
        <v>5113.92</v>
      </c>
      <c r="L98" s="19">
        <f>L99</f>
        <v>-6.6000000000000003E-2</v>
      </c>
      <c r="M98" s="19">
        <f t="shared" si="2"/>
        <v>5113.8540000000003</v>
      </c>
      <c r="N98" s="51" t="str">
        <f>N9</f>
        <v>ZR 255/14</v>
      </c>
      <c r="O98" s="199"/>
    </row>
    <row r="99" spans="1:15" x14ac:dyDescent="0.2">
      <c r="A99" s="283"/>
      <c r="B99" s="313"/>
      <c r="C99" s="314"/>
      <c r="D99" s="25">
        <v>4322</v>
      </c>
      <c r="E99" s="33">
        <v>5331</v>
      </c>
      <c r="F99" s="34" t="s">
        <v>19</v>
      </c>
      <c r="G99" s="287">
        <f>SUM(G100:G101)</f>
        <v>5113.92</v>
      </c>
      <c r="H99" s="47">
        <v>0</v>
      </c>
      <c r="I99" s="16">
        <f t="shared" si="3"/>
        <v>5113.92</v>
      </c>
      <c r="J99" s="16">
        <v>0</v>
      </c>
      <c r="K99" s="16">
        <f t="shared" si="2"/>
        <v>5113.92</v>
      </c>
      <c r="L99" s="16">
        <f>L100+L101</f>
        <v>-6.6000000000000003E-2</v>
      </c>
      <c r="M99" s="16">
        <f t="shared" si="2"/>
        <v>5113.8540000000003</v>
      </c>
      <c r="O99" s="198"/>
    </row>
    <row r="100" spans="1:15" x14ac:dyDescent="0.2">
      <c r="A100" s="283"/>
      <c r="B100" s="313"/>
      <c r="C100" s="314"/>
      <c r="D100" s="284"/>
      <c r="E100" s="285" t="s">
        <v>20</v>
      </c>
      <c r="F100" s="286" t="s">
        <v>25</v>
      </c>
      <c r="G100" s="287">
        <v>661.02</v>
      </c>
      <c r="H100" s="293">
        <v>0</v>
      </c>
      <c r="I100" s="267">
        <f t="shared" si="3"/>
        <v>661.02</v>
      </c>
      <c r="J100" s="267">
        <v>0</v>
      </c>
      <c r="K100" s="267">
        <f t="shared" si="2"/>
        <v>661.02</v>
      </c>
      <c r="L100" s="267">
        <v>-6.6000000000000003E-2</v>
      </c>
      <c r="M100" s="267">
        <f t="shared" si="2"/>
        <v>660.95399999999995</v>
      </c>
      <c r="O100" s="201"/>
    </row>
    <row r="101" spans="1:15" ht="13.1" thickBot="1" x14ac:dyDescent="0.25">
      <c r="A101" s="43"/>
      <c r="B101" s="311"/>
      <c r="C101" s="312"/>
      <c r="D101" s="20"/>
      <c r="E101" s="44"/>
      <c r="F101" s="45" t="s">
        <v>22</v>
      </c>
      <c r="G101" s="28">
        <v>4452.8999999999996</v>
      </c>
      <c r="H101" s="48">
        <v>0</v>
      </c>
      <c r="I101" s="18">
        <f t="shared" si="3"/>
        <v>4452.8999999999996</v>
      </c>
      <c r="J101" s="21">
        <v>0</v>
      </c>
      <c r="K101" s="21">
        <f t="shared" si="2"/>
        <v>4452.8999999999996</v>
      </c>
      <c r="L101" s="21">
        <v>0</v>
      </c>
      <c r="M101" s="21">
        <f t="shared" si="2"/>
        <v>4452.8999999999996</v>
      </c>
      <c r="O101" s="201"/>
    </row>
    <row r="102" spans="1:15" s="200" customFormat="1" ht="13.1" x14ac:dyDescent="0.25">
      <c r="A102" s="30" t="s">
        <v>16</v>
      </c>
      <c r="B102" s="317" t="s">
        <v>66</v>
      </c>
      <c r="C102" s="318"/>
      <c r="D102" s="13" t="s">
        <v>14</v>
      </c>
      <c r="E102" s="31" t="s">
        <v>14</v>
      </c>
      <c r="F102" s="24" t="s">
        <v>67</v>
      </c>
      <c r="G102" s="39">
        <f>G103</f>
        <v>2484.9300000000003</v>
      </c>
      <c r="H102" s="294">
        <v>0</v>
      </c>
      <c r="I102" s="19">
        <f t="shared" si="3"/>
        <v>2484.9300000000003</v>
      </c>
      <c r="J102" s="14">
        <v>0</v>
      </c>
      <c r="K102" s="14">
        <f t="shared" si="2"/>
        <v>2484.9300000000003</v>
      </c>
      <c r="L102" s="14">
        <f>L103</f>
        <v>-35.914999999999999</v>
      </c>
      <c r="M102" s="14">
        <f t="shared" si="2"/>
        <v>2449.0150000000003</v>
      </c>
      <c r="N102" s="51" t="str">
        <f>N9</f>
        <v>ZR 255/14</v>
      </c>
      <c r="O102" s="199"/>
    </row>
    <row r="103" spans="1:15" x14ac:dyDescent="0.2">
      <c r="A103" s="32"/>
      <c r="B103" s="313"/>
      <c r="C103" s="314"/>
      <c r="D103" s="25">
        <v>3149</v>
      </c>
      <c r="E103" s="33">
        <v>5331</v>
      </c>
      <c r="F103" s="34" t="s">
        <v>19</v>
      </c>
      <c r="G103" s="38">
        <f>G104+G105</f>
        <v>2484.9300000000003</v>
      </c>
      <c r="H103" s="47">
        <v>0</v>
      </c>
      <c r="I103" s="16">
        <f t="shared" si="3"/>
        <v>2484.9300000000003</v>
      </c>
      <c r="J103" s="16">
        <v>0</v>
      </c>
      <c r="K103" s="16">
        <f t="shared" si="2"/>
        <v>2484.9300000000003</v>
      </c>
      <c r="L103" s="16">
        <f>L104+L105</f>
        <v>-35.914999999999999</v>
      </c>
      <c r="M103" s="16">
        <f t="shared" si="2"/>
        <v>2449.0150000000003</v>
      </c>
      <c r="O103" s="198"/>
    </row>
    <row r="104" spans="1:15" x14ac:dyDescent="0.2">
      <c r="A104" s="283"/>
      <c r="B104" s="313"/>
      <c r="C104" s="314"/>
      <c r="D104" s="284"/>
      <c r="E104" s="285" t="s">
        <v>20</v>
      </c>
      <c r="F104" s="286" t="s">
        <v>25</v>
      </c>
      <c r="G104" s="287">
        <v>154.65</v>
      </c>
      <c r="H104" s="293">
        <v>0</v>
      </c>
      <c r="I104" s="267">
        <f t="shared" si="3"/>
        <v>154.65</v>
      </c>
      <c r="J104" s="267">
        <v>0</v>
      </c>
      <c r="K104" s="267">
        <f t="shared" si="2"/>
        <v>154.65</v>
      </c>
      <c r="L104" s="267">
        <v>-35.914999999999999</v>
      </c>
      <c r="M104" s="267">
        <f t="shared" si="2"/>
        <v>118.73500000000001</v>
      </c>
      <c r="O104" s="201"/>
    </row>
    <row r="105" spans="1:15" ht="13.1" thickBot="1" x14ac:dyDescent="0.25">
      <c r="A105" s="35"/>
      <c r="B105" s="311"/>
      <c r="C105" s="312"/>
      <c r="D105" s="17"/>
      <c r="E105" s="36"/>
      <c r="F105" s="37" t="s">
        <v>22</v>
      </c>
      <c r="G105" s="40">
        <v>2330.2800000000002</v>
      </c>
      <c r="H105" s="295">
        <v>0</v>
      </c>
      <c r="I105" s="21">
        <f t="shared" si="3"/>
        <v>2330.2800000000002</v>
      </c>
      <c r="J105" s="18">
        <v>0</v>
      </c>
      <c r="K105" s="18">
        <f t="shared" si="2"/>
        <v>2330.2800000000002</v>
      </c>
      <c r="L105" s="18">
        <v>0</v>
      </c>
      <c r="M105" s="18">
        <f t="shared" si="2"/>
        <v>2330.2800000000002</v>
      </c>
      <c r="O105" s="201"/>
    </row>
    <row r="106" spans="1:15" s="200" customFormat="1" ht="13.1" x14ac:dyDescent="0.25">
      <c r="A106" s="30" t="s">
        <v>16</v>
      </c>
      <c r="B106" s="317" t="s">
        <v>68</v>
      </c>
      <c r="C106" s="318"/>
      <c r="D106" s="13" t="s">
        <v>14</v>
      </c>
      <c r="E106" s="31" t="s">
        <v>14</v>
      </c>
      <c r="F106" s="24" t="s">
        <v>69</v>
      </c>
      <c r="G106" s="26">
        <f>G107</f>
        <v>2879.56</v>
      </c>
      <c r="H106" s="46">
        <v>0</v>
      </c>
      <c r="I106" s="14">
        <f t="shared" si="3"/>
        <v>2879.56</v>
      </c>
      <c r="J106" s="19">
        <v>0</v>
      </c>
      <c r="K106" s="19">
        <f t="shared" si="2"/>
        <v>2879.56</v>
      </c>
      <c r="L106" s="19">
        <f>L107</f>
        <v>-0.82199999999999995</v>
      </c>
      <c r="M106" s="19">
        <f t="shared" si="2"/>
        <v>2878.7379999999998</v>
      </c>
      <c r="N106" s="51" t="str">
        <f>N9</f>
        <v>ZR 255/14</v>
      </c>
      <c r="O106" s="199"/>
    </row>
    <row r="107" spans="1:15" x14ac:dyDescent="0.2">
      <c r="A107" s="32"/>
      <c r="B107" s="313"/>
      <c r="C107" s="314"/>
      <c r="D107" s="25">
        <v>3121</v>
      </c>
      <c r="E107" s="33">
        <v>5331</v>
      </c>
      <c r="F107" s="34" t="s">
        <v>19</v>
      </c>
      <c r="G107" s="38">
        <f>G108+G109</f>
        <v>2879.56</v>
      </c>
      <c r="H107" s="47">
        <v>0</v>
      </c>
      <c r="I107" s="16">
        <f t="shared" si="3"/>
        <v>2879.56</v>
      </c>
      <c r="J107" s="16">
        <v>0</v>
      </c>
      <c r="K107" s="16">
        <f t="shared" si="2"/>
        <v>2879.56</v>
      </c>
      <c r="L107" s="16">
        <f>L108+L109</f>
        <v>-0.82199999999999995</v>
      </c>
      <c r="M107" s="16">
        <f t="shared" si="2"/>
        <v>2878.7379999999998</v>
      </c>
      <c r="O107" s="198"/>
    </row>
    <row r="108" spans="1:15" x14ac:dyDescent="0.2">
      <c r="A108" s="283"/>
      <c r="B108" s="313"/>
      <c r="C108" s="314"/>
      <c r="D108" s="284"/>
      <c r="E108" s="285" t="s">
        <v>20</v>
      </c>
      <c r="F108" s="286" t="s">
        <v>25</v>
      </c>
      <c r="G108" s="287">
        <v>32.1</v>
      </c>
      <c r="H108" s="293">
        <v>0</v>
      </c>
      <c r="I108" s="267">
        <f t="shared" si="3"/>
        <v>32.1</v>
      </c>
      <c r="J108" s="267">
        <v>0</v>
      </c>
      <c r="K108" s="267">
        <f t="shared" si="2"/>
        <v>32.1</v>
      </c>
      <c r="L108" s="267">
        <v>-0.82199999999999995</v>
      </c>
      <c r="M108" s="267">
        <f t="shared" si="2"/>
        <v>31.278000000000002</v>
      </c>
      <c r="O108" s="201"/>
    </row>
    <row r="109" spans="1:15" ht="13.1" thickBot="1" x14ac:dyDescent="0.25">
      <c r="A109" s="35"/>
      <c r="B109" s="311"/>
      <c r="C109" s="312"/>
      <c r="D109" s="17"/>
      <c r="E109" s="36"/>
      <c r="F109" s="37" t="s">
        <v>22</v>
      </c>
      <c r="G109" s="28">
        <v>2847.46</v>
      </c>
      <c r="H109" s="48">
        <v>0</v>
      </c>
      <c r="I109" s="18">
        <f t="shared" si="3"/>
        <v>2847.46</v>
      </c>
      <c r="J109" s="21">
        <v>0</v>
      </c>
      <c r="K109" s="21">
        <f t="shared" si="2"/>
        <v>2847.46</v>
      </c>
      <c r="L109" s="21">
        <v>0</v>
      </c>
      <c r="M109" s="21">
        <f t="shared" si="2"/>
        <v>2847.46</v>
      </c>
      <c r="O109" s="201"/>
    </row>
    <row r="110" spans="1:15" x14ac:dyDescent="0.2">
      <c r="A110" s="30" t="s">
        <v>16</v>
      </c>
      <c r="B110" s="317" t="s">
        <v>70</v>
      </c>
      <c r="C110" s="318"/>
      <c r="D110" s="13" t="s">
        <v>14</v>
      </c>
      <c r="E110" s="31" t="s">
        <v>14</v>
      </c>
      <c r="F110" s="24" t="s">
        <v>71</v>
      </c>
      <c r="G110" s="39">
        <f>G111</f>
        <v>2059.8900000000003</v>
      </c>
      <c r="H110" s="294">
        <v>0</v>
      </c>
      <c r="I110" s="19">
        <f t="shared" si="3"/>
        <v>2059.8900000000003</v>
      </c>
      <c r="J110" s="14">
        <v>0</v>
      </c>
      <c r="K110" s="14">
        <f t="shared" si="2"/>
        <v>2059.8900000000003</v>
      </c>
      <c r="L110" s="14">
        <f>L111</f>
        <v>2.5230000000000001</v>
      </c>
      <c r="M110" s="14">
        <f t="shared" si="2"/>
        <v>2062.4130000000005</v>
      </c>
      <c r="N110" s="51" t="str">
        <f>N9</f>
        <v>ZR 255/14</v>
      </c>
      <c r="O110" s="201"/>
    </row>
    <row r="111" spans="1:15" x14ac:dyDescent="0.2">
      <c r="A111" s="32"/>
      <c r="B111" s="313"/>
      <c r="C111" s="314"/>
      <c r="D111" s="25">
        <v>3121</v>
      </c>
      <c r="E111" s="33">
        <v>5331</v>
      </c>
      <c r="F111" s="34" t="s">
        <v>19</v>
      </c>
      <c r="G111" s="38">
        <f>G112+G113</f>
        <v>2059.8900000000003</v>
      </c>
      <c r="H111" s="47">
        <v>0</v>
      </c>
      <c r="I111" s="16">
        <f t="shared" si="3"/>
        <v>2059.8900000000003</v>
      </c>
      <c r="J111" s="16">
        <v>0</v>
      </c>
      <c r="K111" s="16">
        <f t="shared" si="2"/>
        <v>2059.8900000000003</v>
      </c>
      <c r="L111" s="16">
        <f>L112+L113</f>
        <v>2.5230000000000001</v>
      </c>
      <c r="M111" s="16">
        <f t="shared" si="2"/>
        <v>2062.4130000000005</v>
      </c>
      <c r="O111" s="198"/>
    </row>
    <row r="112" spans="1:15" x14ac:dyDescent="0.2">
      <c r="A112" s="283"/>
      <c r="B112" s="313"/>
      <c r="C112" s="314"/>
      <c r="D112" s="284"/>
      <c r="E112" s="285" t="s">
        <v>20</v>
      </c>
      <c r="F112" s="286" t="s">
        <v>25</v>
      </c>
      <c r="G112" s="287">
        <v>97.76</v>
      </c>
      <c r="H112" s="293">
        <v>0</v>
      </c>
      <c r="I112" s="267">
        <f t="shared" si="3"/>
        <v>97.76</v>
      </c>
      <c r="J112" s="267">
        <v>0</v>
      </c>
      <c r="K112" s="267">
        <f t="shared" si="2"/>
        <v>97.76</v>
      </c>
      <c r="L112" s="267">
        <v>2.5230000000000001</v>
      </c>
      <c r="M112" s="267">
        <f t="shared" si="2"/>
        <v>100.283</v>
      </c>
      <c r="O112" s="201"/>
    </row>
    <row r="113" spans="1:15" ht="13.1" thickBot="1" x14ac:dyDescent="0.25">
      <c r="A113" s="35"/>
      <c r="B113" s="311"/>
      <c r="C113" s="312"/>
      <c r="D113" s="17"/>
      <c r="E113" s="36"/>
      <c r="F113" s="37" t="s">
        <v>22</v>
      </c>
      <c r="G113" s="40">
        <v>1962.13</v>
      </c>
      <c r="H113" s="295">
        <v>0</v>
      </c>
      <c r="I113" s="21">
        <f t="shared" si="3"/>
        <v>1962.13</v>
      </c>
      <c r="J113" s="18">
        <v>0</v>
      </c>
      <c r="K113" s="18">
        <f t="shared" si="2"/>
        <v>1962.13</v>
      </c>
      <c r="L113" s="18">
        <v>0</v>
      </c>
      <c r="M113" s="18">
        <f t="shared" si="2"/>
        <v>1962.13</v>
      </c>
      <c r="O113" s="201"/>
    </row>
    <row r="114" spans="1:15" s="200" customFormat="1" ht="13.1" x14ac:dyDescent="0.25">
      <c r="A114" s="41" t="s">
        <v>16</v>
      </c>
      <c r="B114" s="317" t="s">
        <v>72</v>
      </c>
      <c r="C114" s="318"/>
      <c r="D114" s="22" t="s">
        <v>14</v>
      </c>
      <c r="E114" s="42" t="s">
        <v>14</v>
      </c>
      <c r="F114" s="23" t="s">
        <v>73</v>
      </c>
      <c r="G114" s="26">
        <f>G115</f>
        <v>5024.7299999999996</v>
      </c>
      <c r="H114" s="46">
        <v>0</v>
      </c>
      <c r="I114" s="14">
        <f t="shared" si="3"/>
        <v>5024.7299999999996</v>
      </c>
      <c r="J114" s="19">
        <v>0</v>
      </c>
      <c r="K114" s="19">
        <f t="shared" si="2"/>
        <v>5024.7299999999996</v>
      </c>
      <c r="L114" s="19">
        <f>L115</f>
        <v>-2.1160000000000001</v>
      </c>
      <c r="M114" s="19">
        <f t="shared" si="2"/>
        <v>5022.6139999999996</v>
      </c>
      <c r="N114" s="51" t="str">
        <f>N9</f>
        <v>ZR 255/14</v>
      </c>
      <c r="O114" s="199"/>
    </row>
    <row r="115" spans="1:15" x14ac:dyDescent="0.2">
      <c r="A115" s="32"/>
      <c r="B115" s="313"/>
      <c r="C115" s="314"/>
      <c r="D115" s="25">
        <v>3121</v>
      </c>
      <c r="E115" s="33">
        <v>5331</v>
      </c>
      <c r="F115" s="34" t="s">
        <v>19</v>
      </c>
      <c r="G115" s="38">
        <f>G116+G117</f>
        <v>5024.7299999999996</v>
      </c>
      <c r="H115" s="47">
        <v>0</v>
      </c>
      <c r="I115" s="16">
        <f t="shared" si="3"/>
        <v>5024.7299999999996</v>
      </c>
      <c r="J115" s="16">
        <v>0</v>
      </c>
      <c r="K115" s="16">
        <f t="shared" si="2"/>
        <v>5024.7299999999996</v>
      </c>
      <c r="L115" s="16">
        <f>L116+L117</f>
        <v>-2.1160000000000001</v>
      </c>
      <c r="M115" s="16">
        <f t="shared" si="2"/>
        <v>5022.6139999999996</v>
      </c>
      <c r="O115" s="198"/>
    </row>
    <row r="116" spans="1:15" x14ac:dyDescent="0.2">
      <c r="A116" s="283"/>
      <c r="B116" s="313"/>
      <c r="C116" s="314"/>
      <c r="D116" s="284"/>
      <c r="E116" s="285" t="s">
        <v>20</v>
      </c>
      <c r="F116" s="286" t="s">
        <v>25</v>
      </c>
      <c r="G116" s="287">
        <v>1040.79</v>
      </c>
      <c r="H116" s="293">
        <v>0</v>
      </c>
      <c r="I116" s="267">
        <f t="shared" si="3"/>
        <v>1040.79</v>
      </c>
      <c r="J116" s="267">
        <v>0</v>
      </c>
      <c r="K116" s="267">
        <f t="shared" si="2"/>
        <v>1040.79</v>
      </c>
      <c r="L116" s="267">
        <v>-2.1160000000000001</v>
      </c>
      <c r="M116" s="267">
        <f t="shared" si="2"/>
        <v>1038.674</v>
      </c>
      <c r="O116" s="201"/>
    </row>
    <row r="117" spans="1:15" ht="13.1" thickBot="1" x14ac:dyDescent="0.25">
      <c r="A117" s="43"/>
      <c r="B117" s="311"/>
      <c r="C117" s="312"/>
      <c r="D117" s="20"/>
      <c r="E117" s="44"/>
      <c r="F117" s="45" t="s">
        <v>22</v>
      </c>
      <c r="G117" s="28">
        <v>3983.94</v>
      </c>
      <c r="H117" s="48">
        <v>0</v>
      </c>
      <c r="I117" s="18">
        <f t="shared" si="3"/>
        <v>3983.94</v>
      </c>
      <c r="J117" s="21">
        <v>0</v>
      </c>
      <c r="K117" s="21">
        <f t="shared" si="2"/>
        <v>3983.94</v>
      </c>
      <c r="L117" s="21">
        <v>0</v>
      </c>
      <c r="M117" s="21">
        <f t="shared" si="2"/>
        <v>3983.94</v>
      </c>
      <c r="O117" s="201"/>
    </row>
    <row r="118" spans="1:15" s="200" customFormat="1" ht="13.1" x14ac:dyDescent="0.25">
      <c r="A118" s="30" t="s">
        <v>16</v>
      </c>
      <c r="B118" s="317" t="s">
        <v>74</v>
      </c>
      <c r="C118" s="318"/>
      <c r="D118" s="13" t="s">
        <v>14</v>
      </c>
      <c r="E118" s="31" t="s">
        <v>14</v>
      </c>
      <c r="F118" s="24" t="s">
        <v>75</v>
      </c>
      <c r="G118" s="39">
        <f>G119</f>
        <v>7419.01</v>
      </c>
      <c r="H118" s="294">
        <v>0</v>
      </c>
      <c r="I118" s="19">
        <f t="shared" si="3"/>
        <v>7419.01</v>
      </c>
      <c r="J118" s="14">
        <v>0</v>
      </c>
      <c r="K118" s="14">
        <f t="shared" si="2"/>
        <v>7419.01</v>
      </c>
      <c r="L118" s="14">
        <f>L119</f>
        <v>-43.887</v>
      </c>
      <c r="M118" s="14">
        <f t="shared" si="2"/>
        <v>7375.1230000000005</v>
      </c>
      <c r="N118" s="51" t="str">
        <f>N9</f>
        <v>ZR 255/14</v>
      </c>
      <c r="O118" s="199"/>
    </row>
    <row r="119" spans="1:15" x14ac:dyDescent="0.2">
      <c r="A119" s="32"/>
      <c r="B119" s="313"/>
      <c r="C119" s="314"/>
      <c r="D119" s="25">
        <v>3122</v>
      </c>
      <c r="E119" s="33">
        <v>5331</v>
      </c>
      <c r="F119" s="34" t="s">
        <v>19</v>
      </c>
      <c r="G119" s="38">
        <f>G120+G121</f>
        <v>7419.01</v>
      </c>
      <c r="H119" s="47">
        <v>0</v>
      </c>
      <c r="I119" s="16">
        <f t="shared" si="3"/>
        <v>7419.01</v>
      </c>
      <c r="J119" s="16">
        <v>0</v>
      </c>
      <c r="K119" s="16">
        <f t="shared" si="2"/>
        <v>7419.01</v>
      </c>
      <c r="L119" s="16">
        <f>L120+L121</f>
        <v>-43.887</v>
      </c>
      <c r="M119" s="16">
        <f t="shared" si="2"/>
        <v>7375.1230000000005</v>
      </c>
      <c r="O119" s="198"/>
    </row>
    <row r="120" spans="1:15" x14ac:dyDescent="0.2">
      <c r="A120" s="283"/>
      <c r="B120" s="313"/>
      <c r="C120" s="314"/>
      <c r="D120" s="284"/>
      <c r="E120" s="285" t="s">
        <v>20</v>
      </c>
      <c r="F120" s="286" t="s">
        <v>25</v>
      </c>
      <c r="G120" s="287">
        <v>1188.55</v>
      </c>
      <c r="H120" s="293">
        <v>0</v>
      </c>
      <c r="I120" s="267">
        <f t="shared" si="3"/>
        <v>1188.55</v>
      </c>
      <c r="J120" s="267">
        <v>0</v>
      </c>
      <c r="K120" s="267">
        <f t="shared" si="2"/>
        <v>1188.55</v>
      </c>
      <c r="L120" s="267">
        <v>-43.887</v>
      </c>
      <c r="M120" s="267">
        <f t="shared" si="2"/>
        <v>1144.663</v>
      </c>
      <c r="O120" s="201"/>
    </row>
    <row r="121" spans="1:15" ht="13.1" thickBot="1" x14ac:dyDescent="0.25">
      <c r="A121" s="35"/>
      <c r="B121" s="311"/>
      <c r="C121" s="312"/>
      <c r="D121" s="17"/>
      <c r="E121" s="36"/>
      <c r="F121" s="37" t="s">
        <v>22</v>
      </c>
      <c r="G121" s="40">
        <v>6230.46</v>
      </c>
      <c r="H121" s="295">
        <v>0</v>
      </c>
      <c r="I121" s="21">
        <f t="shared" si="3"/>
        <v>6230.46</v>
      </c>
      <c r="J121" s="18">
        <v>0</v>
      </c>
      <c r="K121" s="18">
        <f t="shared" si="2"/>
        <v>6230.46</v>
      </c>
      <c r="L121" s="18">
        <v>0</v>
      </c>
      <c r="M121" s="18">
        <f t="shared" si="2"/>
        <v>6230.46</v>
      </c>
      <c r="O121" s="201"/>
    </row>
    <row r="122" spans="1:15" s="200" customFormat="1" ht="13.1" x14ac:dyDescent="0.25">
      <c r="A122" s="41" t="s">
        <v>16</v>
      </c>
      <c r="B122" s="317" t="s">
        <v>76</v>
      </c>
      <c r="C122" s="318"/>
      <c r="D122" s="22" t="s">
        <v>14</v>
      </c>
      <c r="E122" s="42" t="s">
        <v>14</v>
      </c>
      <c r="F122" s="23" t="s">
        <v>77</v>
      </c>
      <c r="G122" s="26">
        <f>G123</f>
        <v>3408.82</v>
      </c>
      <c r="H122" s="46">
        <v>0</v>
      </c>
      <c r="I122" s="14">
        <f t="shared" si="3"/>
        <v>3408.82</v>
      </c>
      <c r="J122" s="19">
        <v>0</v>
      </c>
      <c r="K122" s="19">
        <f t="shared" si="2"/>
        <v>3408.82</v>
      </c>
      <c r="L122" s="19">
        <f>L123</f>
        <v>-3.8969999999999998</v>
      </c>
      <c r="M122" s="19">
        <f t="shared" si="2"/>
        <v>3404.9230000000002</v>
      </c>
      <c r="N122" s="51" t="str">
        <f>N9</f>
        <v>ZR 255/14</v>
      </c>
      <c r="O122" s="199"/>
    </row>
    <row r="123" spans="1:15" x14ac:dyDescent="0.2">
      <c r="A123" s="32"/>
      <c r="B123" s="313"/>
      <c r="C123" s="314"/>
      <c r="D123" s="25">
        <v>3122</v>
      </c>
      <c r="E123" s="33">
        <v>5331</v>
      </c>
      <c r="F123" s="34" t="s">
        <v>19</v>
      </c>
      <c r="G123" s="38">
        <f>G124+G125</f>
        <v>3408.82</v>
      </c>
      <c r="H123" s="47">
        <v>0</v>
      </c>
      <c r="I123" s="16">
        <f t="shared" si="3"/>
        <v>3408.82</v>
      </c>
      <c r="J123" s="16">
        <v>0</v>
      </c>
      <c r="K123" s="16">
        <f t="shared" si="2"/>
        <v>3408.82</v>
      </c>
      <c r="L123" s="16">
        <f>L124+L125</f>
        <v>-3.8969999999999998</v>
      </c>
      <c r="M123" s="16">
        <f t="shared" si="2"/>
        <v>3404.9230000000002</v>
      </c>
      <c r="O123" s="198"/>
    </row>
    <row r="124" spans="1:15" x14ac:dyDescent="0.2">
      <c r="A124" s="283"/>
      <c r="B124" s="313"/>
      <c r="C124" s="314"/>
      <c r="D124" s="284"/>
      <c r="E124" s="285" t="s">
        <v>20</v>
      </c>
      <c r="F124" s="286" t="s">
        <v>25</v>
      </c>
      <c r="G124" s="287">
        <v>84</v>
      </c>
      <c r="H124" s="293">
        <v>0</v>
      </c>
      <c r="I124" s="267">
        <f t="shared" si="3"/>
        <v>84</v>
      </c>
      <c r="J124" s="267">
        <v>0</v>
      </c>
      <c r="K124" s="267">
        <f t="shared" si="2"/>
        <v>84</v>
      </c>
      <c r="L124" s="267">
        <v>-3.8969999999999998</v>
      </c>
      <c r="M124" s="267">
        <f t="shared" si="2"/>
        <v>80.102999999999994</v>
      </c>
      <c r="O124" s="201"/>
    </row>
    <row r="125" spans="1:15" ht="13.1" thickBot="1" x14ac:dyDescent="0.25">
      <c r="A125" s="43"/>
      <c r="B125" s="311"/>
      <c r="C125" s="312"/>
      <c r="D125" s="20"/>
      <c r="E125" s="44"/>
      <c r="F125" s="45" t="s">
        <v>22</v>
      </c>
      <c r="G125" s="28">
        <v>3324.82</v>
      </c>
      <c r="H125" s="48">
        <v>0</v>
      </c>
      <c r="I125" s="18">
        <f t="shared" si="3"/>
        <v>3324.82</v>
      </c>
      <c r="J125" s="21">
        <v>0</v>
      </c>
      <c r="K125" s="21">
        <f t="shared" si="2"/>
        <v>3324.82</v>
      </c>
      <c r="L125" s="21">
        <v>0</v>
      </c>
      <c r="M125" s="21">
        <f t="shared" si="2"/>
        <v>3324.82</v>
      </c>
      <c r="O125" s="201"/>
    </row>
    <row r="126" spans="1:15" s="200" customFormat="1" ht="13.1" x14ac:dyDescent="0.25">
      <c r="A126" s="30" t="s">
        <v>16</v>
      </c>
      <c r="B126" s="317" t="s">
        <v>78</v>
      </c>
      <c r="C126" s="318"/>
      <c r="D126" s="13" t="s">
        <v>14</v>
      </c>
      <c r="E126" s="31" t="s">
        <v>14</v>
      </c>
      <c r="F126" s="24" t="s">
        <v>79</v>
      </c>
      <c r="G126" s="39">
        <f>G127</f>
        <v>3773.96</v>
      </c>
      <c r="H126" s="294">
        <v>0</v>
      </c>
      <c r="I126" s="19">
        <f t="shared" si="3"/>
        <v>3773.96</v>
      </c>
      <c r="J126" s="14">
        <v>0</v>
      </c>
      <c r="K126" s="14">
        <f t="shared" si="2"/>
        <v>3773.96</v>
      </c>
      <c r="L126" s="14">
        <f>+L127</f>
        <v>-15.843</v>
      </c>
      <c r="M126" s="14">
        <f t="shared" si="2"/>
        <v>3758.1170000000002</v>
      </c>
      <c r="N126" s="51" t="str">
        <f>N9</f>
        <v>ZR 255/14</v>
      </c>
      <c r="O126" s="199"/>
    </row>
    <row r="127" spans="1:15" x14ac:dyDescent="0.2">
      <c r="A127" s="32"/>
      <c r="B127" s="313"/>
      <c r="C127" s="314"/>
      <c r="D127" s="25">
        <v>3122</v>
      </c>
      <c r="E127" s="33">
        <v>5331</v>
      </c>
      <c r="F127" s="34" t="s">
        <v>19</v>
      </c>
      <c r="G127" s="38">
        <f>G128+G129</f>
        <v>3773.96</v>
      </c>
      <c r="H127" s="47">
        <v>0</v>
      </c>
      <c r="I127" s="16">
        <f t="shared" si="3"/>
        <v>3773.96</v>
      </c>
      <c r="J127" s="16">
        <v>0</v>
      </c>
      <c r="K127" s="16">
        <f t="shared" si="2"/>
        <v>3773.96</v>
      </c>
      <c r="L127" s="16">
        <f>L128+L129</f>
        <v>-15.843</v>
      </c>
      <c r="M127" s="16">
        <f t="shared" si="2"/>
        <v>3758.1170000000002</v>
      </c>
      <c r="O127" s="198"/>
    </row>
    <row r="128" spans="1:15" x14ac:dyDescent="0.2">
      <c r="A128" s="283"/>
      <c r="B128" s="313"/>
      <c r="C128" s="314"/>
      <c r="D128" s="284"/>
      <c r="E128" s="285" t="s">
        <v>20</v>
      </c>
      <c r="F128" s="286" t="s">
        <v>25</v>
      </c>
      <c r="G128" s="287">
        <v>395.75</v>
      </c>
      <c r="H128" s="293">
        <v>0</v>
      </c>
      <c r="I128" s="267">
        <f t="shared" si="3"/>
        <v>395.75</v>
      </c>
      <c r="J128" s="267">
        <v>0</v>
      </c>
      <c r="K128" s="267">
        <f t="shared" si="2"/>
        <v>395.75</v>
      </c>
      <c r="L128" s="267">
        <v>-15.843</v>
      </c>
      <c r="M128" s="267">
        <f t="shared" si="2"/>
        <v>379.90699999999998</v>
      </c>
      <c r="O128" s="201"/>
    </row>
    <row r="129" spans="1:15" ht="13.1" thickBot="1" x14ac:dyDescent="0.25">
      <c r="A129" s="35"/>
      <c r="B129" s="311"/>
      <c r="C129" s="312"/>
      <c r="D129" s="17"/>
      <c r="E129" s="36"/>
      <c r="F129" s="37" t="s">
        <v>22</v>
      </c>
      <c r="G129" s="40">
        <v>3378.21</v>
      </c>
      <c r="H129" s="295">
        <v>0</v>
      </c>
      <c r="I129" s="21">
        <f t="shared" si="3"/>
        <v>3378.21</v>
      </c>
      <c r="J129" s="18">
        <v>0</v>
      </c>
      <c r="K129" s="18">
        <f t="shared" si="2"/>
        <v>3378.21</v>
      </c>
      <c r="L129" s="18">
        <v>0</v>
      </c>
      <c r="M129" s="18">
        <f t="shared" si="2"/>
        <v>3378.21</v>
      </c>
      <c r="O129" s="201"/>
    </row>
    <row r="130" spans="1:15" s="200" customFormat="1" ht="13.1" x14ac:dyDescent="0.25">
      <c r="A130" s="41" t="s">
        <v>16</v>
      </c>
      <c r="B130" s="317" t="s">
        <v>80</v>
      </c>
      <c r="C130" s="318"/>
      <c r="D130" s="22" t="s">
        <v>14</v>
      </c>
      <c r="E130" s="42" t="s">
        <v>14</v>
      </c>
      <c r="F130" s="23" t="s">
        <v>81</v>
      </c>
      <c r="G130" s="26">
        <f>G131</f>
        <v>6175.56</v>
      </c>
      <c r="H130" s="46">
        <v>0</v>
      </c>
      <c r="I130" s="14">
        <f t="shared" si="3"/>
        <v>6175.56</v>
      </c>
      <c r="J130" s="19">
        <v>0</v>
      </c>
      <c r="K130" s="19">
        <f t="shared" si="2"/>
        <v>6175.56</v>
      </c>
      <c r="L130" s="19">
        <f>L131</f>
        <v>-0.182</v>
      </c>
      <c r="M130" s="19">
        <f t="shared" si="2"/>
        <v>6175.3780000000006</v>
      </c>
      <c r="N130" s="51" t="str">
        <f>N9</f>
        <v>ZR 255/14</v>
      </c>
      <c r="O130" s="199"/>
    </row>
    <row r="131" spans="1:15" x14ac:dyDescent="0.2">
      <c r="A131" s="32"/>
      <c r="B131" s="313"/>
      <c r="C131" s="314"/>
      <c r="D131" s="25">
        <v>3122</v>
      </c>
      <c r="E131" s="33">
        <v>5331</v>
      </c>
      <c r="F131" s="34" t="s">
        <v>19</v>
      </c>
      <c r="G131" s="38">
        <f>G132+G133</f>
        <v>6175.56</v>
      </c>
      <c r="H131" s="47">
        <v>0</v>
      </c>
      <c r="I131" s="16">
        <f t="shared" si="3"/>
        <v>6175.56</v>
      </c>
      <c r="J131" s="16">
        <v>0</v>
      </c>
      <c r="K131" s="16">
        <f t="shared" si="2"/>
        <v>6175.56</v>
      </c>
      <c r="L131" s="16">
        <f>L132+L133</f>
        <v>-0.182</v>
      </c>
      <c r="M131" s="16">
        <f t="shared" si="2"/>
        <v>6175.3780000000006</v>
      </c>
      <c r="O131" s="198"/>
    </row>
    <row r="132" spans="1:15" x14ac:dyDescent="0.2">
      <c r="A132" s="283"/>
      <c r="B132" s="313"/>
      <c r="C132" s="314"/>
      <c r="D132" s="284"/>
      <c r="E132" s="285" t="s">
        <v>20</v>
      </c>
      <c r="F132" s="286" t="s">
        <v>25</v>
      </c>
      <c r="G132" s="287">
        <v>933.85</v>
      </c>
      <c r="H132" s="293">
        <v>0</v>
      </c>
      <c r="I132" s="267">
        <f t="shared" si="3"/>
        <v>933.85</v>
      </c>
      <c r="J132" s="267">
        <v>0</v>
      </c>
      <c r="K132" s="267">
        <f t="shared" si="2"/>
        <v>933.85</v>
      </c>
      <c r="L132" s="267">
        <v>-0.182</v>
      </c>
      <c r="M132" s="267">
        <f t="shared" si="2"/>
        <v>933.66800000000001</v>
      </c>
      <c r="O132" s="201"/>
    </row>
    <row r="133" spans="1:15" ht="13.1" thickBot="1" x14ac:dyDescent="0.25">
      <c r="A133" s="43"/>
      <c r="B133" s="311"/>
      <c r="C133" s="312"/>
      <c r="D133" s="20"/>
      <c r="E133" s="44"/>
      <c r="F133" s="45" t="s">
        <v>22</v>
      </c>
      <c r="G133" s="28">
        <v>5241.71</v>
      </c>
      <c r="H133" s="48">
        <v>0</v>
      </c>
      <c r="I133" s="18">
        <f t="shared" si="3"/>
        <v>5241.71</v>
      </c>
      <c r="J133" s="21">
        <v>0</v>
      </c>
      <c r="K133" s="21">
        <f t="shared" si="2"/>
        <v>5241.71</v>
      </c>
      <c r="L133" s="21">
        <v>0</v>
      </c>
      <c r="M133" s="21">
        <f t="shared" si="2"/>
        <v>5241.71</v>
      </c>
      <c r="O133" s="201"/>
    </row>
    <row r="134" spans="1:15" s="200" customFormat="1" ht="13.1" x14ac:dyDescent="0.25">
      <c r="A134" s="30" t="s">
        <v>16</v>
      </c>
      <c r="B134" s="317" t="s">
        <v>82</v>
      </c>
      <c r="C134" s="318"/>
      <c r="D134" s="13" t="s">
        <v>14</v>
      </c>
      <c r="E134" s="31" t="s">
        <v>14</v>
      </c>
      <c r="F134" s="24" t="s">
        <v>83</v>
      </c>
      <c r="G134" s="39">
        <f>G135</f>
        <v>9304.0400000000009</v>
      </c>
      <c r="H134" s="294">
        <v>0</v>
      </c>
      <c r="I134" s="19">
        <f t="shared" si="3"/>
        <v>9304.0400000000009</v>
      </c>
      <c r="J134" s="14">
        <f>+J135</f>
        <v>137</v>
      </c>
      <c r="K134" s="14">
        <f t="shared" si="2"/>
        <v>9441.0400000000009</v>
      </c>
      <c r="L134" s="14">
        <f>L135</f>
        <v>-20.702000000000002</v>
      </c>
      <c r="M134" s="14">
        <f t="shared" si="2"/>
        <v>9420.3380000000016</v>
      </c>
      <c r="N134" s="51" t="str">
        <f>N9</f>
        <v>ZR 255/14</v>
      </c>
      <c r="O134" s="199"/>
    </row>
    <row r="135" spans="1:15" x14ac:dyDescent="0.2">
      <c r="A135" s="32"/>
      <c r="B135" s="313"/>
      <c r="C135" s="314"/>
      <c r="D135" s="25">
        <v>3123</v>
      </c>
      <c r="E135" s="33">
        <v>5331</v>
      </c>
      <c r="F135" s="34" t="s">
        <v>19</v>
      </c>
      <c r="G135" s="38">
        <f>G136+G137</f>
        <v>9304.0400000000009</v>
      </c>
      <c r="H135" s="47">
        <v>0</v>
      </c>
      <c r="I135" s="16">
        <f t="shared" si="3"/>
        <v>9304.0400000000009</v>
      </c>
      <c r="J135" s="16">
        <f>SUM(J136:J137)</f>
        <v>137</v>
      </c>
      <c r="K135" s="16">
        <f t="shared" si="2"/>
        <v>9441.0400000000009</v>
      </c>
      <c r="L135" s="16">
        <f>L136+L137</f>
        <v>-20.702000000000002</v>
      </c>
      <c r="M135" s="16">
        <f t="shared" si="2"/>
        <v>9420.3380000000016</v>
      </c>
      <c r="O135" s="198"/>
    </row>
    <row r="136" spans="1:15" x14ac:dyDescent="0.2">
      <c r="A136" s="283"/>
      <c r="B136" s="313"/>
      <c r="C136" s="314"/>
      <c r="D136" s="284"/>
      <c r="E136" s="285" t="s">
        <v>20</v>
      </c>
      <c r="F136" s="286" t="s">
        <v>25</v>
      </c>
      <c r="G136" s="287">
        <v>537.45000000000005</v>
      </c>
      <c r="H136" s="293">
        <v>0</v>
      </c>
      <c r="I136" s="267">
        <f t="shared" si="3"/>
        <v>537.45000000000005</v>
      </c>
      <c r="J136" s="267">
        <v>0</v>
      </c>
      <c r="K136" s="267">
        <f t="shared" si="2"/>
        <v>537.45000000000005</v>
      </c>
      <c r="L136" s="267">
        <v>-20.702000000000002</v>
      </c>
      <c r="M136" s="267">
        <f t="shared" si="2"/>
        <v>516.74800000000005</v>
      </c>
      <c r="O136" s="201"/>
    </row>
    <row r="137" spans="1:15" ht="13.1" thickBot="1" x14ac:dyDescent="0.25">
      <c r="A137" s="35"/>
      <c r="B137" s="311"/>
      <c r="C137" s="312"/>
      <c r="D137" s="17"/>
      <c r="E137" s="36"/>
      <c r="F137" s="37" t="s">
        <v>22</v>
      </c>
      <c r="G137" s="40">
        <v>8766.59</v>
      </c>
      <c r="H137" s="295">
        <v>0</v>
      </c>
      <c r="I137" s="21">
        <f t="shared" si="3"/>
        <v>8766.59</v>
      </c>
      <c r="J137" s="18">
        <v>137</v>
      </c>
      <c r="K137" s="18">
        <f t="shared" si="2"/>
        <v>8903.59</v>
      </c>
      <c r="L137" s="18">
        <v>0</v>
      </c>
      <c r="M137" s="18">
        <f t="shared" si="2"/>
        <v>8903.59</v>
      </c>
      <c r="O137" s="201"/>
    </row>
    <row r="138" spans="1:15" s="200" customFormat="1" ht="13.1" x14ac:dyDescent="0.25">
      <c r="A138" s="41" t="s">
        <v>16</v>
      </c>
      <c r="B138" s="317" t="s">
        <v>84</v>
      </c>
      <c r="C138" s="318"/>
      <c r="D138" s="22" t="s">
        <v>14</v>
      </c>
      <c r="E138" s="42" t="s">
        <v>14</v>
      </c>
      <c r="F138" s="23" t="s">
        <v>85</v>
      </c>
      <c r="G138" s="26">
        <f>G139</f>
        <v>3072.8</v>
      </c>
      <c r="H138" s="46">
        <v>0</v>
      </c>
      <c r="I138" s="14">
        <f t="shared" si="3"/>
        <v>3072.8</v>
      </c>
      <c r="J138" s="19">
        <v>0</v>
      </c>
      <c r="K138" s="19">
        <f t="shared" ref="K138:M201" si="4">+I138+J138</f>
        <v>3072.8</v>
      </c>
      <c r="L138" s="19">
        <f>L139</f>
        <v>-4.1619999999999999</v>
      </c>
      <c r="M138" s="19">
        <f t="shared" si="4"/>
        <v>3068.6380000000004</v>
      </c>
      <c r="N138" s="51" t="str">
        <f>N9</f>
        <v>ZR 255/14</v>
      </c>
      <c r="O138" s="199"/>
    </row>
    <row r="139" spans="1:15" x14ac:dyDescent="0.2">
      <c r="A139" s="32"/>
      <c r="B139" s="313"/>
      <c r="C139" s="314"/>
      <c r="D139" s="25">
        <v>4322</v>
      </c>
      <c r="E139" s="33">
        <v>5331</v>
      </c>
      <c r="F139" s="34" t="s">
        <v>19</v>
      </c>
      <c r="G139" s="38">
        <f>G140+G141</f>
        <v>3072.8</v>
      </c>
      <c r="H139" s="47">
        <v>0</v>
      </c>
      <c r="I139" s="16">
        <f t="shared" ref="I139:I202" si="5">+G139+H139</f>
        <v>3072.8</v>
      </c>
      <c r="J139" s="16">
        <v>0</v>
      </c>
      <c r="K139" s="16">
        <f t="shared" si="4"/>
        <v>3072.8</v>
      </c>
      <c r="L139" s="16">
        <f>L140+L141</f>
        <v>-4.1619999999999999</v>
      </c>
      <c r="M139" s="16">
        <f t="shared" si="4"/>
        <v>3068.6380000000004</v>
      </c>
      <c r="O139" s="198"/>
    </row>
    <row r="140" spans="1:15" x14ac:dyDescent="0.2">
      <c r="A140" s="283"/>
      <c r="B140" s="313"/>
      <c r="C140" s="314"/>
      <c r="D140" s="284"/>
      <c r="E140" s="285" t="s">
        <v>20</v>
      </c>
      <c r="F140" s="286" t="s">
        <v>25</v>
      </c>
      <c r="G140" s="287">
        <v>111.82</v>
      </c>
      <c r="H140" s="293">
        <v>0</v>
      </c>
      <c r="I140" s="267">
        <f t="shared" si="5"/>
        <v>111.82</v>
      </c>
      <c r="J140" s="267">
        <v>0</v>
      </c>
      <c r="K140" s="267">
        <f t="shared" si="4"/>
        <v>111.82</v>
      </c>
      <c r="L140" s="267">
        <v>-4.1619999999999999</v>
      </c>
      <c r="M140" s="267">
        <f t="shared" si="4"/>
        <v>107.65799999999999</v>
      </c>
      <c r="O140" s="201"/>
    </row>
    <row r="141" spans="1:15" ht="13.1" thickBot="1" x14ac:dyDescent="0.25">
      <c r="A141" s="43"/>
      <c r="B141" s="311"/>
      <c r="C141" s="312"/>
      <c r="D141" s="20"/>
      <c r="E141" s="44"/>
      <c r="F141" s="45" t="s">
        <v>22</v>
      </c>
      <c r="G141" s="28">
        <v>2960.98</v>
      </c>
      <c r="H141" s="48">
        <v>0</v>
      </c>
      <c r="I141" s="18">
        <f t="shared" si="5"/>
        <v>2960.98</v>
      </c>
      <c r="J141" s="21">
        <v>0</v>
      </c>
      <c r="K141" s="21">
        <f t="shared" si="4"/>
        <v>2960.98</v>
      </c>
      <c r="L141" s="21">
        <v>0</v>
      </c>
      <c r="M141" s="21">
        <f t="shared" si="4"/>
        <v>2960.98</v>
      </c>
      <c r="O141" s="201"/>
    </row>
    <row r="142" spans="1:15" s="200" customFormat="1" ht="13.1" x14ac:dyDescent="0.25">
      <c r="A142" s="30" t="s">
        <v>16</v>
      </c>
      <c r="B142" s="317" t="s">
        <v>86</v>
      </c>
      <c r="C142" s="318"/>
      <c r="D142" s="13" t="s">
        <v>14</v>
      </c>
      <c r="E142" s="31" t="s">
        <v>14</v>
      </c>
      <c r="F142" s="24" t="s">
        <v>87</v>
      </c>
      <c r="G142" s="39">
        <f>G143</f>
        <v>3558.8100000000004</v>
      </c>
      <c r="H142" s="294">
        <v>0</v>
      </c>
      <c r="I142" s="19">
        <f t="shared" si="5"/>
        <v>3558.8100000000004</v>
      </c>
      <c r="J142" s="14">
        <v>0</v>
      </c>
      <c r="K142" s="14">
        <f t="shared" si="4"/>
        <v>3558.8100000000004</v>
      </c>
      <c r="L142" s="14">
        <f>L143</f>
        <v>3.5419999999999998</v>
      </c>
      <c r="M142" s="14">
        <f t="shared" si="4"/>
        <v>3562.3520000000003</v>
      </c>
      <c r="N142" s="51" t="str">
        <f>N9</f>
        <v>ZR 255/14</v>
      </c>
      <c r="O142" s="199"/>
    </row>
    <row r="143" spans="1:15" x14ac:dyDescent="0.2">
      <c r="A143" s="32"/>
      <c r="B143" s="313"/>
      <c r="C143" s="314"/>
      <c r="D143" s="25">
        <v>3113</v>
      </c>
      <c r="E143" s="33">
        <v>5331</v>
      </c>
      <c r="F143" s="34" t="s">
        <v>19</v>
      </c>
      <c r="G143" s="38">
        <f>G144+G145</f>
        <v>3558.8100000000004</v>
      </c>
      <c r="H143" s="47">
        <v>0</v>
      </c>
      <c r="I143" s="16">
        <f t="shared" si="5"/>
        <v>3558.8100000000004</v>
      </c>
      <c r="J143" s="16">
        <v>0</v>
      </c>
      <c r="K143" s="16">
        <f t="shared" si="4"/>
        <v>3558.8100000000004</v>
      </c>
      <c r="L143" s="16">
        <f>L144+L145</f>
        <v>3.5419999999999998</v>
      </c>
      <c r="M143" s="16">
        <f t="shared" si="4"/>
        <v>3562.3520000000003</v>
      </c>
      <c r="O143" s="198"/>
    </row>
    <row r="144" spans="1:15" x14ac:dyDescent="0.2">
      <c r="A144" s="283"/>
      <c r="B144" s="313"/>
      <c r="C144" s="314"/>
      <c r="D144" s="284"/>
      <c r="E144" s="285" t="s">
        <v>20</v>
      </c>
      <c r="F144" s="286" t="s">
        <v>25</v>
      </c>
      <c r="G144" s="287">
        <v>153.51</v>
      </c>
      <c r="H144" s="293">
        <v>0</v>
      </c>
      <c r="I144" s="267">
        <f t="shared" si="5"/>
        <v>153.51</v>
      </c>
      <c r="J144" s="267">
        <v>0</v>
      </c>
      <c r="K144" s="267">
        <f t="shared" si="4"/>
        <v>153.51</v>
      </c>
      <c r="L144" s="267">
        <v>3.5419999999999998</v>
      </c>
      <c r="M144" s="267">
        <f t="shared" si="4"/>
        <v>157.05199999999999</v>
      </c>
      <c r="O144" s="201"/>
    </row>
    <row r="145" spans="1:15" ht="13.1" thickBot="1" x14ac:dyDescent="0.25">
      <c r="A145" s="35"/>
      <c r="B145" s="311"/>
      <c r="C145" s="312"/>
      <c r="D145" s="17"/>
      <c r="E145" s="36"/>
      <c r="F145" s="37" t="s">
        <v>22</v>
      </c>
      <c r="G145" s="40">
        <v>3405.3</v>
      </c>
      <c r="H145" s="295">
        <v>0</v>
      </c>
      <c r="I145" s="21">
        <f t="shared" si="5"/>
        <v>3405.3</v>
      </c>
      <c r="J145" s="18">
        <v>0</v>
      </c>
      <c r="K145" s="18">
        <f t="shared" si="4"/>
        <v>3405.3</v>
      </c>
      <c r="L145" s="18">
        <v>0</v>
      </c>
      <c r="M145" s="18">
        <f t="shared" si="4"/>
        <v>3405.3</v>
      </c>
      <c r="O145" s="201"/>
    </row>
    <row r="146" spans="1:15" s="200" customFormat="1" ht="13.1" x14ac:dyDescent="0.25">
      <c r="A146" s="41" t="s">
        <v>16</v>
      </c>
      <c r="B146" s="317" t="s">
        <v>88</v>
      </c>
      <c r="C146" s="318"/>
      <c r="D146" s="22" t="s">
        <v>14</v>
      </c>
      <c r="E146" s="42" t="s">
        <v>14</v>
      </c>
      <c r="F146" s="23" t="s">
        <v>89</v>
      </c>
      <c r="G146" s="26">
        <f>G147</f>
        <v>1176.83</v>
      </c>
      <c r="H146" s="46">
        <v>0</v>
      </c>
      <c r="I146" s="14">
        <f t="shared" si="5"/>
        <v>1176.83</v>
      </c>
      <c r="J146" s="19">
        <v>0</v>
      </c>
      <c r="K146" s="19">
        <f t="shared" si="4"/>
        <v>1176.83</v>
      </c>
      <c r="L146" s="19">
        <f>L147</f>
        <v>-0.01</v>
      </c>
      <c r="M146" s="19">
        <f t="shared" si="4"/>
        <v>1176.82</v>
      </c>
      <c r="N146" s="51" t="str">
        <f>N9</f>
        <v>ZR 255/14</v>
      </c>
      <c r="O146" s="199"/>
    </row>
    <row r="147" spans="1:15" x14ac:dyDescent="0.2">
      <c r="A147" s="32"/>
      <c r="B147" s="313"/>
      <c r="C147" s="314"/>
      <c r="D147" s="25">
        <v>3113</v>
      </c>
      <c r="E147" s="33">
        <v>5331</v>
      </c>
      <c r="F147" s="34" t="s">
        <v>19</v>
      </c>
      <c r="G147" s="38">
        <f>G148+G149</f>
        <v>1176.83</v>
      </c>
      <c r="H147" s="47">
        <v>0</v>
      </c>
      <c r="I147" s="16">
        <f t="shared" si="5"/>
        <v>1176.83</v>
      </c>
      <c r="J147" s="16">
        <v>0</v>
      </c>
      <c r="K147" s="16">
        <f t="shared" si="4"/>
        <v>1176.83</v>
      </c>
      <c r="L147" s="16">
        <f>L148+L149</f>
        <v>-0.01</v>
      </c>
      <c r="M147" s="16">
        <f t="shared" si="4"/>
        <v>1176.82</v>
      </c>
      <c r="O147" s="198"/>
    </row>
    <row r="148" spans="1:15" x14ac:dyDescent="0.2">
      <c r="A148" s="283"/>
      <c r="B148" s="313"/>
      <c r="C148" s="314"/>
      <c r="D148" s="284"/>
      <c r="E148" s="285" t="s">
        <v>20</v>
      </c>
      <c r="F148" s="286" t="s">
        <v>25</v>
      </c>
      <c r="G148" s="287">
        <v>35.71</v>
      </c>
      <c r="H148" s="293">
        <v>0</v>
      </c>
      <c r="I148" s="267">
        <f t="shared" si="5"/>
        <v>35.71</v>
      </c>
      <c r="J148" s="267">
        <v>0</v>
      </c>
      <c r="K148" s="267">
        <f t="shared" si="4"/>
        <v>35.71</v>
      </c>
      <c r="L148" s="267">
        <v>-0.01</v>
      </c>
      <c r="M148" s="267">
        <f t="shared" si="4"/>
        <v>35.700000000000003</v>
      </c>
      <c r="O148" s="201"/>
    </row>
    <row r="149" spans="1:15" ht="13.1" thickBot="1" x14ac:dyDescent="0.25">
      <c r="A149" s="43"/>
      <c r="B149" s="311"/>
      <c r="C149" s="312"/>
      <c r="D149" s="20"/>
      <c r="E149" s="44"/>
      <c r="F149" s="45" t="s">
        <v>22</v>
      </c>
      <c r="G149" s="28">
        <v>1141.1199999999999</v>
      </c>
      <c r="H149" s="48">
        <v>0</v>
      </c>
      <c r="I149" s="18">
        <f t="shared" si="5"/>
        <v>1141.1199999999999</v>
      </c>
      <c r="J149" s="21">
        <v>0</v>
      </c>
      <c r="K149" s="21">
        <f t="shared" si="4"/>
        <v>1141.1199999999999</v>
      </c>
      <c r="L149" s="21">
        <v>0</v>
      </c>
      <c r="M149" s="21">
        <f t="shared" si="4"/>
        <v>1141.1199999999999</v>
      </c>
      <c r="O149" s="201"/>
    </row>
    <row r="150" spans="1:15" s="200" customFormat="1" ht="13.1" x14ac:dyDescent="0.25">
      <c r="A150" s="30" t="s">
        <v>16</v>
      </c>
      <c r="B150" s="317" t="s">
        <v>90</v>
      </c>
      <c r="C150" s="318"/>
      <c r="D150" s="13" t="s">
        <v>14</v>
      </c>
      <c r="E150" s="31" t="s">
        <v>14</v>
      </c>
      <c r="F150" s="24" t="s">
        <v>91</v>
      </c>
      <c r="G150" s="39">
        <f>G151</f>
        <v>1098.18</v>
      </c>
      <c r="H150" s="294">
        <v>0</v>
      </c>
      <c r="I150" s="19">
        <f t="shared" si="5"/>
        <v>1098.18</v>
      </c>
      <c r="J150" s="14">
        <v>0</v>
      </c>
      <c r="K150" s="14">
        <f t="shared" si="4"/>
        <v>1098.18</v>
      </c>
      <c r="L150" s="14">
        <f>L151</f>
        <v>0</v>
      </c>
      <c r="M150" s="14">
        <f t="shared" si="4"/>
        <v>1098.18</v>
      </c>
      <c r="N150" s="51"/>
      <c r="O150" s="199"/>
    </row>
    <row r="151" spans="1:15" x14ac:dyDescent="0.2">
      <c r="A151" s="32"/>
      <c r="B151" s="313"/>
      <c r="C151" s="314"/>
      <c r="D151" s="25">
        <v>3113</v>
      </c>
      <c r="E151" s="33">
        <v>5331</v>
      </c>
      <c r="F151" s="34" t="s">
        <v>19</v>
      </c>
      <c r="G151" s="38">
        <f>G152+G153</f>
        <v>1098.18</v>
      </c>
      <c r="H151" s="47">
        <v>0</v>
      </c>
      <c r="I151" s="16">
        <f t="shared" si="5"/>
        <v>1098.18</v>
      </c>
      <c r="J151" s="16">
        <v>0</v>
      </c>
      <c r="K151" s="16">
        <f t="shared" si="4"/>
        <v>1098.18</v>
      </c>
      <c r="L151" s="16">
        <f>L152+L153</f>
        <v>0</v>
      </c>
      <c r="M151" s="16">
        <f t="shared" si="4"/>
        <v>1098.18</v>
      </c>
      <c r="O151" s="198"/>
    </row>
    <row r="152" spans="1:15" x14ac:dyDescent="0.2">
      <c r="A152" s="283"/>
      <c r="B152" s="313"/>
      <c r="C152" s="314"/>
      <c r="D152" s="284"/>
      <c r="E152" s="285" t="s">
        <v>20</v>
      </c>
      <c r="F152" s="286" t="s">
        <v>25</v>
      </c>
      <c r="G152" s="287">
        <v>0</v>
      </c>
      <c r="H152" s="293">
        <v>0</v>
      </c>
      <c r="I152" s="267">
        <f t="shared" si="5"/>
        <v>0</v>
      </c>
      <c r="J152" s="267">
        <v>0</v>
      </c>
      <c r="K152" s="267">
        <f t="shared" si="4"/>
        <v>0</v>
      </c>
      <c r="L152" s="267">
        <v>0</v>
      </c>
      <c r="M152" s="267">
        <f t="shared" si="4"/>
        <v>0</v>
      </c>
      <c r="O152" s="201"/>
    </row>
    <row r="153" spans="1:15" ht="13.1" thickBot="1" x14ac:dyDescent="0.25">
      <c r="A153" s="35"/>
      <c r="B153" s="311"/>
      <c r="C153" s="312"/>
      <c r="D153" s="17"/>
      <c r="E153" s="36"/>
      <c r="F153" s="37" t="s">
        <v>22</v>
      </c>
      <c r="G153" s="40">
        <v>1098.18</v>
      </c>
      <c r="H153" s="295">
        <v>0</v>
      </c>
      <c r="I153" s="21">
        <f t="shared" si="5"/>
        <v>1098.18</v>
      </c>
      <c r="J153" s="18">
        <v>0</v>
      </c>
      <c r="K153" s="18">
        <f t="shared" si="4"/>
        <v>1098.18</v>
      </c>
      <c r="L153" s="18">
        <v>0</v>
      </c>
      <c r="M153" s="18">
        <f t="shared" si="4"/>
        <v>1098.18</v>
      </c>
      <c r="O153" s="201"/>
    </row>
    <row r="154" spans="1:15" s="200" customFormat="1" ht="13.1" x14ac:dyDescent="0.25">
      <c r="A154" s="30" t="s">
        <v>16</v>
      </c>
      <c r="B154" s="317" t="s">
        <v>92</v>
      </c>
      <c r="C154" s="318"/>
      <c r="D154" s="13" t="s">
        <v>14</v>
      </c>
      <c r="E154" s="31" t="s">
        <v>14</v>
      </c>
      <c r="F154" s="24" t="s">
        <v>93</v>
      </c>
      <c r="G154" s="26">
        <f>G155</f>
        <v>606.29</v>
      </c>
      <c r="H154" s="46">
        <v>0</v>
      </c>
      <c r="I154" s="14">
        <f t="shared" si="5"/>
        <v>606.29</v>
      </c>
      <c r="J154" s="19">
        <v>0</v>
      </c>
      <c r="K154" s="19">
        <f t="shared" si="4"/>
        <v>606.29</v>
      </c>
      <c r="L154" s="19">
        <f>L155</f>
        <v>-6.4710000000000001</v>
      </c>
      <c r="M154" s="19">
        <f t="shared" si="4"/>
        <v>599.81899999999996</v>
      </c>
      <c r="N154" s="51" t="str">
        <f>N9</f>
        <v>ZR 255/14</v>
      </c>
      <c r="O154" s="199"/>
    </row>
    <row r="155" spans="1:15" x14ac:dyDescent="0.2">
      <c r="A155" s="32"/>
      <c r="B155" s="313"/>
      <c r="C155" s="314"/>
      <c r="D155" s="25">
        <v>3146</v>
      </c>
      <c r="E155" s="33">
        <v>5331</v>
      </c>
      <c r="F155" s="34" t="s">
        <v>19</v>
      </c>
      <c r="G155" s="38">
        <f>G156+G157</f>
        <v>606.29</v>
      </c>
      <c r="H155" s="47">
        <v>0</v>
      </c>
      <c r="I155" s="16">
        <f t="shared" si="5"/>
        <v>606.29</v>
      </c>
      <c r="J155" s="16">
        <v>0</v>
      </c>
      <c r="K155" s="16">
        <f t="shared" si="4"/>
        <v>606.29</v>
      </c>
      <c r="L155" s="16">
        <f>L156+L157</f>
        <v>-6.4710000000000001</v>
      </c>
      <c r="M155" s="16">
        <f t="shared" si="4"/>
        <v>599.81899999999996</v>
      </c>
      <c r="O155" s="198"/>
    </row>
    <row r="156" spans="1:15" x14ac:dyDescent="0.2">
      <c r="A156" s="283"/>
      <c r="B156" s="313"/>
      <c r="C156" s="314"/>
      <c r="D156" s="284"/>
      <c r="E156" s="285" t="s">
        <v>20</v>
      </c>
      <c r="F156" s="286" t="s">
        <v>25</v>
      </c>
      <c r="G156" s="287">
        <v>10.65</v>
      </c>
      <c r="H156" s="293">
        <v>0</v>
      </c>
      <c r="I156" s="267">
        <f t="shared" si="5"/>
        <v>10.65</v>
      </c>
      <c r="J156" s="267">
        <v>0</v>
      </c>
      <c r="K156" s="267">
        <f t="shared" si="4"/>
        <v>10.65</v>
      </c>
      <c r="L156" s="267">
        <v>-6.4710000000000001</v>
      </c>
      <c r="M156" s="267">
        <f t="shared" si="4"/>
        <v>4.1790000000000003</v>
      </c>
      <c r="O156" s="201"/>
    </row>
    <row r="157" spans="1:15" ht="13.1" thickBot="1" x14ac:dyDescent="0.25">
      <c r="A157" s="35"/>
      <c r="B157" s="311"/>
      <c r="C157" s="312"/>
      <c r="D157" s="17"/>
      <c r="E157" s="36"/>
      <c r="F157" s="37" t="s">
        <v>22</v>
      </c>
      <c r="G157" s="28">
        <v>595.64</v>
      </c>
      <c r="H157" s="48">
        <v>0</v>
      </c>
      <c r="I157" s="18">
        <f t="shared" si="5"/>
        <v>595.64</v>
      </c>
      <c r="J157" s="21">
        <v>0</v>
      </c>
      <c r="K157" s="21">
        <f t="shared" si="4"/>
        <v>595.64</v>
      </c>
      <c r="L157" s="21">
        <v>0</v>
      </c>
      <c r="M157" s="21">
        <f t="shared" si="4"/>
        <v>595.64</v>
      </c>
      <c r="O157" s="201"/>
    </row>
    <row r="158" spans="1:15" x14ac:dyDescent="0.2">
      <c r="A158" s="41" t="s">
        <v>16</v>
      </c>
      <c r="B158" s="317" t="s">
        <v>94</v>
      </c>
      <c r="C158" s="318"/>
      <c r="D158" s="22" t="s">
        <v>14</v>
      </c>
      <c r="E158" s="42" t="s">
        <v>14</v>
      </c>
      <c r="F158" s="23" t="s">
        <v>95</v>
      </c>
      <c r="G158" s="39">
        <f>G159</f>
        <v>4317.88</v>
      </c>
      <c r="H158" s="294">
        <v>0</v>
      </c>
      <c r="I158" s="19">
        <f t="shared" si="5"/>
        <v>4317.88</v>
      </c>
      <c r="J158" s="14">
        <v>0</v>
      </c>
      <c r="K158" s="14">
        <f t="shared" si="4"/>
        <v>4317.88</v>
      </c>
      <c r="L158" s="14">
        <f>L159</f>
        <v>0.66900000000000004</v>
      </c>
      <c r="M158" s="14">
        <f t="shared" si="4"/>
        <v>4318.549</v>
      </c>
      <c r="N158" s="51" t="str">
        <f>N9</f>
        <v>ZR 255/14</v>
      </c>
      <c r="O158" s="201"/>
    </row>
    <row r="159" spans="1:15" x14ac:dyDescent="0.2">
      <c r="A159" s="32"/>
      <c r="B159" s="313"/>
      <c r="C159" s="314"/>
      <c r="D159" s="25">
        <v>3121</v>
      </c>
      <c r="E159" s="33">
        <v>5331</v>
      </c>
      <c r="F159" s="34" t="s">
        <v>19</v>
      </c>
      <c r="G159" s="38">
        <f>G160+G161</f>
        <v>4317.88</v>
      </c>
      <c r="H159" s="47">
        <v>0</v>
      </c>
      <c r="I159" s="16">
        <f t="shared" si="5"/>
        <v>4317.88</v>
      </c>
      <c r="J159" s="16">
        <v>0</v>
      </c>
      <c r="K159" s="16">
        <f t="shared" si="4"/>
        <v>4317.88</v>
      </c>
      <c r="L159" s="16">
        <f>L160+L161</f>
        <v>0.66900000000000004</v>
      </c>
      <c r="M159" s="16">
        <f t="shared" si="4"/>
        <v>4318.549</v>
      </c>
      <c r="O159" s="198"/>
    </row>
    <row r="160" spans="1:15" x14ac:dyDescent="0.2">
      <c r="A160" s="283"/>
      <c r="B160" s="313"/>
      <c r="C160" s="314"/>
      <c r="D160" s="284"/>
      <c r="E160" s="285" t="s">
        <v>20</v>
      </c>
      <c r="F160" s="286" t="s">
        <v>25</v>
      </c>
      <c r="G160" s="287">
        <v>939.13</v>
      </c>
      <c r="H160" s="293">
        <v>0</v>
      </c>
      <c r="I160" s="267">
        <f t="shared" si="5"/>
        <v>939.13</v>
      </c>
      <c r="J160" s="267">
        <v>0</v>
      </c>
      <c r="K160" s="267">
        <f t="shared" si="4"/>
        <v>939.13</v>
      </c>
      <c r="L160" s="267">
        <v>0.66900000000000004</v>
      </c>
      <c r="M160" s="267">
        <f t="shared" si="4"/>
        <v>939.79899999999998</v>
      </c>
      <c r="O160" s="201"/>
    </row>
    <row r="161" spans="1:15" ht="13.1" thickBot="1" x14ac:dyDescent="0.25">
      <c r="A161" s="35"/>
      <c r="B161" s="311"/>
      <c r="C161" s="312"/>
      <c r="D161" s="17"/>
      <c r="E161" s="36"/>
      <c r="F161" s="37" t="s">
        <v>22</v>
      </c>
      <c r="G161" s="40">
        <v>3378.75</v>
      </c>
      <c r="H161" s="295">
        <v>0</v>
      </c>
      <c r="I161" s="21">
        <f t="shared" si="5"/>
        <v>3378.75</v>
      </c>
      <c r="J161" s="18">
        <v>0</v>
      </c>
      <c r="K161" s="18">
        <f t="shared" si="4"/>
        <v>3378.75</v>
      </c>
      <c r="L161" s="18">
        <v>0</v>
      </c>
      <c r="M161" s="18">
        <f t="shared" si="4"/>
        <v>3378.75</v>
      </c>
      <c r="O161" s="201"/>
    </row>
    <row r="162" spans="1:15" s="200" customFormat="1" ht="13.1" x14ac:dyDescent="0.25">
      <c r="A162" s="30" t="s">
        <v>16</v>
      </c>
      <c r="B162" s="317" t="s">
        <v>96</v>
      </c>
      <c r="C162" s="318"/>
      <c r="D162" s="13" t="s">
        <v>14</v>
      </c>
      <c r="E162" s="31" t="s">
        <v>14</v>
      </c>
      <c r="F162" s="24" t="s">
        <v>97</v>
      </c>
      <c r="G162" s="26">
        <f>G163</f>
        <v>2277.4</v>
      </c>
      <c r="H162" s="46">
        <v>0</v>
      </c>
      <c r="I162" s="14">
        <f t="shared" si="5"/>
        <v>2277.4</v>
      </c>
      <c r="J162" s="19">
        <v>0</v>
      </c>
      <c r="K162" s="19">
        <f t="shared" si="4"/>
        <v>2277.4</v>
      </c>
      <c r="L162" s="19">
        <f>L163</f>
        <v>-1.1080000000000001</v>
      </c>
      <c r="M162" s="19">
        <f t="shared" si="4"/>
        <v>2276.2919999999999</v>
      </c>
      <c r="N162" s="51" t="str">
        <f>N9</f>
        <v>ZR 255/14</v>
      </c>
      <c r="O162" s="199"/>
    </row>
    <row r="163" spans="1:15" x14ac:dyDescent="0.2">
      <c r="A163" s="32"/>
      <c r="B163" s="313"/>
      <c r="C163" s="314"/>
      <c r="D163" s="25">
        <v>3121</v>
      </c>
      <c r="E163" s="33">
        <v>5331</v>
      </c>
      <c r="F163" s="34" t="s">
        <v>19</v>
      </c>
      <c r="G163" s="38">
        <f>G164+G165</f>
        <v>2277.4</v>
      </c>
      <c r="H163" s="47">
        <v>0</v>
      </c>
      <c r="I163" s="16">
        <f t="shared" si="5"/>
        <v>2277.4</v>
      </c>
      <c r="J163" s="16">
        <v>0</v>
      </c>
      <c r="K163" s="16">
        <f t="shared" si="4"/>
        <v>2277.4</v>
      </c>
      <c r="L163" s="16">
        <f>L164+L165</f>
        <v>-1.1080000000000001</v>
      </c>
      <c r="M163" s="16">
        <f t="shared" si="4"/>
        <v>2276.2919999999999</v>
      </c>
      <c r="O163" s="198"/>
    </row>
    <row r="164" spans="1:15" x14ac:dyDescent="0.2">
      <c r="A164" s="283"/>
      <c r="B164" s="313"/>
      <c r="C164" s="314"/>
      <c r="D164" s="284"/>
      <c r="E164" s="285" t="s">
        <v>20</v>
      </c>
      <c r="F164" s="286" t="s">
        <v>25</v>
      </c>
      <c r="G164" s="287">
        <v>332.94</v>
      </c>
      <c r="H164" s="293">
        <v>0</v>
      </c>
      <c r="I164" s="267">
        <f t="shared" si="5"/>
        <v>332.94</v>
      </c>
      <c r="J164" s="267">
        <v>0</v>
      </c>
      <c r="K164" s="267">
        <f t="shared" si="4"/>
        <v>332.94</v>
      </c>
      <c r="L164" s="267">
        <v>-1.1080000000000001</v>
      </c>
      <c r="M164" s="267">
        <f t="shared" si="4"/>
        <v>331.83199999999999</v>
      </c>
      <c r="O164" s="201"/>
    </row>
    <row r="165" spans="1:15" ht="13.1" thickBot="1" x14ac:dyDescent="0.25">
      <c r="A165" s="35"/>
      <c r="B165" s="311"/>
      <c r="C165" s="312"/>
      <c r="D165" s="17"/>
      <c r="E165" s="36"/>
      <c r="F165" s="37" t="s">
        <v>22</v>
      </c>
      <c r="G165" s="28">
        <v>1944.46</v>
      </c>
      <c r="H165" s="48">
        <v>0</v>
      </c>
      <c r="I165" s="18">
        <f t="shared" si="5"/>
        <v>1944.46</v>
      </c>
      <c r="J165" s="21">
        <v>0</v>
      </c>
      <c r="K165" s="21">
        <f t="shared" si="4"/>
        <v>1944.46</v>
      </c>
      <c r="L165" s="21">
        <v>0</v>
      </c>
      <c r="M165" s="21">
        <f t="shared" si="4"/>
        <v>1944.46</v>
      </c>
      <c r="O165" s="201"/>
    </row>
    <row r="166" spans="1:15" s="200" customFormat="1" ht="13.1" x14ac:dyDescent="0.25">
      <c r="A166" s="41" t="s">
        <v>16</v>
      </c>
      <c r="B166" s="317" t="s">
        <v>98</v>
      </c>
      <c r="C166" s="318"/>
      <c r="D166" s="22" t="s">
        <v>14</v>
      </c>
      <c r="E166" s="42" t="s">
        <v>14</v>
      </c>
      <c r="F166" s="23" t="s">
        <v>99</v>
      </c>
      <c r="G166" s="39">
        <f>G167</f>
        <v>2374.5300000000002</v>
      </c>
      <c r="H166" s="294">
        <v>0</v>
      </c>
      <c r="I166" s="19">
        <f t="shared" si="5"/>
        <v>2374.5300000000002</v>
      </c>
      <c r="J166" s="14">
        <v>0</v>
      </c>
      <c r="K166" s="14">
        <f t="shared" si="4"/>
        <v>2374.5300000000002</v>
      </c>
      <c r="L166" s="14">
        <f>L167</f>
        <v>-0.20200000000000001</v>
      </c>
      <c r="M166" s="14">
        <f t="shared" si="4"/>
        <v>2374.328</v>
      </c>
      <c r="N166" s="51" t="str">
        <f>N9</f>
        <v>ZR 255/14</v>
      </c>
      <c r="O166" s="199"/>
    </row>
    <row r="167" spans="1:15" x14ac:dyDescent="0.2">
      <c r="A167" s="32"/>
      <c r="B167" s="313"/>
      <c r="C167" s="314"/>
      <c r="D167" s="25">
        <v>3122</v>
      </c>
      <c r="E167" s="33">
        <v>5331</v>
      </c>
      <c r="F167" s="34" t="s">
        <v>19</v>
      </c>
      <c r="G167" s="38">
        <f>G168+G169</f>
        <v>2374.5300000000002</v>
      </c>
      <c r="H167" s="47">
        <v>0</v>
      </c>
      <c r="I167" s="16">
        <f t="shared" si="5"/>
        <v>2374.5300000000002</v>
      </c>
      <c r="J167" s="16">
        <v>0</v>
      </c>
      <c r="K167" s="16">
        <f t="shared" si="4"/>
        <v>2374.5300000000002</v>
      </c>
      <c r="L167" s="16">
        <f>L168+L169</f>
        <v>-0.20200000000000001</v>
      </c>
      <c r="M167" s="16">
        <f t="shared" si="4"/>
        <v>2374.328</v>
      </c>
      <c r="O167" s="198"/>
    </row>
    <row r="168" spans="1:15" x14ac:dyDescent="0.2">
      <c r="A168" s="283"/>
      <c r="B168" s="313"/>
      <c r="C168" s="314"/>
      <c r="D168" s="284"/>
      <c r="E168" s="285" t="s">
        <v>20</v>
      </c>
      <c r="F168" s="286" t="s">
        <v>25</v>
      </c>
      <c r="G168" s="287">
        <v>272.32</v>
      </c>
      <c r="H168" s="293">
        <v>0</v>
      </c>
      <c r="I168" s="267">
        <f t="shared" si="5"/>
        <v>272.32</v>
      </c>
      <c r="J168" s="267">
        <v>0</v>
      </c>
      <c r="K168" s="267">
        <f t="shared" si="4"/>
        <v>272.32</v>
      </c>
      <c r="L168" s="267">
        <v>-0.20200000000000001</v>
      </c>
      <c r="M168" s="267">
        <f t="shared" si="4"/>
        <v>272.11799999999999</v>
      </c>
      <c r="O168" s="201"/>
    </row>
    <row r="169" spans="1:15" ht="13.1" thickBot="1" x14ac:dyDescent="0.25">
      <c r="A169" s="35"/>
      <c r="B169" s="311"/>
      <c r="C169" s="312"/>
      <c r="D169" s="17"/>
      <c r="E169" s="36"/>
      <c r="F169" s="37" t="s">
        <v>22</v>
      </c>
      <c r="G169" s="40">
        <v>2102.21</v>
      </c>
      <c r="H169" s="295">
        <v>0</v>
      </c>
      <c r="I169" s="21">
        <f t="shared" si="5"/>
        <v>2102.21</v>
      </c>
      <c r="J169" s="18">
        <v>0</v>
      </c>
      <c r="K169" s="18">
        <f t="shared" si="4"/>
        <v>2102.21</v>
      </c>
      <c r="L169" s="18">
        <v>0</v>
      </c>
      <c r="M169" s="18">
        <f t="shared" si="4"/>
        <v>2102.21</v>
      </c>
      <c r="O169" s="201"/>
    </row>
    <row r="170" spans="1:15" s="200" customFormat="1" ht="13.1" x14ac:dyDescent="0.25">
      <c r="A170" s="30" t="s">
        <v>16</v>
      </c>
      <c r="B170" s="317" t="s">
        <v>100</v>
      </c>
      <c r="C170" s="318"/>
      <c r="D170" s="13" t="s">
        <v>14</v>
      </c>
      <c r="E170" s="31" t="s">
        <v>14</v>
      </c>
      <c r="F170" s="24" t="s">
        <v>101</v>
      </c>
      <c r="G170" s="26">
        <f>G171</f>
        <v>4325.0599999999995</v>
      </c>
      <c r="H170" s="46">
        <v>0</v>
      </c>
      <c r="I170" s="14">
        <f t="shared" si="5"/>
        <v>4325.0599999999995</v>
      </c>
      <c r="J170" s="19">
        <v>0</v>
      </c>
      <c r="K170" s="19">
        <f t="shared" si="4"/>
        <v>4325.0599999999995</v>
      </c>
      <c r="L170" s="19">
        <f>L171</f>
        <v>-5.649</v>
      </c>
      <c r="M170" s="19">
        <f t="shared" si="4"/>
        <v>4319.4109999999991</v>
      </c>
      <c r="N170" s="51" t="str">
        <f>N9</f>
        <v>ZR 255/14</v>
      </c>
      <c r="O170" s="199"/>
    </row>
    <row r="171" spans="1:15" x14ac:dyDescent="0.2">
      <c r="A171" s="32"/>
      <c r="B171" s="313"/>
      <c r="C171" s="314"/>
      <c r="D171" s="25">
        <v>3122</v>
      </c>
      <c r="E171" s="33">
        <v>5331</v>
      </c>
      <c r="F171" s="34" t="s">
        <v>19</v>
      </c>
      <c r="G171" s="38">
        <f>G172+G173</f>
        <v>4325.0599999999995</v>
      </c>
      <c r="H171" s="47">
        <v>0</v>
      </c>
      <c r="I171" s="16">
        <f t="shared" si="5"/>
        <v>4325.0599999999995</v>
      </c>
      <c r="J171" s="16">
        <v>0</v>
      </c>
      <c r="K171" s="16">
        <f t="shared" si="4"/>
        <v>4325.0599999999995</v>
      </c>
      <c r="L171" s="16">
        <f>L172+L173</f>
        <v>-5.649</v>
      </c>
      <c r="M171" s="16">
        <f t="shared" si="4"/>
        <v>4319.4109999999991</v>
      </c>
      <c r="O171" s="198"/>
    </row>
    <row r="172" spans="1:15" x14ac:dyDescent="0.2">
      <c r="A172" s="283"/>
      <c r="B172" s="313"/>
      <c r="C172" s="314"/>
      <c r="D172" s="284"/>
      <c r="E172" s="285" t="s">
        <v>20</v>
      </c>
      <c r="F172" s="286" t="s">
        <v>25</v>
      </c>
      <c r="G172" s="40">
        <v>614.15</v>
      </c>
      <c r="H172" s="295">
        <v>0</v>
      </c>
      <c r="I172" s="21">
        <f t="shared" si="5"/>
        <v>614.15</v>
      </c>
      <c r="J172" s="267">
        <v>0</v>
      </c>
      <c r="K172" s="267">
        <f t="shared" si="4"/>
        <v>614.15</v>
      </c>
      <c r="L172" s="267">
        <v>-5.649</v>
      </c>
      <c r="M172" s="267">
        <f t="shared" si="4"/>
        <v>608.50099999999998</v>
      </c>
      <c r="O172" s="201"/>
    </row>
    <row r="173" spans="1:15" ht="13.1" thickBot="1" x14ac:dyDescent="0.25">
      <c r="A173" s="35"/>
      <c r="B173" s="311"/>
      <c r="C173" s="312"/>
      <c r="D173" s="17"/>
      <c r="E173" s="36"/>
      <c r="F173" s="37" t="s">
        <v>22</v>
      </c>
      <c r="G173" s="28">
        <v>3710.91</v>
      </c>
      <c r="H173" s="48">
        <v>0</v>
      </c>
      <c r="I173" s="18">
        <f t="shared" si="5"/>
        <v>3710.91</v>
      </c>
      <c r="J173" s="21">
        <v>0</v>
      </c>
      <c r="K173" s="21">
        <f t="shared" si="4"/>
        <v>3710.91</v>
      </c>
      <c r="L173" s="21">
        <v>0</v>
      </c>
      <c r="M173" s="21">
        <f t="shared" si="4"/>
        <v>3710.91</v>
      </c>
      <c r="O173" s="201"/>
    </row>
    <row r="174" spans="1:15" s="200" customFormat="1" ht="13.1" x14ac:dyDescent="0.25">
      <c r="A174" s="30" t="s">
        <v>16</v>
      </c>
      <c r="B174" s="317" t="s">
        <v>102</v>
      </c>
      <c r="C174" s="318"/>
      <c r="D174" s="13" t="s">
        <v>14</v>
      </c>
      <c r="E174" s="31" t="s">
        <v>14</v>
      </c>
      <c r="F174" s="24" t="s">
        <v>103</v>
      </c>
      <c r="G174" s="39">
        <f>G175</f>
        <v>20564.46</v>
      </c>
      <c r="H174" s="294">
        <v>0</v>
      </c>
      <c r="I174" s="19">
        <f t="shared" si="5"/>
        <v>20564.46</v>
      </c>
      <c r="J174" s="14">
        <v>0</v>
      </c>
      <c r="K174" s="14">
        <f t="shared" si="4"/>
        <v>20564.46</v>
      </c>
      <c r="L174" s="14">
        <f>L175</f>
        <v>-50.335999999999999</v>
      </c>
      <c r="M174" s="14">
        <f t="shared" si="4"/>
        <v>20514.124</v>
      </c>
      <c r="N174" s="51" t="str">
        <f>N9</f>
        <v>ZR 255/14</v>
      </c>
      <c r="O174" s="199"/>
    </row>
    <row r="175" spans="1:15" x14ac:dyDescent="0.2">
      <c r="A175" s="32"/>
      <c r="B175" s="313"/>
      <c r="C175" s="314"/>
      <c r="D175" s="25">
        <v>3123</v>
      </c>
      <c r="E175" s="33">
        <v>5331</v>
      </c>
      <c r="F175" s="34" t="s">
        <v>19</v>
      </c>
      <c r="G175" s="38">
        <f>G176+G177</f>
        <v>20564.46</v>
      </c>
      <c r="H175" s="47">
        <v>0</v>
      </c>
      <c r="I175" s="16">
        <f t="shared" si="5"/>
        <v>20564.46</v>
      </c>
      <c r="J175" s="16">
        <v>0</v>
      </c>
      <c r="K175" s="16">
        <f t="shared" si="4"/>
        <v>20564.46</v>
      </c>
      <c r="L175" s="16">
        <f>L176+L177</f>
        <v>-50.335999999999999</v>
      </c>
      <c r="M175" s="16">
        <f t="shared" si="4"/>
        <v>20514.124</v>
      </c>
      <c r="O175" s="198"/>
    </row>
    <row r="176" spans="1:15" x14ac:dyDescent="0.2">
      <c r="A176" s="283"/>
      <c r="B176" s="313"/>
      <c r="C176" s="314"/>
      <c r="D176" s="284"/>
      <c r="E176" s="285" t="s">
        <v>20</v>
      </c>
      <c r="F176" s="286" t="s">
        <v>25</v>
      </c>
      <c r="G176" s="287">
        <v>3130</v>
      </c>
      <c r="H176" s="293">
        <v>0</v>
      </c>
      <c r="I176" s="267">
        <f t="shared" si="5"/>
        <v>3130</v>
      </c>
      <c r="J176" s="267">
        <v>0</v>
      </c>
      <c r="K176" s="267">
        <f t="shared" si="4"/>
        <v>3130</v>
      </c>
      <c r="L176" s="267">
        <v>-50.335999999999999</v>
      </c>
      <c r="M176" s="267">
        <f t="shared" si="4"/>
        <v>3079.6640000000002</v>
      </c>
      <c r="O176" s="201"/>
    </row>
    <row r="177" spans="1:15" ht="13.1" thickBot="1" x14ac:dyDescent="0.25">
      <c r="A177" s="35"/>
      <c r="B177" s="311"/>
      <c r="C177" s="312"/>
      <c r="D177" s="17"/>
      <c r="E177" s="36"/>
      <c r="F177" s="37" t="s">
        <v>22</v>
      </c>
      <c r="G177" s="40">
        <v>17434.46</v>
      </c>
      <c r="H177" s="295">
        <v>0</v>
      </c>
      <c r="I177" s="21">
        <f t="shared" si="5"/>
        <v>17434.46</v>
      </c>
      <c r="J177" s="18">
        <v>0</v>
      </c>
      <c r="K177" s="18">
        <f t="shared" si="4"/>
        <v>17434.46</v>
      </c>
      <c r="L177" s="18">
        <v>0</v>
      </c>
      <c r="M177" s="18">
        <f t="shared" si="4"/>
        <v>17434.46</v>
      </c>
      <c r="O177" s="201"/>
    </row>
    <row r="178" spans="1:15" s="200" customFormat="1" ht="13.1" x14ac:dyDescent="0.25">
      <c r="A178" s="30" t="s">
        <v>16</v>
      </c>
      <c r="B178" s="317" t="s">
        <v>104</v>
      </c>
      <c r="C178" s="318"/>
      <c r="D178" s="13" t="s">
        <v>14</v>
      </c>
      <c r="E178" s="31" t="s">
        <v>14</v>
      </c>
      <c r="F178" s="24" t="s">
        <v>105</v>
      </c>
      <c r="G178" s="26">
        <f>G179</f>
        <v>10742.6</v>
      </c>
      <c r="H178" s="46">
        <f>+H179</f>
        <v>256.21749999999997</v>
      </c>
      <c r="I178" s="14">
        <f t="shared" si="5"/>
        <v>10998.817500000001</v>
      </c>
      <c r="J178" s="19">
        <v>0</v>
      </c>
      <c r="K178" s="19">
        <f t="shared" si="4"/>
        <v>10998.817500000001</v>
      </c>
      <c r="L178" s="19">
        <f>L179</f>
        <v>-130.11000000000001</v>
      </c>
      <c r="M178" s="19">
        <f t="shared" si="4"/>
        <v>10868.7075</v>
      </c>
      <c r="N178" s="51" t="str">
        <f>N9</f>
        <v>ZR 255/14</v>
      </c>
      <c r="O178" s="199"/>
    </row>
    <row r="179" spans="1:15" x14ac:dyDescent="0.2">
      <c r="A179" s="32"/>
      <c r="B179" s="313"/>
      <c r="C179" s="314"/>
      <c r="D179" s="25">
        <v>3122</v>
      </c>
      <c r="E179" s="33">
        <v>5331</v>
      </c>
      <c r="F179" s="34" t="s">
        <v>19</v>
      </c>
      <c r="G179" s="38">
        <f>G180+G181</f>
        <v>10742.6</v>
      </c>
      <c r="H179" s="47">
        <f>SUM(H180:H181)</f>
        <v>256.21749999999997</v>
      </c>
      <c r="I179" s="16">
        <f t="shared" si="5"/>
        <v>10998.817500000001</v>
      </c>
      <c r="J179" s="16">
        <v>0</v>
      </c>
      <c r="K179" s="16">
        <f t="shared" si="4"/>
        <v>10998.817500000001</v>
      </c>
      <c r="L179" s="16">
        <f>L180+L181</f>
        <v>-130.11000000000001</v>
      </c>
      <c r="M179" s="16">
        <f t="shared" si="4"/>
        <v>10868.7075</v>
      </c>
      <c r="O179" s="198"/>
    </row>
    <row r="180" spans="1:15" x14ac:dyDescent="0.2">
      <c r="A180" s="283"/>
      <c r="B180" s="313"/>
      <c r="C180" s="314"/>
      <c r="D180" s="284"/>
      <c r="E180" s="285" t="s">
        <v>20</v>
      </c>
      <c r="F180" s="286" t="s">
        <v>25</v>
      </c>
      <c r="G180" s="287">
        <v>1835</v>
      </c>
      <c r="H180" s="293">
        <v>0</v>
      </c>
      <c r="I180" s="267">
        <f t="shared" si="5"/>
        <v>1835</v>
      </c>
      <c r="J180" s="267">
        <v>0</v>
      </c>
      <c r="K180" s="267">
        <f t="shared" si="4"/>
        <v>1835</v>
      </c>
      <c r="L180" s="267">
        <v>-130.11000000000001</v>
      </c>
      <c r="M180" s="267">
        <f t="shared" si="4"/>
        <v>1704.8899999999999</v>
      </c>
      <c r="O180" s="201"/>
    </row>
    <row r="181" spans="1:15" ht="13.1" thickBot="1" x14ac:dyDescent="0.25">
      <c r="A181" s="35"/>
      <c r="B181" s="311"/>
      <c r="C181" s="312"/>
      <c r="D181" s="17"/>
      <c r="E181" s="36"/>
      <c r="F181" s="37" t="s">
        <v>22</v>
      </c>
      <c r="G181" s="28">
        <v>8907.6</v>
      </c>
      <c r="H181" s="48">
        <v>256.21749999999997</v>
      </c>
      <c r="I181" s="18">
        <f t="shared" si="5"/>
        <v>9163.817500000001</v>
      </c>
      <c r="J181" s="21">
        <v>0</v>
      </c>
      <c r="K181" s="21">
        <f t="shared" si="4"/>
        <v>9163.817500000001</v>
      </c>
      <c r="L181" s="21">
        <v>0</v>
      </c>
      <c r="M181" s="21">
        <f t="shared" si="4"/>
        <v>9163.817500000001</v>
      </c>
      <c r="O181" s="201"/>
    </row>
    <row r="182" spans="1:15" s="200" customFormat="1" ht="13.1" x14ac:dyDescent="0.25">
      <c r="A182" s="41" t="s">
        <v>16</v>
      </c>
      <c r="B182" s="317" t="s">
        <v>106</v>
      </c>
      <c r="C182" s="318"/>
      <c r="D182" s="22" t="s">
        <v>14</v>
      </c>
      <c r="E182" s="42" t="s">
        <v>14</v>
      </c>
      <c r="F182" s="23" t="s">
        <v>107</v>
      </c>
      <c r="G182" s="39">
        <f>G183</f>
        <v>3067.87</v>
      </c>
      <c r="H182" s="294">
        <v>0</v>
      </c>
      <c r="I182" s="19">
        <f t="shared" si="5"/>
        <v>3067.87</v>
      </c>
      <c r="J182" s="14">
        <v>0</v>
      </c>
      <c r="K182" s="14">
        <f t="shared" si="4"/>
        <v>3067.87</v>
      </c>
      <c r="L182" s="14">
        <f>L183</f>
        <v>-20.738</v>
      </c>
      <c r="M182" s="14">
        <f t="shared" si="4"/>
        <v>3047.1320000000001</v>
      </c>
      <c r="N182" s="51" t="str">
        <f>N9</f>
        <v>ZR 255/14</v>
      </c>
      <c r="O182" s="199"/>
    </row>
    <row r="183" spans="1:15" x14ac:dyDescent="0.2">
      <c r="A183" s="32"/>
      <c r="B183" s="313"/>
      <c r="C183" s="314"/>
      <c r="D183" s="25">
        <v>3122</v>
      </c>
      <c r="E183" s="33">
        <v>5331</v>
      </c>
      <c r="F183" s="34" t="s">
        <v>19</v>
      </c>
      <c r="G183" s="38">
        <f>G184+G185</f>
        <v>3067.87</v>
      </c>
      <c r="H183" s="47">
        <v>0</v>
      </c>
      <c r="I183" s="16">
        <f t="shared" si="5"/>
        <v>3067.87</v>
      </c>
      <c r="J183" s="16">
        <v>0</v>
      </c>
      <c r="K183" s="16">
        <f t="shared" si="4"/>
        <v>3067.87</v>
      </c>
      <c r="L183" s="16">
        <f>L184+L185</f>
        <v>-20.738</v>
      </c>
      <c r="M183" s="16">
        <f t="shared" si="4"/>
        <v>3047.1320000000001</v>
      </c>
      <c r="O183" s="198"/>
    </row>
    <row r="184" spans="1:15" x14ac:dyDescent="0.2">
      <c r="A184" s="283"/>
      <c r="B184" s="313"/>
      <c r="C184" s="314"/>
      <c r="D184" s="284"/>
      <c r="E184" s="285" t="s">
        <v>20</v>
      </c>
      <c r="F184" s="286" t="s">
        <v>25</v>
      </c>
      <c r="G184" s="287">
        <v>530.20000000000005</v>
      </c>
      <c r="H184" s="293">
        <v>0</v>
      </c>
      <c r="I184" s="267">
        <f t="shared" si="5"/>
        <v>530.20000000000005</v>
      </c>
      <c r="J184" s="267">
        <v>0</v>
      </c>
      <c r="K184" s="267">
        <f t="shared" si="4"/>
        <v>530.20000000000005</v>
      </c>
      <c r="L184" s="267">
        <v>-20.738</v>
      </c>
      <c r="M184" s="267">
        <f t="shared" si="4"/>
        <v>509.46200000000005</v>
      </c>
      <c r="O184" s="201"/>
    </row>
    <row r="185" spans="1:15" ht="13.1" thickBot="1" x14ac:dyDescent="0.25">
      <c r="A185" s="43"/>
      <c r="B185" s="311"/>
      <c r="C185" s="312"/>
      <c r="D185" s="20"/>
      <c r="E185" s="44"/>
      <c r="F185" s="45" t="s">
        <v>22</v>
      </c>
      <c r="G185" s="40">
        <v>2537.67</v>
      </c>
      <c r="H185" s="295">
        <v>0</v>
      </c>
      <c r="I185" s="21">
        <f t="shared" si="5"/>
        <v>2537.67</v>
      </c>
      <c r="J185" s="18">
        <v>0</v>
      </c>
      <c r="K185" s="18">
        <f t="shared" si="4"/>
        <v>2537.67</v>
      </c>
      <c r="L185" s="18">
        <v>0</v>
      </c>
      <c r="M185" s="18">
        <f t="shared" si="4"/>
        <v>2537.67</v>
      </c>
      <c r="O185" s="201"/>
    </row>
    <row r="186" spans="1:15" s="200" customFormat="1" ht="13.1" x14ac:dyDescent="0.25">
      <c r="A186" s="30" t="s">
        <v>16</v>
      </c>
      <c r="B186" s="317" t="s">
        <v>108</v>
      </c>
      <c r="C186" s="318"/>
      <c r="D186" s="13" t="s">
        <v>14</v>
      </c>
      <c r="E186" s="31" t="s">
        <v>14</v>
      </c>
      <c r="F186" s="24" t="s">
        <v>109</v>
      </c>
      <c r="G186" s="26">
        <f>G187</f>
        <v>448.86</v>
      </c>
      <c r="H186" s="46">
        <v>0</v>
      </c>
      <c r="I186" s="14">
        <f t="shared" si="5"/>
        <v>448.86</v>
      </c>
      <c r="J186" s="19">
        <v>0</v>
      </c>
      <c r="K186" s="19">
        <f t="shared" si="4"/>
        <v>448.86</v>
      </c>
      <c r="L186" s="19">
        <f>L187</f>
        <v>0</v>
      </c>
      <c r="M186" s="19">
        <f t="shared" si="4"/>
        <v>448.86</v>
      </c>
      <c r="N186" s="51"/>
      <c r="O186" s="199"/>
    </row>
    <row r="187" spans="1:15" x14ac:dyDescent="0.2">
      <c r="A187" s="32"/>
      <c r="B187" s="313"/>
      <c r="C187" s="314"/>
      <c r="D187" s="25">
        <v>3112</v>
      </c>
      <c r="E187" s="33">
        <v>5331</v>
      </c>
      <c r="F187" s="34" t="s">
        <v>19</v>
      </c>
      <c r="G187" s="38">
        <f>G188+G189</f>
        <v>448.86</v>
      </c>
      <c r="H187" s="47">
        <v>0</v>
      </c>
      <c r="I187" s="16">
        <f t="shared" si="5"/>
        <v>448.86</v>
      </c>
      <c r="J187" s="16">
        <v>0</v>
      </c>
      <c r="K187" s="16">
        <f t="shared" si="4"/>
        <v>448.86</v>
      </c>
      <c r="L187" s="16">
        <f>L188+L189</f>
        <v>0</v>
      </c>
      <c r="M187" s="16">
        <f t="shared" si="4"/>
        <v>448.86</v>
      </c>
      <c r="O187" s="198"/>
    </row>
    <row r="188" spans="1:15" x14ac:dyDescent="0.2">
      <c r="A188" s="283"/>
      <c r="B188" s="313"/>
      <c r="C188" s="314"/>
      <c r="D188" s="284"/>
      <c r="E188" s="285" t="s">
        <v>20</v>
      </c>
      <c r="F188" s="286" t="s">
        <v>25</v>
      </c>
      <c r="G188" s="287">
        <v>0</v>
      </c>
      <c r="H188" s="293">
        <v>0</v>
      </c>
      <c r="I188" s="267">
        <f t="shared" si="5"/>
        <v>0</v>
      </c>
      <c r="J188" s="267">
        <v>0</v>
      </c>
      <c r="K188" s="267">
        <f t="shared" si="4"/>
        <v>0</v>
      </c>
      <c r="L188" s="267">
        <v>0</v>
      </c>
      <c r="M188" s="267">
        <f t="shared" si="4"/>
        <v>0</v>
      </c>
      <c r="O188" s="201"/>
    </row>
    <row r="189" spans="1:15" ht="13.1" thickBot="1" x14ac:dyDescent="0.25">
      <c r="A189" s="35"/>
      <c r="B189" s="311"/>
      <c r="C189" s="312"/>
      <c r="D189" s="17"/>
      <c r="E189" s="36"/>
      <c r="F189" s="37" t="s">
        <v>22</v>
      </c>
      <c r="G189" s="28">
        <v>448.86</v>
      </c>
      <c r="H189" s="48">
        <v>0</v>
      </c>
      <c r="I189" s="18">
        <f t="shared" si="5"/>
        <v>448.86</v>
      </c>
      <c r="J189" s="21">
        <v>0</v>
      </c>
      <c r="K189" s="21">
        <f t="shared" si="4"/>
        <v>448.86</v>
      </c>
      <c r="L189" s="21">
        <v>0</v>
      </c>
      <c r="M189" s="21">
        <f t="shared" si="4"/>
        <v>448.86</v>
      </c>
      <c r="O189" s="201"/>
    </row>
    <row r="190" spans="1:15" s="200" customFormat="1" ht="13.1" x14ac:dyDescent="0.25">
      <c r="A190" s="41" t="s">
        <v>16</v>
      </c>
      <c r="B190" s="317" t="s">
        <v>110</v>
      </c>
      <c r="C190" s="318"/>
      <c r="D190" s="22" t="s">
        <v>14</v>
      </c>
      <c r="E190" s="42" t="s">
        <v>14</v>
      </c>
      <c r="F190" s="23" t="s">
        <v>111</v>
      </c>
      <c r="G190" s="39">
        <f>G191</f>
        <v>4903.4900000000007</v>
      </c>
      <c r="H190" s="294">
        <v>0</v>
      </c>
      <c r="I190" s="19">
        <f t="shared" si="5"/>
        <v>4903.4900000000007</v>
      </c>
      <c r="J190" s="14">
        <v>0</v>
      </c>
      <c r="K190" s="14">
        <f t="shared" si="4"/>
        <v>4903.4900000000007</v>
      </c>
      <c r="L190" s="14">
        <f>L191</f>
        <v>-3.4000000000000002E-2</v>
      </c>
      <c r="M190" s="14">
        <f t="shared" si="4"/>
        <v>4903.456000000001</v>
      </c>
      <c r="N190" s="51" t="str">
        <f>N9</f>
        <v>ZR 255/14</v>
      </c>
      <c r="O190" s="199"/>
    </row>
    <row r="191" spans="1:15" x14ac:dyDescent="0.2">
      <c r="A191" s="32"/>
      <c r="B191" s="313"/>
      <c r="C191" s="314"/>
      <c r="D191" s="25">
        <v>4322</v>
      </c>
      <c r="E191" s="33">
        <v>5331</v>
      </c>
      <c r="F191" s="34" t="s">
        <v>19</v>
      </c>
      <c r="G191" s="38">
        <f>G192+G193</f>
        <v>4903.4900000000007</v>
      </c>
      <c r="H191" s="47">
        <v>0</v>
      </c>
      <c r="I191" s="16">
        <f t="shared" si="5"/>
        <v>4903.4900000000007</v>
      </c>
      <c r="J191" s="16">
        <v>0</v>
      </c>
      <c r="K191" s="16">
        <f t="shared" si="4"/>
        <v>4903.4900000000007</v>
      </c>
      <c r="L191" s="16">
        <f>L192+L193</f>
        <v>-3.4000000000000002E-2</v>
      </c>
      <c r="M191" s="16">
        <f t="shared" si="4"/>
        <v>4903.456000000001</v>
      </c>
      <c r="O191" s="198"/>
    </row>
    <row r="192" spans="1:15" x14ac:dyDescent="0.2">
      <c r="A192" s="283"/>
      <c r="B192" s="313"/>
      <c r="C192" s="314"/>
      <c r="D192" s="284"/>
      <c r="E192" s="285" t="s">
        <v>20</v>
      </c>
      <c r="F192" s="286" t="s">
        <v>25</v>
      </c>
      <c r="G192" s="287">
        <v>151.63999999999999</v>
      </c>
      <c r="H192" s="293">
        <v>0</v>
      </c>
      <c r="I192" s="267">
        <f t="shared" si="5"/>
        <v>151.63999999999999</v>
      </c>
      <c r="J192" s="267">
        <v>0</v>
      </c>
      <c r="K192" s="267">
        <f t="shared" si="4"/>
        <v>151.63999999999999</v>
      </c>
      <c r="L192" s="267">
        <v>-3.4000000000000002E-2</v>
      </c>
      <c r="M192" s="267">
        <f t="shared" si="4"/>
        <v>151.60599999999999</v>
      </c>
      <c r="O192" s="201"/>
    </row>
    <row r="193" spans="1:15" ht="13.1" thickBot="1" x14ac:dyDescent="0.25">
      <c r="A193" s="35"/>
      <c r="B193" s="311"/>
      <c r="C193" s="312"/>
      <c r="D193" s="17"/>
      <c r="E193" s="36"/>
      <c r="F193" s="37" t="s">
        <v>22</v>
      </c>
      <c r="G193" s="40">
        <v>4751.8500000000004</v>
      </c>
      <c r="H193" s="295">
        <v>0</v>
      </c>
      <c r="I193" s="21">
        <f t="shared" si="5"/>
        <v>4751.8500000000004</v>
      </c>
      <c r="J193" s="18">
        <v>0</v>
      </c>
      <c r="K193" s="18">
        <f t="shared" si="4"/>
        <v>4751.8500000000004</v>
      </c>
      <c r="L193" s="18">
        <v>0</v>
      </c>
      <c r="M193" s="18">
        <f t="shared" si="4"/>
        <v>4751.8500000000004</v>
      </c>
      <c r="O193" s="201"/>
    </row>
    <row r="194" spans="1:15" s="200" customFormat="1" ht="13.1" x14ac:dyDescent="0.25">
      <c r="A194" s="30" t="s">
        <v>16</v>
      </c>
      <c r="B194" s="317" t="s">
        <v>112</v>
      </c>
      <c r="C194" s="318"/>
      <c r="D194" s="13" t="s">
        <v>14</v>
      </c>
      <c r="E194" s="31" t="s">
        <v>14</v>
      </c>
      <c r="F194" s="24" t="s">
        <v>113</v>
      </c>
      <c r="G194" s="26">
        <f>G195</f>
        <v>2275.77</v>
      </c>
      <c r="H194" s="46">
        <v>0</v>
      </c>
      <c r="I194" s="14">
        <f t="shared" si="5"/>
        <v>2275.77</v>
      </c>
      <c r="J194" s="19">
        <v>0</v>
      </c>
      <c r="K194" s="19">
        <f t="shared" si="4"/>
        <v>2275.77</v>
      </c>
      <c r="L194" s="19">
        <f>L195</f>
        <v>-1.2999999999999999E-2</v>
      </c>
      <c r="M194" s="19">
        <f t="shared" si="4"/>
        <v>2275.7570000000001</v>
      </c>
      <c r="N194" s="51" t="str">
        <f>N9</f>
        <v>ZR 255/14</v>
      </c>
      <c r="O194" s="199"/>
    </row>
    <row r="195" spans="1:15" x14ac:dyDescent="0.2">
      <c r="A195" s="32"/>
      <c r="B195" s="313"/>
      <c r="C195" s="314"/>
      <c r="D195" s="25">
        <v>4322</v>
      </c>
      <c r="E195" s="33">
        <v>5331</v>
      </c>
      <c r="F195" s="34" t="s">
        <v>19</v>
      </c>
      <c r="G195" s="38">
        <f>G196+G197</f>
        <v>2275.77</v>
      </c>
      <c r="H195" s="47">
        <v>0</v>
      </c>
      <c r="I195" s="16">
        <f t="shared" si="5"/>
        <v>2275.77</v>
      </c>
      <c r="J195" s="16">
        <v>0</v>
      </c>
      <c r="K195" s="16">
        <f t="shared" si="4"/>
        <v>2275.77</v>
      </c>
      <c r="L195" s="16">
        <f>L196+L197</f>
        <v>-1.2999999999999999E-2</v>
      </c>
      <c r="M195" s="16">
        <f t="shared" si="4"/>
        <v>2275.7570000000001</v>
      </c>
      <c r="O195" s="198"/>
    </row>
    <row r="196" spans="1:15" x14ac:dyDescent="0.2">
      <c r="A196" s="283"/>
      <c r="B196" s="313"/>
      <c r="C196" s="314"/>
      <c r="D196" s="284"/>
      <c r="E196" s="285" t="s">
        <v>20</v>
      </c>
      <c r="F196" s="286" t="s">
        <v>25</v>
      </c>
      <c r="G196" s="287">
        <v>52.59</v>
      </c>
      <c r="H196" s="293">
        <v>0</v>
      </c>
      <c r="I196" s="267">
        <f t="shared" si="5"/>
        <v>52.59</v>
      </c>
      <c r="J196" s="267">
        <v>0</v>
      </c>
      <c r="K196" s="267">
        <f t="shared" si="4"/>
        <v>52.59</v>
      </c>
      <c r="L196" s="267">
        <v>-1.2999999999999999E-2</v>
      </c>
      <c r="M196" s="267">
        <f t="shared" si="4"/>
        <v>52.577000000000005</v>
      </c>
      <c r="O196" s="201"/>
    </row>
    <row r="197" spans="1:15" ht="13.1" thickBot="1" x14ac:dyDescent="0.25">
      <c r="A197" s="35"/>
      <c r="B197" s="311"/>
      <c r="C197" s="312"/>
      <c r="D197" s="17"/>
      <c r="E197" s="36"/>
      <c r="F197" s="37" t="s">
        <v>22</v>
      </c>
      <c r="G197" s="28">
        <v>2223.1799999999998</v>
      </c>
      <c r="H197" s="48">
        <v>0</v>
      </c>
      <c r="I197" s="18">
        <f t="shared" si="5"/>
        <v>2223.1799999999998</v>
      </c>
      <c r="J197" s="21">
        <v>0</v>
      </c>
      <c r="K197" s="21">
        <f t="shared" si="4"/>
        <v>2223.1799999999998</v>
      </c>
      <c r="L197" s="21">
        <v>0</v>
      </c>
      <c r="M197" s="21">
        <f t="shared" si="4"/>
        <v>2223.1799999999998</v>
      </c>
      <c r="O197" s="201"/>
    </row>
    <row r="198" spans="1:15" s="200" customFormat="1" ht="13.1" x14ac:dyDescent="0.25">
      <c r="A198" s="30" t="s">
        <v>16</v>
      </c>
      <c r="B198" s="317" t="s">
        <v>114</v>
      </c>
      <c r="C198" s="318"/>
      <c r="D198" s="13" t="s">
        <v>14</v>
      </c>
      <c r="E198" s="31" t="s">
        <v>14</v>
      </c>
      <c r="F198" s="24" t="s">
        <v>115</v>
      </c>
      <c r="G198" s="39">
        <f>G199</f>
        <v>3794.25</v>
      </c>
      <c r="H198" s="294">
        <v>0</v>
      </c>
      <c r="I198" s="19">
        <f t="shared" si="5"/>
        <v>3794.25</v>
      </c>
      <c r="J198" s="14">
        <v>0</v>
      </c>
      <c r="K198" s="14">
        <f t="shared" si="4"/>
        <v>3794.25</v>
      </c>
      <c r="L198" s="14">
        <f>L199</f>
        <v>0</v>
      </c>
      <c r="M198" s="14">
        <f t="shared" si="4"/>
        <v>3794.25</v>
      </c>
      <c r="N198" s="51"/>
      <c r="O198" s="199"/>
    </row>
    <row r="199" spans="1:15" x14ac:dyDescent="0.2">
      <c r="A199" s="32"/>
      <c r="B199" s="313"/>
      <c r="C199" s="314"/>
      <c r="D199" s="25">
        <v>4322</v>
      </c>
      <c r="E199" s="33">
        <v>5331</v>
      </c>
      <c r="F199" s="34" t="s">
        <v>19</v>
      </c>
      <c r="G199" s="38">
        <f>G200+G201</f>
        <v>3794.25</v>
      </c>
      <c r="H199" s="47">
        <v>0</v>
      </c>
      <c r="I199" s="16">
        <f t="shared" si="5"/>
        <v>3794.25</v>
      </c>
      <c r="J199" s="16">
        <v>0</v>
      </c>
      <c r="K199" s="16">
        <f t="shared" si="4"/>
        <v>3794.25</v>
      </c>
      <c r="L199" s="16">
        <f>L200+L201</f>
        <v>0</v>
      </c>
      <c r="M199" s="16">
        <f t="shared" si="4"/>
        <v>3794.25</v>
      </c>
      <c r="O199" s="198"/>
    </row>
    <row r="200" spans="1:15" x14ac:dyDescent="0.2">
      <c r="A200" s="283"/>
      <c r="B200" s="313"/>
      <c r="C200" s="314"/>
      <c r="D200" s="284"/>
      <c r="E200" s="285" t="s">
        <v>20</v>
      </c>
      <c r="F200" s="286" t="s">
        <v>25</v>
      </c>
      <c r="G200" s="287">
        <v>88.94</v>
      </c>
      <c r="H200" s="293">
        <v>0</v>
      </c>
      <c r="I200" s="267">
        <f t="shared" si="5"/>
        <v>88.94</v>
      </c>
      <c r="J200" s="267">
        <v>0</v>
      </c>
      <c r="K200" s="267">
        <f t="shared" si="4"/>
        <v>88.94</v>
      </c>
      <c r="L200" s="267">
        <v>0</v>
      </c>
      <c r="M200" s="267">
        <f t="shared" si="4"/>
        <v>88.94</v>
      </c>
      <c r="O200" s="201"/>
    </row>
    <row r="201" spans="1:15" ht="13.1" thickBot="1" x14ac:dyDescent="0.25">
      <c r="A201" s="35"/>
      <c r="B201" s="311"/>
      <c r="C201" s="312"/>
      <c r="D201" s="17"/>
      <c r="E201" s="36"/>
      <c r="F201" s="37" t="s">
        <v>22</v>
      </c>
      <c r="G201" s="40">
        <v>3705.31</v>
      </c>
      <c r="H201" s="295">
        <v>0</v>
      </c>
      <c r="I201" s="21">
        <f t="shared" si="5"/>
        <v>3705.31</v>
      </c>
      <c r="J201" s="18">
        <v>0</v>
      </c>
      <c r="K201" s="18">
        <f t="shared" si="4"/>
        <v>3705.31</v>
      </c>
      <c r="L201" s="18">
        <v>0</v>
      </c>
      <c r="M201" s="18">
        <f t="shared" si="4"/>
        <v>3705.31</v>
      </c>
      <c r="O201" s="201"/>
    </row>
    <row r="202" spans="1:15" x14ac:dyDescent="0.2">
      <c r="A202" s="30" t="s">
        <v>16</v>
      </c>
      <c r="B202" s="317" t="s">
        <v>116</v>
      </c>
      <c r="C202" s="318"/>
      <c r="D202" s="13" t="s">
        <v>14</v>
      </c>
      <c r="E202" s="31" t="s">
        <v>14</v>
      </c>
      <c r="F202" s="24" t="s">
        <v>117</v>
      </c>
      <c r="G202" s="26">
        <f>G203</f>
        <v>826.18000000000006</v>
      </c>
      <c r="H202" s="46">
        <v>0</v>
      </c>
      <c r="I202" s="14">
        <f t="shared" si="5"/>
        <v>826.18000000000006</v>
      </c>
      <c r="J202" s="19">
        <f>+J203</f>
        <v>25</v>
      </c>
      <c r="K202" s="19">
        <f t="shared" ref="K202:M261" si="6">+I202+J202</f>
        <v>851.18000000000006</v>
      </c>
      <c r="L202" s="19">
        <f>L203</f>
        <v>6.1440000000000001</v>
      </c>
      <c r="M202" s="19">
        <f t="shared" si="6"/>
        <v>857.32400000000007</v>
      </c>
      <c r="N202" s="51" t="str">
        <f>N9</f>
        <v>ZR 255/14</v>
      </c>
      <c r="O202" s="201"/>
    </row>
    <row r="203" spans="1:15" x14ac:dyDescent="0.2">
      <c r="A203" s="32"/>
      <c r="B203" s="313"/>
      <c r="C203" s="314"/>
      <c r="D203" s="25">
        <v>3146</v>
      </c>
      <c r="E203" s="33">
        <v>5331</v>
      </c>
      <c r="F203" s="34" t="s">
        <v>19</v>
      </c>
      <c r="G203" s="38">
        <f>G204+G205</f>
        <v>826.18000000000006</v>
      </c>
      <c r="H203" s="47">
        <v>0</v>
      </c>
      <c r="I203" s="16">
        <f t="shared" ref="I203:I261" si="7">+G203+H203</f>
        <v>826.18000000000006</v>
      </c>
      <c r="J203" s="16">
        <f>SUM(J204:J205)</f>
        <v>25</v>
      </c>
      <c r="K203" s="16">
        <f t="shared" si="6"/>
        <v>851.18000000000006</v>
      </c>
      <c r="L203" s="16">
        <f>L204+L205</f>
        <v>6.1440000000000001</v>
      </c>
      <c r="M203" s="16">
        <f t="shared" si="6"/>
        <v>857.32400000000007</v>
      </c>
      <c r="O203" s="198"/>
    </row>
    <row r="204" spans="1:15" x14ac:dyDescent="0.2">
      <c r="A204" s="283"/>
      <c r="B204" s="313"/>
      <c r="C204" s="314"/>
      <c r="D204" s="284"/>
      <c r="E204" s="285" t="s">
        <v>20</v>
      </c>
      <c r="F204" s="286" t="s">
        <v>25</v>
      </c>
      <c r="G204" s="287">
        <v>7.2</v>
      </c>
      <c r="H204" s="293">
        <v>0</v>
      </c>
      <c r="I204" s="267">
        <f t="shared" si="7"/>
        <v>7.2</v>
      </c>
      <c r="J204" s="267">
        <v>0</v>
      </c>
      <c r="K204" s="267">
        <f t="shared" si="6"/>
        <v>7.2</v>
      </c>
      <c r="L204" s="267">
        <v>6.1440000000000001</v>
      </c>
      <c r="M204" s="267">
        <f t="shared" si="6"/>
        <v>13.344000000000001</v>
      </c>
      <c r="O204" s="201"/>
    </row>
    <row r="205" spans="1:15" ht="13.1" thickBot="1" x14ac:dyDescent="0.25">
      <c r="A205" s="35"/>
      <c r="B205" s="311"/>
      <c r="C205" s="312"/>
      <c r="D205" s="17"/>
      <c r="E205" s="36"/>
      <c r="F205" s="37" t="s">
        <v>22</v>
      </c>
      <c r="G205" s="28">
        <v>818.98</v>
      </c>
      <c r="H205" s="48">
        <v>0</v>
      </c>
      <c r="I205" s="18">
        <f t="shared" si="7"/>
        <v>818.98</v>
      </c>
      <c r="J205" s="21">
        <v>25</v>
      </c>
      <c r="K205" s="21">
        <f t="shared" si="6"/>
        <v>843.98</v>
      </c>
      <c r="L205" s="21">
        <v>0</v>
      </c>
      <c r="M205" s="21">
        <f t="shared" si="6"/>
        <v>843.98</v>
      </c>
      <c r="O205" s="201"/>
    </row>
    <row r="206" spans="1:15" x14ac:dyDescent="0.2">
      <c r="A206" s="30" t="s">
        <v>16</v>
      </c>
      <c r="B206" s="317" t="s">
        <v>118</v>
      </c>
      <c r="C206" s="318"/>
      <c r="D206" s="13" t="s">
        <v>14</v>
      </c>
      <c r="E206" s="31" t="s">
        <v>14</v>
      </c>
      <c r="F206" s="24" t="s">
        <v>119</v>
      </c>
      <c r="G206" s="39">
        <f>G207</f>
        <v>3622.7200000000003</v>
      </c>
      <c r="H206" s="294">
        <v>0</v>
      </c>
      <c r="I206" s="19">
        <f t="shared" si="7"/>
        <v>3622.7200000000003</v>
      </c>
      <c r="J206" s="14">
        <v>0</v>
      </c>
      <c r="K206" s="14">
        <f t="shared" si="6"/>
        <v>3622.7200000000003</v>
      </c>
      <c r="L206" s="14">
        <f>L207</f>
        <v>-177.797</v>
      </c>
      <c r="M206" s="14">
        <f t="shared" si="6"/>
        <v>3444.9230000000002</v>
      </c>
      <c r="N206" s="51" t="str">
        <f>N9</f>
        <v>ZR 255/14</v>
      </c>
      <c r="O206" s="201"/>
    </row>
    <row r="207" spans="1:15" x14ac:dyDescent="0.2">
      <c r="A207" s="32"/>
      <c r="B207" s="313"/>
      <c r="C207" s="314"/>
      <c r="D207" s="25">
        <v>3121</v>
      </c>
      <c r="E207" s="33">
        <v>5331</v>
      </c>
      <c r="F207" s="34" t="s">
        <v>19</v>
      </c>
      <c r="G207" s="38">
        <f>G208+G209</f>
        <v>3622.7200000000003</v>
      </c>
      <c r="H207" s="47">
        <v>0</v>
      </c>
      <c r="I207" s="16">
        <f t="shared" si="7"/>
        <v>3622.7200000000003</v>
      </c>
      <c r="J207" s="16">
        <v>0</v>
      </c>
      <c r="K207" s="16">
        <f t="shared" si="6"/>
        <v>3622.7200000000003</v>
      </c>
      <c r="L207" s="16">
        <f>L208+L209</f>
        <v>-177.797</v>
      </c>
      <c r="M207" s="16">
        <f t="shared" si="6"/>
        <v>3444.9230000000002</v>
      </c>
      <c r="O207" s="198"/>
    </row>
    <row r="208" spans="1:15" x14ac:dyDescent="0.2">
      <c r="A208" s="283"/>
      <c r="B208" s="313"/>
      <c r="C208" s="314"/>
      <c r="D208" s="284"/>
      <c r="E208" s="285" t="s">
        <v>20</v>
      </c>
      <c r="F208" s="286" t="s">
        <v>25</v>
      </c>
      <c r="G208" s="287">
        <v>520.69000000000005</v>
      </c>
      <c r="H208" s="293">
        <v>0</v>
      </c>
      <c r="I208" s="267">
        <f t="shared" si="7"/>
        <v>520.69000000000005</v>
      </c>
      <c r="J208" s="267">
        <v>0</v>
      </c>
      <c r="K208" s="267">
        <f t="shared" si="6"/>
        <v>520.69000000000005</v>
      </c>
      <c r="L208" s="267">
        <v>-177.797</v>
      </c>
      <c r="M208" s="267">
        <f t="shared" si="6"/>
        <v>342.89300000000003</v>
      </c>
      <c r="O208" s="201"/>
    </row>
    <row r="209" spans="1:15" ht="13.1" thickBot="1" x14ac:dyDescent="0.25">
      <c r="A209" s="35"/>
      <c r="B209" s="311"/>
      <c r="C209" s="312"/>
      <c r="D209" s="17"/>
      <c r="E209" s="36"/>
      <c r="F209" s="37" t="s">
        <v>22</v>
      </c>
      <c r="G209" s="40">
        <v>3102.03</v>
      </c>
      <c r="H209" s="295">
        <v>0</v>
      </c>
      <c r="I209" s="21">
        <f t="shared" si="7"/>
        <v>3102.03</v>
      </c>
      <c r="J209" s="18">
        <v>0</v>
      </c>
      <c r="K209" s="18">
        <f t="shared" si="6"/>
        <v>3102.03</v>
      </c>
      <c r="L209" s="18">
        <v>0</v>
      </c>
      <c r="M209" s="18">
        <f t="shared" si="6"/>
        <v>3102.03</v>
      </c>
      <c r="O209" s="201"/>
    </row>
    <row r="210" spans="1:15" x14ac:dyDescent="0.2">
      <c r="A210" s="41" t="s">
        <v>16</v>
      </c>
      <c r="B210" s="317" t="s">
        <v>120</v>
      </c>
      <c r="C210" s="318"/>
      <c r="D210" s="22" t="s">
        <v>14</v>
      </c>
      <c r="E210" s="42" t="s">
        <v>14</v>
      </c>
      <c r="F210" s="23" t="s">
        <v>121</v>
      </c>
      <c r="G210" s="26">
        <f>G211</f>
        <v>3164.98</v>
      </c>
      <c r="H210" s="46">
        <v>0</v>
      </c>
      <c r="I210" s="14">
        <f t="shared" si="7"/>
        <v>3164.98</v>
      </c>
      <c r="J210" s="19">
        <v>0</v>
      </c>
      <c r="K210" s="19">
        <f t="shared" si="6"/>
        <v>3164.98</v>
      </c>
      <c r="L210" s="19">
        <f>L211</f>
        <v>3.3340000000000001</v>
      </c>
      <c r="M210" s="19">
        <f t="shared" si="6"/>
        <v>3168.3139999999999</v>
      </c>
      <c r="N210" s="51" t="str">
        <f>N9</f>
        <v>ZR 255/14</v>
      </c>
      <c r="O210" s="201"/>
    </row>
    <row r="211" spans="1:15" x14ac:dyDescent="0.2">
      <c r="A211" s="32"/>
      <c r="B211" s="313"/>
      <c r="C211" s="314"/>
      <c r="D211" s="25">
        <v>3121</v>
      </c>
      <c r="E211" s="33">
        <v>5331</v>
      </c>
      <c r="F211" s="34" t="s">
        <v>19</v>
      </c>
      <c r="G211" s="38">
        <f>G212+G213</f>
        <v>3164.98</v>
      </c>
      <c r="H211" s="47">
        <v>0</v>
      </c>
      <c r="I211" s="16">
        <f t="shared" si="7"/>
        <v>3164.98</v>
      </c>
      <c r="J211" s="16">
        <v>0</v>
      </c>
      <c r="K211" s="16">
        <f t="shared" si="6"/>
        <v>3164.98</v>
      </c>
      <c r="L211" s="16">
        <f>L212+L213</f>
        <v>3.3340000000000001</v>
      </c>
      <c r="M211" s="16">
        <f t="shared" si="6"/>
        <v>3168.3139999999999</v>
      </c>
      <c r="O211" s="198"/>
    </row>
    <row r="212" spans="1:15" x14ac:dyDescent="0.2">
      <c r="A212" s="283"/>
      <c r="B212" s="313"/>
      <c r="C212" s="314"/>
      <c r="D212" s="284"/>
      <c r="E212" s="285" t="s">
        <v>20</v>
      </c>
      <c r="F212" s="286" t="s">
        <v>25</v>
      </c>
      <c r="G212" s="287">
        <v>390.1</v>
      </c>
      <c r="H212" s="293">
        <v>0</v>
      </c>
      <c r="I212" s="267">
        <f t="shared" si="7"/>
        <v>390.1</v>
      </c>
      <c r="J212" s="267">
        <v>0</v>
      </c>
      <c r="K212" s="267">
        <f t="shared" si="6"/>
        <v>390.1</v>
      </c>
      <c r="L212" s="267">
        <v>3.3340000000000001</v>
      </c>
      <c r="M212" s="267">
        <f t="shared" si="6"/>
        <v>393.43400000000003</v>
      </c>
      <c r="O212" s="201"/>
    </row>
    <row r="213" spans="1:15" ht="13.1" thickBot="1" x14ac:dyDescent="0.25">
      <c r="A213" s="35"/>
      <c r="B213" s="311"/>
      <c r="C213" s="312"/>
      <c r="D213" s="17"/>
      <c r="E213" s="36"/>
      <c r="F213" s="37" t="s">
        <v>22</v>
      </c>
      <c r="G213" s="28">
        <v>2774.88</v>
      </c>
      <c r="H213" s="48">
        <v>0</v>
      </c>
      <c r="I213" s="18">
        <f t="shared" si="7"/>
        <v>2774.88</v>
      </c>
      <c r="J213" s="21">
        <v>0</v>
      </c>
      <c r="K213" s="21">
        <f t="shared" si="6"/>
        <v>2774.88</v>
      </c>
      <c r="L213" s="21">
        <v>0</v>
      </c>
      <c r="M213" s="21">
        <f t="shared" si="6"/>
        <v>2774.88</v>
      </c>
      <c r="O213" s="201"/>
    </row>
    <row r="214" spans="1:15" s="200" customFormat="1" ht="13.1" x14ac:dyDescent="0.25">
      <c r="A214" s="30" t="s">
        <v>16</v>
      </c>
      <c r="B214" s="317" t="s">
        <v>122</v>
      </c>
      <c r="C214" s="318"/>
      <c r="D214" s="13" t="s">
        <v>14</v>
      </c>
      <c r="E214" s="31" t="s">
        <v>14</v>
      </c>
      <c r="F214" s="24" t="s">
        <v>123</v>
      </c>
      <c r="G214" s="39">
        <f>G215</f>
        <v>4812.46</v>
      </c>
      <c r="H214" s="294">
        <v>0</v>
      </c>
      <c r="I214" s="19">
        <f t="shared" si="7"/>
        <v>4812.46</v>
      </c>
      <c r="J214" s="14">
        <v>0</v>
      </c>
      <c r="K214" s="14">
        <f t="shared" si="6"/>
        <v>4812.46</v>
      </c>
      <c r="L214" s="14">
        <f>L215</f>
        <v>-5.4329999999999998</v>
      </c>
      <c r="M214" s="14">
        <f t="shared" si="6"/>
        <v>4807.027</v>
      </c>
      <c r="N214" s="51" t="str">
        <f>N9</f>
        <v>ZR 255/14</v>
      </c>
      <c r="O214" s="199"/>
    </row>
    <row r="215" spans="1:15" x14ac:dyDescent="0.2">
      <c r="A215" s="32"/>
      <c r="B215" s="313"/>
      <c r="C215" s="314"/>
      <c r="D215" s="25">
        <v>3121</v>
      </c>
      <c r="E215" s="33">
        <v>5331</v>
      </c>
      <c r="F215" s="34" t="s">
        <v>19</v>
      </c>
      <c r="G215" s="38">
        <f>G216+G217</f>
        <v>4812.46</v>
      </c>
      <c r="H215" s="47">
        <v>0</v>
      </c>
      <c r="I215" s="16">
        <f t="shared" si="7"/>
        <v>4812.46</v>
      </c>
      <c r="J215" s="16">
        <v>0</v>
      </c>
      <c r="K215" s="16">
        <f t="shared" si="6"/>
        <v>4812.46</v>
      </c>
      <c r="L215" s="16">
        <f>L216+L217</f>
        <v>-5.4329999999999998</v>
      </c>
      <c r="M215" s="16">
        <f t="shared" si="6"/>
        <v>4807.027</v>
      </c>
      <c r="O215" s="198"/>
    </row>
    <row r="216" spans="1:15" x14ac:dyDescent="0.2">
      <c r="A216" s="283"/>
      <c r="B216" s="313"/>
      <c r="C216" s="314"/>
      <c r="D216" s="284"/>
      <c r="E216" s="285" t="s">
        <v>20</v>
      </c>
      <c r="F216" s="286" t="s">
        <v>25</v>
      </c>
      <c r="G216" s="287">
        <v>140</v>
      </c>
      <c r="H216" s="293">
        <v>0</v>
      </c>
      <c r="I216" s="267">
        <f t="shared" si="7"/>
        <v>140</v>
      </c>
      <c r="J216" s="267">
        <v>0</v>
      </c>
      <c r="K216" s="267">
        <f t="shared" si="6"/>
        <v>140</v>
      </c>
      <c r="L216" s="267">
        <v>-5.4329999999999998</v>
      </c>
      <c r="M216" s="267">
        <f t="shared" si="6"/>
        <v>134.56700000000001</v>
      </c>
      <c r="O216" s="201"/>
    </row>
    <row r="217" spans="1:15" ht="13.1" thickBot="1" x14ac:dyDescent="0.25">
      <c r="A217" s="35"/>
      <c r="B217" s="311"/>
      <c r="C217" s="312"/>
      <c r="D217" s="17"/>
      <c r="E217" s="36"/>
      <c r="F217" s="37" t="s">
        <v>22</v>
      </c>
      <c r="G217" s="40">
        <v>4672.46</v>
      </c>
      <c r="H217" s="295">
        <v>0</v>
      </c>
      <c r="I217" s="21">
        <f t="shared" si="7"/>
        <v>4672.46</v>
      </c>
      <c r="J217" s="18">
        <v>0</v>
      </c>
      <c r="K217" s="18">
        <f t="shared" si="6"/>
        <v>4672.46</v>
      </c>
      <c r="L217" s="18">
        <v>0</v>
      </c>
      <c r="M217" s="18">
        <f t="shared" si="6"/>
        <v>4672.46</v>
      </c>
      <c r="O217" s="201"/>
    </row>
    <row r="218" spans="1:15" s="200" customFormat="1" ht="13.1" x14ac:dyDescent="0.25">
      <c r="A218" s="30" t="s">
        <v>16</v>
      </c>
      <c r="B218" s="317" t="s">
        <v>124</v>
      </c>
      <c r="C218" s="318"/>
      <c r="D218" s="13" t="s">
        <v>14</v>
      </c>
      <c r="E218" s="31" t="s">
        <v>14</v>
      </c>
      <c r="F218" s="24" t="s">
        <v>125</v>
      </c>
      <c r="G218" s="26">
        <f>G219</f>
        <v>2388.4699999999998</v>
      </c>
      <c r="H218" s="46">
        <v>0</v>
      </c>
      <c r="I218" s="14">
        <f t="shared" si="7"/>
        <v>2388.4699999999998</v>
      </c>
      <c r="J218" s="19">
        <v>0</v>
      </c>
      <c r="K218" s="19">
        <f t="shared" si="6"/>
        <v>2388.4699999999998</v>
      </c>
      <c r="L218" s="19">
        <f>L219</f>
        <v>-7.9359999999999999</v>
      </c>
      <c r="M218" s="19">
        <f t="shared" si="6"/>
        <v>2380.5339999999997</v>
      </c>
      <c r="N218" s="51" t="str">
        <f>N9</f>
        <v>ZR 255/14</v>
      </c>
      <c r="O218" s="199"/>
    </row>
    <row r="219" spans="1:15" x14ac:dyDescent="0.2">
      <c r="A219" s="32"/>
      <c r="B219" s="313"/>
      <c r="C219" s="314"/>
      <c r="D219" s="25">
        <v>3122</v>
      </c>
      <c r="E219" s="33">
        <v>5331</v>
      </c>
      <c r="F219" s="34" t="s">
        <v>19</v>
      </c>
      <c r="G219" s="38">
        <f>G220+G221</f>
        <v>2388.4699999999998</v>
      </c>
      <c r="H219" s="47">
        <v>0</v>
      </c>
      <c r="I219" s="16">
        <f t="shared" si="7"/>
        <v>2388.4699999999998</v>
      </c>
      <c r="J219" s="16">
        <v>0</v>
      </c>
      <c r="K219" s="16">
        <f t="shared" si="6"/>
        <v>2388.4699999999998</v>
      </c>
      <c r="L219" s="16">
        <f>L220+L221</f>
        <v>-7.9359999999999999</v>
      </c>
      <c r="M219" s="16">
        <f t="shared" si="6"/>
        <v>2380.5339999999997</v>
      </c>
      <c r="O219" s="198"/>
    </row>
    <row r="220" spans="1:15" x14ac:dyDescent="0.2">
      <c r="A220" s="283"/>
      <c r="B220" s="313"/>
      <c r="C220" s="314"/>
      <c r="D220" s="284"/>
      <c r="E220" s="285" t="s">
        <v>20</v>
      </c>
      <c r="F220" s="286" t="s">
        <v>25</v>
      </c>
      <c r="G220" s="287">
        <v>187.22</v>
      </c>
      <c r="H220" s="293">
        <v>0</v>
      </c>
      <c r="I220" s="267">
        <f t="shared" si="7"/>
        <v>187.22</v>
      </c>
      <c r="J220" s="267">
        <v>0</v>
      </c>
      <c r="K220" s="267">
        <f t="shared" si="6"/>
        <v>187.22</v>
      </c>
      <c r="L220" s="267">
        <v>-7.9359999999999999</v>
      </c>
      <c r="M220" s="267">
        <f t="shared" si="6"/>
        <v>179.28399999999999</v>
      </c>
      <c r="O220" s="201"/>
    </row>
    <row r="221" spans="1:15" ht="13.1" thickBot="1" x14ac:dyDescent="0.25">
      <c r="A221" s="35"/>
      <c r="B221" s="311"/>
      <c r="C221" s="312"/>
      <c r="D221" s="17"/>
      <c r="E221" s="36"/>
      <c r="F221" s="37" t="s">
        <v>22</v>
      </c>
      <c r="G221" s="28">
        <v>2201.25</v>
      </c>
      <c r="H221" s="48">
        <v>0</v>
      </c>
      <c r="I221" s="18">
        <f t="shared" si="7"/>
        <v>2201.25</v>
      </c>
      <c r="J221" s="21">
        <v>0</v>
      </c>
      <c r="K221" s="21">
        <f t="shared" si="6"/>
        <v>2201.25</v>
      </c>
      <c r="L221" s="21">
        <v>0</v>
      </c>
      <c r="M221" s="21">
        <f t="shared" si="6"/>
        <v>2201.25</v>
      </c>
      <c r="O221" s="201"/>
    </row>
    <row r="222" spans="1:15" s="200" customFormat="1" ht="13.1" x14ac:dyDescent="0.25">
      <c r="A222" s="30" t="s">
        <v>16</v>
      </c>
      <c r="B222" s="317" t="s">
        <v>126</v>
      </c>
      <c r="C222" s="318"/>
      <c r="D222" s="13" t="s">
        <v>14</v>
      </c>
      <c r="E222" s="31" t="s">
        <v>14</v>
      </c>
      <c r="F222" s="24" t="s">
        <v>127</v>
      </c>
      <c r="G222" s="39">
        <f>G223</f>
        <v>4889.8700000000008</v>
      </c>
      <c r="H222" s="294">
        <v>0</v>
      </c>
      <c r="I222" s="19">
        <f t="shared" si="7"/>
        <v>4889.8700000000008</v>
      </c>
      <c r="J222" s="14">
        <v>0</v>
      </c>
      <c r="K222" s="14">
        <f t="shared" si="6"/>
        <v>4889.8700000000008</v>
      </c>
      <c r="L222" s="14">
        <f>L223</f>
        <v>-33.765999999999998</v>
      </c>
      <c r="M222" s="14">
        <f t="shared" si="6"/>
        <v>4856.1040000000012</v>
      </c>
      <c r="N222" s="51" t="str">
        <f>N9</f>
        <v>ZR 255/14</v>
      </c>
      <c r="O222" s="199"/>
    </row>
    <row r="223" spans="1:15" x14ac:dyDescent="0.2">
      <c r="A223" s="32"/>
      <c r="B223" s="313"/>
      <c r="C223" s="314"/>
      <c r="D223" s="25">
        <v>3123</v>
      </c>
      <c r="E223" s="33">
        <v>5331</v>
      </c>
      <c r="F223" s="34" t="s">
        <v>19</v>
      </c>
      <c r="G223" s="38">
        <f>G224+G225</f>
        <v>4889.8700000000008</v>
      </c>
      <c r="H223" s="47">
        <v>0</v>
      </c>
      <c r="I223" s="16">
        <f t="shared" si="7"/>
        <v>4889.8700000000008</v>
      </c>
      <c r="J223" s="16">
        <v>0</v>
      </c>
      <c r="K223" s="16">
        <f t="shared" si="6"/>
        <v>4889.8700000000008</v>
      </c>
      <c r="L223" s="16">
        <f>L224+L225</f>
        <v>-33.765999999999998</v>
      </c>
      <c r="M223" s="16">
        <f t="shared" si="6"/>
        <v>4856.1040000000012</v>
      </c>
      <c r="O223" s="198"/>
    </row>
    <row r="224" spans="1:15" x14ac:dyDescent="0.2">
      <c r="A224" s="283"/>
      <c r="B224" s="313"/>
      <c r="C224" s="314"/>
      <c r="D224" s="284"/>
      <c r="E224" s="285" t="s">
        <v>20</v>
      </c>
      <c r="F224" s="286" t="s">
        <v>25</v>
      </c>
      <c r="G224" s="287">
        <v>716.35</v>
      </c>
      <c r="H224" s="293">
        <v>0</v>
      </c>
      <c r="I224" s="267">
        <f t="shared" si="7"/>
        <v>716.35</v>
      </c>
      <c r="J224" s="267">
        <v>0</v>
      </c>
      <c r="K224" s="267">
        <f t="shared" si="6"/>
        <v>716.35</v>
      </c>
      <c r="L224" s="267">
        <v>-33.765999999999998</v>
      </c>
      <c r="M224" s="267">
        <f t="shared" si="6"/>
        <v>682.58400000000006</v>
      </c>
      <c r="O224" s="201"/>
    </row>
    <row r="225" spans="1:15" ht="13.1" thickBot="1" x14ac:dyDescent="0.25">
      <c r="A225" s="35"/>
      <c r="B225" s="311"/>
      <c r="C225" s="312"/>
      <c r="D225" s="17"/>
      <c r="E225" s="36"/>
      <c r="F225" s="37" t="s">
        <v>22</v>
      </c>
      <c r="G225" s="40">
        <v>4173.5200000000004</v>
      </c>
      <c r="H225" s="295">
        <v>0</v>
      </c>
      <c r="I225" s="21">
        <f t="shared" si="7"/>
        <v>4173.5200000000004</v>
      </c>
      <c r="J225" s="18">
        <v>0</v>
      </c>
      <c r="K225" s="18">
        <f t="shared" si="6"/>
        <v>4173.5200000000004</v>
      </c>
      <c r="L225" s="18">
        <v>0</v>
      </c>
      <c r="M225" s="18">
        <f t="shared" si="6"/>
        <v>4173.5200000000004</v>
      </c>
      <c r="O225" s="201"/>
    </row>
    <row r="226" spans="1:15" s="200" customFormat="1" ht="13.1" x14ac:dyDescent="0.25">
      <c r="A226" s="30" t="s">
        <v>16</v>
      </c>
      <c r="B226" s="317" t="s">
        <v>128</v>
      </c>
      <c r="C226" s="318"/>
      <c r="D226" s="13" t="s">
        <v>14</v>
      </c>
      <c r="E226" s="31" t="s">
        <v>14</v>
      </c>
      <c r="F226" s="24" t="s">
        <v>129</v>
      </c>
      <c r="G226" s="26">
        <f>G227</f>
        <v>5527.47</v>
      </c>
      <c r="H226" s="46">
        <v>0</v>
      </c>
      <c r="I226" s="14">
        <f t="shared" si="7"/>
        <v>5527.47</v>
      </c>
      <c r="J226" s="19">
        <v>0</v>
      </c>
      <c r="K226" s="19">
        <f t="shared" si="6"/>
        <v>5527.47</v>
      </c>
      <c r="L226" s="19">
        <f>L227</f>
        <v>-21.274000000000001</v>
      </c>
      <c r="M226" s="19">
        <f t="shared" si="6"/>
        <v>5506.1959999999999</v>
      </c>
      <c r="N226" s="51" t="str">
        <f>N9</f>
        <v>ZR 255/14</v>
      </c>
      <c r="O226" s="199"/>
    </row>
    <row r="227" spans="1:15" x14ac:dyDescent="0.2">
      <c r="A227" s="32"/>
      <c r="B227" s="313"/>
      <c r="C227" s="314"/>
      <c r="D227" s="25">
        <v>3123</v>
      </c>
      <c r="E227" s="33">
        <v>5331</v>
      </c>
      <c r="F227" s="34" t="s">
        <v>19</v>
      </c>
      <c r="G227" s="38">
        <f>G228+G229</f>
        <v>5527.47</v>
      </c>
      <c r="H227" s="47">
        <v>0</v>
      </c>
      <c r="I227" s="16">
        <f t="shared" si="7"/>
        <v>5527.47</v>
      </c>
      <c r="J227" s="16">
        <v>0</v>
      </c>
      <c r="K227" s="16">
        <f t="shared" si="6"/>
        <v>5527.47</v>
      </c>
      <c r="L227" s="16">
        <f>L228+L229</f>
        <v>-21.274000000000001</v>
      </c>
      <c r="M227" s="16">
        <f t="shared" si="6"/>
        <v>5506.1959999999999</v>
      </c>
      <c r="O227" s="198"/>
    </row>
    <row r="228" spans="1:15" x14ac:dyDescent="0.2">
      <c r="A228" s="283"/>
      <c r="B228" s="313"/>
      <c r="C228" s="314"/>
      <c r="D228" s="284"/>
      <c r="E228" s="285" t="s">
        <v>20</v>
      </c>
      <c r="F228" s="286" t="s">
        <v>25</v>
      </c>
      <c r="G228" s="287">
        <v>851.55</v>
      </c>
      <c r="H228" s="293">
        <v>0</v>
      </c>
      <c r="I228" s="267">
        <f t="shared" si="7"/>
        <v>851.55</v>
      </c>
      <c r="J228" s="267">
        <v>0</v>
      </c>
      <c r="K228" s="267">
        <f t="shared" si="6"/>
        <v>851.55</v>
      </c>
      <c r="L228" s="267">
        <v>-21.274000000000001</v>
      </c>
      <c r="M228" s="267">
        <f t="shared" si="6"/>
        <v>830.27599999999995</v>
      </c>
      <c r="O228" s="201"/>
    </row>
    <row r="229" spans="1:15" ht="13.1" thickBot="1" x14ac:dyDescent="0.25">
      <c r="A229" s="35"/>
      <c r="B229" s="311"/>
      <c r="C229" s="312"/>
      <c r="D229" s="17"/>
      <c r="E229" s="36"/>
      <c r="F229" s="37" t="s">
        <v>22</v>
      </c>
      <c r="G229" s="28">
        <v>4675.92</v>
      </c>
      <c r="H229" s="48">
        <v>0</v>
      </c>
      <c r="I229" s="18">
        <f t="shared" si="7"/>
        <v>4675.92</v>
      </c>
      <c r="J229" s="21">
        <v>0</v>
      </c>
      <c r="K229" s="21">
        <f t="shared" si="6"/>
        <v>4675.92</v>
      </c>
      <c r="L229" s="21">
        <v>0</v>
      </c>
      <c r="M229" s="21">
        <f t="shared" si="6"/>
        <v>4675.92</v>
      </c>
      <c r="O229" s="201"/>
    </row>
    <row r="230" spans="1:15" s="200" customFormat="1" ht="13.1" x14ac:dyDescent="0.25">
      <c r="A230" s="41" t="s">
        <v>16</v>
      </c>
      <c r="B230" s="317" t="s">
        <v>130</v>
      </c>
      <c r="C230" s="318"/>
      <c r="D230" s="22" t="s">
        <v>14</v>
      </c>
      <c r="E230" s="42" t="s">
        <v>14</v>
      </c>
      <c r="F230" s="23" t="s">
        <v>131</v>
      </c>
      <c r="G230" s="39">
        <f>G231</f>
        <v>9452.86</v>
      </c>
      <c r="H230" s="294">
        <v>0</v>
      </c>
      <c r="I230" s="19">
        <f t="shared" si="7"/>
        <v>9452.86</v>
      </c>
      <c r="J230" s="14">
        <v>0</v>
      </c>
      <c r="K230" s="14">
        <f t="shared" si="6"/>
        <v>9452.86</v>
      </c>
      <c r="L230" s="14">
        <f>L231</f>
        <v>-58.14</v>
      </c>
      <c r="M230" s="14">
        <f t="shared" si="6"/>
        <v>9394.7200000000012</v>
      </c>
      <c r="N230" s="51" t="str">
        <f>N9</f>
        <v>ZR 255/14</v>
      </c>
      <c r="O230" s="199"/>
    </row>
    <row r="231" spans="1:15" x14ac:dyDescent="0.2">
      <c r="A231" s="32"/>
      <c r="B231" s="313"/>
      <c r="C231" s="314"/>
      <c r="D231" s="25">
        <v>3123</v>
      </c>
      <c r="E231" s="33">
        <v>5331</v>
      </c>
      <c r="F231" s="34" t="s">
        <v>19</v>
      </c>
      <c r="G231" s="38">
        <f>G232+G233</f>
        <v>9452.86</v>
      </c>
      <c r="H231" s="47">
        <v>0</v>
      </c>
      <c r="I231" s="16">
        <f t="shared" si="7"/>
        <v>9452.86</v>
      </c>
      <c r="J231" s="16">
        <v>0</v>
      </c>
      <c r="K231" s="16">
        <f t="shared" si="6"/>
        <v>9452.86</v>
      </c>
      <c r="L231" s="16">
        <f>L232+L233</f>
        <v>-58.14</v>
      </c>
      <c r="M231" s="16">
        <f t="shared" si="6"/>
        <v>9394.7200000000012</v>
      </c>
      <c r="O231" s="198"/>
    </row>
    <row r="232" spans="1:15" x14ac:dyDescent="0.2">
      <c r="A232" s="283"/>
      <c r="B232" s="313"/>
      <c r="C232" s="314"/>
      <c r="D232" s="284"/>
      <c r="E232" s="285" t="s">
        <v>20</v>
      </c>
      <c r="F232" s="286" t="s">
        <v>25</v>
      </c>
      <c r="G232" s="287">
        <v>1719.78</v>
      </c>
      <c r="H232" s="293">
        <v>0</v>
      </c>
      <c r="I232" s="267">
        <f t="shared" si="7"/>
        <v>1719.78</v>
      </c>
      <c r="J232" s="267">
        <v>0</v>
      </c>
      <c r="K232" s="267">
        <f t="shared" si="6"/>
        <v>1719.78</v>
      </c>
      <c r="L232" s="267">
        <v>-58.14</v>
      </c>
      <c r="M232" s="267">
        <f t="shared" si="6"/>
        <v>1661.6399999999999</v>
      </c>
      <c r="O232" s="201"/>
    </row>
    <row r="233" spans="1:15" ht="13.1" thickBot="1" x14ac:dyDescent="0.25">
      <c r="A233" s="43"/>
      <c r="B233" s="311"/>
      <c r="C233" s="312"/>
      <c r="D233" s="20"/>
      <c r="E233" s="44"/>
      <c r="F233" s="45" t="s">
        <v>22</v>
      </c>
      <c r="G233" s="40">
        <v>7733.08</v>
      </c>
      <c r="H233" s="295">
        <v>0</v>
      </c>
      <c r="I233" s="21">
        <f t="shared" si="7"/>
        <v>7733.08</v>
      </c>
      <c r="J233" s="18">
        <v>0</v>
      </c>
      <c r="K233" s="18">
        <f t="shared" si="6"/>
        <v>7733.08</v>
      </c>
      <c r="L233" s="18">
        <v>0</v>
      </c>
      <c r="M233" s="18">
        <f t="shared" si="6"/>
        <v>7733.08</v>
      </c>
      <c r="O233" s="201"/>
    </row>
    <row r="234" spans="1:15" s="200" customFormat="1" ht="13.1" x14ac:dyDescent="0.25">
      <c r="A234" s="30" t="s">
        <v>16</v>
      </c>
      <c r="B234" s="317" t="s">
        <v>132</v>
      </c>
      <c r="C234" s="318"/>
      <c r="D234" s="13" t="s">
        <v>14</v>
      </c>
      <c r="E234" s="31" t="s">
        <v>14</v>
      </c>
      <c r="F234" s="24" t="s">
        <v>133</v>
      </c>
      <c r="G234" s="26">
        <f>G235</f>
        <v>4751.97</v>
      </c>
      <c r="H234" s="46">
        <v>0</v>
      </c>
      <c r="I234" s="14">
        <f t="shared" si="7"/>
        <v>4751.97</v>
      </c>
      <c r="J234" s="19">
        <v>0</v>
      </c>
      <c r="K234" s="19">
        <f t="shared" si="6"/>
        <v>4751.97</v>
      </c>
      <c r="L234" s="19">
        <f>L235</f>
        <v>48.204000000000001</v>
      </c>
      <c r="M234" s="19">
        <f t="shared" si="6"/>
        <v>4800.174</v>
      </c>
      <c r="N234" s="51" t="str">
        <f>N9</f>
        <v>ZR 255/14</v>
      </c>
      <c r="O234" s="199"/>
    </row>
    <row r="235" spans="1:15" x14ac:dyDescent="0.2">
      <c r="A235" s="32"/>
      <c r="B235" s="313"/>
      <c r="C235" s="314"/>
      <c r="D235" s="25">
        <v>3122</v>
      </c>
      <c r="E235" s="33">
        <v>5331</v>
      </c>
      <c r="F235" s="34" t="s">
        <v>19</v>
      </c>
      <c r="G235" s="38">
        <f>G236+G237</f>
        <v>4751.97</v>
      </c>
      <c r="H235" s="47">
        <v>0</v>
      </c>
      <c r="I235" s="16">
        <f t="shared" si="7"/>
        <v>4751.97</v>
      </c>
      <c r="J235" s="16">
        <v>0</v>
      </c>
      <c r="K235" s="16">
        <f t="shared" si="6"/>
        <v>4751.97</v>
      </c>
      <c r="L235" s="16">
        <f>L236+L237</f>
        <v>48.204000000000001</v>
      </c>
      <c r="M235" s="16">
        <f t="shared" si="6"/>
        <v>4800.174</v>
      </c>
      <c r="O235" s="198"/>
    </row>
    <row r="236" spans="1:15" x14ac:dyDescent="0.2">
      <c r="A236" s="283"/>
      <c r="B236" s="313"/>
      <c r="C236" s="314"/>
      <c r="D236" s="284"/>
      <c r="E236" s="285" t="s">
        <v>20</v>
      </c>
      <c r="F236" s="286" t="s">
        <v>25</v>
      </c>
      <c r="G236" s="287">
        <v>248.1</v>
      </c>
      <c r="H236" s="293">
        <v>0</v>
      </c>
      <c r="I236" s="267">
        <f t="shared" si="7"/>
        <v>248.1</v>
      </c>
      <c r="J236" s="267">
        <v>0</v>
      </c>
      <c r="K236" s="267">
        <f t="shared" si="6"/>
        <v>248.1</v>
      </c>
      <c r="L236" s="267">
        <v>48.204000000000001</v>
      </c>
      <c r="M236" s="267">
        <f t="shared" si="6"/>
        <v>296.30399999999997</v>
      </c>
      <c r="O236" s="201"/>
    </row>
    <row r="237" spans="1:15" ht="13.1" thickBot="1" x14ac:dyDescent="0.25">
      <c r="A237" s="35"/>
      <c r="B237" s="311"/>
      <c r="C237" s="312"/>
      <c r="D237" s="17"/>
      <c r="E237" s="36"/>
      <c r="F237" s="37" t="s">
        <v>22</v>
      </c>
      <c r="G237" s="28">
        <v>4503.87</v>
      </c>
      <c r="H237" s="48">
        <v>0</v>
      </c>
      <c r="I237" s="18">
        <f t="shared" si="7"/>
        <v>4503.87</v>
      </c>
      <c r="J237" s="21">
        <v>0</v>
      </c>
      <c r="K237" s="21">
        <f t="shared" si="6"/>
        <v>4503.87</v>
      </c>
      <c r="L237" s="21">
        <v>0</v>
      </c>
      <c r="M237" s="21">
        <f t="shared" si="6"/>
        <v>4503.87</v>
      </c>
      <c r="O237" s="201"/>
    </row>
    <row r="238" spans="1:15" s="200" customFormat="1" ht="13.1" x14ac:dyDescent="0.25">
      <c r="A238" s="41" t="s">
        <v>16</v>
      </c>
      <c r="B238" s="319" t="s">
        <v>134</v>
      </c>
      <c r="C238" s="320"/>
      <c r="D238" s="22" t="s">
        <v>14</v>
      </c>
      <c r="E238" s="42" t="s">
        <v>14</v>
      </c>
      <c r="F238" s="23" t="s">
        <v>135</v>
      </c>
      <c r="G238" s="39">
        <f>G239</f>
        <v>456.49</v>
      </c>
      <c r="H238" s="294">
        <v>0</v>
      </c>
      <c r="I238" s="19">
        <f t="shared" si="7"/>
        <v>456.49</v>
      </c>
      <c r="J238" s="14">
        <v>0</v>
      </c>
      <c r="K238" s="14">
        <f t="shared" si="6"/>
        <v>456.49</v>
      </c>
      <c r="L238" s="14">
        <f>L239</f>
        <v>0</v>
      </c>
      <c r="M238" s="14">
        <f t="shared" si="6"/>
        <v>456.49</v>
      </c>
      <c r="N238" s="51"/>
      <c r="O238" s="199"/>
    </row>
    <row r="239" spans="1:15" x14ac:dyDescent="0.2">
      <c r="A239" s="32"/>
      <c r="B239" s="313"/>
      <c r="C239" s="314"/>
      <c r="D239" s="25">
        <v>3114</v>
      </c>
      <c r="E239" s="33">
        <v>5331</v>
      </c>
      <c r="F239" s="34" t="s">
        <v>19</v>
      </c>
      <c r="G239" s="38">
        <f>G240+G241</f>
        <v>456.49</v>
      </c>
      <c r="H239" s="47">
        <v>0</v>
      </c>
      <c r="I239" s="16">
        <f t="shared" si="7"/>
        <v>456.49</v>
      </c>
      <c r="J239" s="16">
        <v>0</v>
      </c>
      <c r="K239" s="16">
        <f t="shared" si="6"/>
        <v>456.49</v>
      </c>
      <c r="L239" s="16">
        <f>L240+L241</f>
        <v>0</v>
      </c>
      <c r="M239" s="16">
        <f t="shared" si="6"/>
        <v>456.49</v>
      </c>
      <c r="O239" s="198"/>
    </row>
    <row r="240" spans="1:15" x14ac:dyDescent="0.2">
      <c r="A240" s="283"/>
      <c r="B240" s="313"/>
      <c r="C240" s="314"/>
      <c r="D240" s="284"/>
      <c r="E240" s="285" t="s">
        <v>20</v>
      </c>
      <c r="F240" s="286" t="s">
        <v>25</v>
      </c>
      <c r="G240" s="287">
        <v>43.78</v>
      </c>
      <c r="H240" s="293">
        <v>0</v>
      </c>
      <c r="I240" s="267">
        <f t="shared" si="7"/>
        <v>43.78</v>
      </c>
      <c r="J240" s="267">
        <v>0</v>
      </c>
      <c r="K240" s="267">
        <f t="shared" si="6"/>
        <v>43.78</v>
      </c>
      <c r="L240" s="267">
        <v>0</v>
      </c>
      <c r="M240" s="267">
        <f t="shared" si="6"/>
        <v>43.78</v>
      </c>
      <c r="O240" s="201"/>
    </row>
    <row r="241" spans="1:15" ht="13.1" thickBot="1" x14ac:dyDescent="0.25">
      <c r="A241" s="43"/>
      <c r="B241" s="315"/>
      <c r="C241" s="316"/>
      <c r="D241" s="20"/>
      <c r="E241" s="44"/>
      <c r="F241" s="45" t="s">
        <v>22</v>
      </c>
      <c r="G241" s="40">
        <v>412.71</v>
      </c>
      <c r="H241" s="295">
        <v>0</v>
      </c>
      <c r="I241" s="21">
        <f t="shared" si="7"/>
        <v>412.71</v>
      </c>
      <c r="J241" s="18">
        <v>0</v>
      </c>
      <c r="K241" s="18">
        <f t="shared" si="6"/>
        <v>412.71</v>
      </c>
      <c r="L241" s="18">
        <v>0</v>
      </c>
      <c r="M241" s="18">
        <f t="shared" si="6"/>
        <v>412.71</v>
      </c>
      <c r="O241" s="201"/>
    </row>
    <row r="242" spans="1:15" s="200" customFormat="1" ht="13.1" x14ac:dyDescent="0.25">
      <c r="A242" s="30" t="s">
        <v>16</v>
      </c>
      <c r="B242" s="317" t="s">
        <v>136</v>
      </c>
      <c r="C242" s="318"/>
      <c r="D242" s="13" t="s">
        <v>14</v>
      </c>
      <c r="E242" s="31" t="s">
        <v>14</v>
      </c>
      <c r="F242" s="24" t="s">
        <v>137</v>
      </c>
      <c r="G242" s="26">
        <f>G243</f>
        <v>567.55999999999995</v>
      </c>
      <c r="H242" s="46">
        <v>0</v>
      </c>
      <c r="I242" s="14">
        <f t="shared" si="7"/>
        <v>567.55999999999995</v>
      </c>
      <c r="J242" s="19">
        <v>0</v>
      </c>
      <c r="K242" s="19">
        <f t="shared" si="6"/>
        <v>567.55999999999995</v>
      </c>
      <c r="L242" s="19">
        <f>L243</f>
        <v>0</v>
      </c>
      <c r="M242" s="19">
        <f t="shared" si="6"/>
        <v>567.55999999999995</v>
      </c>
      <c r="N242" s="51"/>
      <c r="O242" s="199"/>
    </row>
    <row r="243" spans="1:15" x14ac:dyDescent="0.2">
      <c r="A243" s="32"/>
      <c r="B243" s="313"/>
      <c r="C243" s="314"/>
      <c r="D243" s="25">
        <v>3113</v>
      </c>
      <c r="E243" s="33">
        <v>5331</v>
      </c>
      <c r="F243" s="34" t="s">
        <v>19</v>
      </c>
      <c r="G243" s="38">
        <f>G244+G245</f>
        <v>567.55999999999995</v>
      </c>
      <c r="H243" s="47">
        <v>0</v>
      </c>
      <c r="I243" s="16">
        <f t="shared" si="7"/>
        <v>567.55999999999995</v>
      </c>
      <c r="J243" s="16">
        <v>0</v>
      </c>
      <c r="K243" s="16">
        <f t="shared" si="6"/>
        <v>567.55999999999995</v>
      </c>
      <c r="L243" s="16">
        <f>L244+L245</f>
        <v>0</v>
      </c>
      <c r="M243" s="16">
        <f t="shared" si="6"/>
        <v>567.55999999999995</v>
      </c>
      <c r="O243" s="198"/>
    </row>
    <row r="244" spans="1:15" x14ac:dyDescent="0.2">
      <c r="A244" s="283"/>
      <c r="B244" s="313"/>
      <c r="C244" s="314"/>
      <c r="D244" s="284"/>
      <c r="E244" s="285" t="s">
        <v>20</v>
      </c>
      <c r="F244" s="286" t="s">
        <v>25</v>
      </c>
      <c r="G244" s="287">
        <v>0</v>
      </c>
      <c r="H244" s="293">
        <v>0</v>
      </c>
      <c r="I244" s="267">
        <f t="shared" si="7"/>
        <v>0</v>
      </c>
      <c r="J244" s="267">
        <v>0</v>
      </c>
      <c r="K244" s="267">
        <f t="shared" si="6"/>
        <v>0</v>
      </c>
      <c r="L244" s="267">
        <v>0</v>
      </c>
      <c r="M244" s="267">
        <f t="shared" si="6"/>
        <v>0</v>
      </c>
      <c r="O244" s="201"/>
    </row>
    <row r="245" spans="1:15" ht="13.1" thickBot="1" x14ac:dyDescent="0.25">
      <c r="A245" s="35"/>
      <c r="B245" s="311"/>
      <c r="C245" s="312"/>
      <c r="D245" s="17"/>
      <c r="E245" s="36"/>
      <c r="F245" s="37" t="s">
        <v>22</v>
      </c>
      <c r="G245" s="28">
        <v>567.55999999999995</v>
      </c>
      <c r="H245" s="48">
        <v>0</v>
      </c>
      <c r="I245" s="18">
        <f t="shared" si="7"/>
        <v>567.55999999999995</v>
      </c>
      <c r="J245" s="21">
        <v>0</v>
      </c>
      <c r="K245" s="21">
        <f t="shared" si="6"/>
        <v>567.55999999999995</v>
      </c>
      <c r="L245" s="18">
        <v>0</v>
      </c>
      <c r="M245" s="21">
        <f t="shared" si="6"/>
        <v>567.55999999999995</v>
      </c>
      <c r="O245" s="201"/>
    </row>
    <row r="246" spans="1:15" s="200" customFormat="1" ht="13.1" x14ac:dyDescent="0.25">
      <c r="A246" s="41" t="s">
        <v>16</v>
      </c>
      <c r="B246" s="319" t="s">
        <v>138</v>
      </c>
      <c r="C246" s="320"/>
      <c r="D246" s="22" t="s">
        <v>14</v>
      </c>
      <c r="E246" s="42" t="s">
        <v>14</v>
      </c>
      <c r="F246" s="23" t="s">
        <v>139</v>
      </c>
      <c r="G246" s="39">
        <f>G247</f>
        <v>2082.86</v>
      </c>
      <c r="H246" s="294">
        <v>0</v>
      </c>
      <c r="I246" s="19">
        <f t="shared" si="7"/>
        <v>2082.86</v>
      </c>
      <c r="J246" s="14">
        <v>0</v>
      </c>
      <c r="K246" s="14">
        <f t="shared" si="6"/>
        <v>2082.86</v>
      </c>
      <c r="L246" s="19">
        <f>L247</f>
        <v>2.4500000000000002</v>
      </c>
      <c r="M246" s="14">
        <f t="shared" si="6"/>
        <v>2085.31</v>
      </c>
      <c r="N246" s="51" t="str">
        <f>N9</f>
        <v>ZR 255/14</v>
      </c>
      <c r="O246" s="199"/>
    </row>
    <row r="247" spans="1:15" x14ac:dyDescent="0.2">
      <c r="A247" s="32"/>
      <c r="B247" s="313"/>
      <c r="C247" s="314"/>
      <c r="D247" s="25">
        <v>3113</v>
      </c>
      <c r="E247" s="33">
        <v>5331</v>
      </c>
      <c r="F247" s="34" t="s">
        <v>19</v>
      </c>
      <c r="G247" s="38">
        <f>G248+G249</f>
        <v>2082.86</v>
      </c>
      <c r="H247" s="47">
        <v>0</v>
      </c>
      <c r="I247" s="16">
        <f t="shared" si="7"/>
        <v>2082.86</v>
      </c>
      <c r="J247" s="16">
        <v>0</v>
      </c>
      <c r="K247" s="16">
        <f t="shared" si="6"/>
        <v>2082.86</v>
      </c>
      <c r="L247" s="16">
        <f>L248+L249</f>
        <v>2.4500000000000002</v>
      </c>
      <c r="M247" s="16">
        <f t="shared" si="6"/>
        <v>2085.31</v>
      </c>
      <c r="O247" s="198"/>
    </row>
    <row r="248" spans="1:15" x14ac:dyDescent="0.2">
      <c r="A248" s="283"/>
      <c r="B248" s="313"/>
      <c r="C248" s="314"/>
      <c r="D248" s="284"/>
      <c r="E248" s="285" t="s">
        <v>20</v>
      </c>
      <c r="F248" s="286" t="s">
        <v>25</v>
      </c>
      <c r="G248" s="287">
        <v>48.4</v>
      </c>
      <c r="H248" s="293">
        <v>0</v>
      </c>
      <c r="I248" s="267">
        <f t="shared" si="7"/>
        <v>48.4</v>
      </c>
      <c r="J248" s="267">
        <v>0</v>
      </c>
      <c r="K248" s="267">
        <f t="shared" si="6"/>
        <v>48.4</v>
      </c>
      <c r="L248" s="267">
        <v>2.4500000000000002</v>
      </c>
      <c r="M248" s="267">
        <f t="shared" si="6"/>
        <v>50.85</v>
      </c>
      <c r="O248" s="201"/>
    </row>
    <row r="249" spans="1:15" ht="13.1" thickBot="1" x14ac:dyDescent="0.25">
      <c r="A249" s="35"/>
      <c r="B249" s="311"/>
      <c r="C249" s="312"/>
      <c r="D249" s="17"/>
      <c r="E249" s="36"/>
      <c r="F249" s="37" t="s">
        <v>22</v>
      </c>
      <c r="G249" s="40">
        <v>2034.46</v>
      </c>
      <c r="H249" s="295">
        <v>0</v>
      </c>
      <c r="I249" s="21">
        <f t="shared" si="7"/>
        <v>2034.46</v>
      </c>
      <c r="J249" s="18">
        <v>0</v>
      </c>
      <c r="K249" s="18">
        <f t="shared" si="6"/>
        <v>2034.46</v>
      </c>
      <c r="L249" s="18">
        <v>0</v>
      </c>
      <c r="M249" s="18">
        <f t="shared" si="6"/>
        <v>2034.46</v>
      </c>
      <c r="O249" s="201"/>
    </row>
    <row r="250" spans="1:15" x14ac:dyDescent="0.2">
      <c r="A250" s="41" t="s">
        <v>16</v>
      </c>
      <c r="B250" s="319" t="s">
        <v>140</v>
      </c>
      <c r="C250" s="320"/>
      <c r="D250" s="22" t="s">
        <v>14</v>
      </c>
      <c r="E250" s="42" t="s">
        <v>14</v>
      </c>
      <c r="F250" s="23" t="s">
        <v>141</v>
      </c>
      <c r="G250" s="26">
        <f>G251</f>
        <v>1579.4</v>
      </c>
      <c r="H250" s="46">
        <v>0</v>
      </c>
      <c r="I250" s="14">
        <f t="shared" si="7"/>
        <v>1579.4</v>
      </c>
      <c r="J250" s="19">
        <v>0</v>
      </c>
      <c r="K250" s="19">
        <f t="shared" si="6"/>
        <v>1579.4</v>
      </c>
      <c r="L250" s="19">
        <f>L251</f>
        <v>-11.03</v>
      </c>
      <c r="M250" s="19">
        <f t="shared" si="6"/>
        <v>1568.3700000000001</v>
      </c>
      <c r="N250" s="51" t="str">
        <f>N9</f>
        <v>ZR 255/14</v>
      </c>
      <c r="O250" s="201"/>
    </row>
    <row r="251" spans="1:15" x14ac:dyDescent="0.2">
      <c r="A251" s="32"/>
      <c r="B251" s="313"/>
      <c r="C251" s="314"/>
      <c r="D251" s="25">
        <v>4322</v>
      </c>
      <c r="E251" s="33">
        <v>5331</v>
      </c>
      <c r="F251" s="34" t="s">
        <v>19</v>
      </c>
      <c r="G251" s="38">
        <f>G252+G253</f>
        <v>1579.4</v>
      </c>
      <c r="H251" s="47">
        <v>0</v>
      </c>
      <c r="I251" s="16">
        <f t="shared" si="7"/>
        <v>1579.4</v>
      </c>
      <c r="J251" s="16">
        <v>0</v>
      </c>
      <c r="K251" s="16">
        <f t="shared" si="6"/>
        <v>1579.4</v>
      </c>
      <c r="L251" s="16">
        <f>L252+L253</f>
        <v>-11.03</v>
      </c>
      <c r="M251" s="16">
        <f t="shared" si="6"/>
        <v>1568.3700000000001</v>
      </c>
      <c r="O251" s="198"/>
    </row>
    <row r="252" spans="1:15" x14ac:dyDescent="0.2">
      <c r="A252" s="283"/>
      <c r="B252" s="313"/>
      <c r="C252" s="314"/>
      <c r="D252" s="284"/>
      <c r="E252" s="285" t="s">
        <v>20</v>
      </c>
      <c r="F252" s="286" t="s">
        <v>25</v>
      </c>
      <c r="G252" s="287">
        <v>84.21</v>
      </c>
      <c r="H252" s="293">
        <v>0</v>
      </c>
      <c r="I252" s="267">
        <f t="shared" si="7"/>
        <v>84.21</v>
      </c>
      <c r="J252" s="267">
        <v>0</v>
      </c>
      <c r="K252" s="267">
        <f t="shared" si="6"/>
        <v>84.21</v>
      </c>
      <c r="L252" s="267">
        <v>-11.03</v>
      </c>
      <c r="M252" s="267">
        <f t="shared" si="6"/>
        <v>73.179999999999993</v>
      </c>
      <c r="O252" s="201"/>
    </row>
    <row r="253" spans="1:15" ht="13.1" thickBot="1" x14ac:dyDescent="0.25">
      <c r="A253" s="35"/>
      <c r="B253" s="311"/>
      <c r="C253" s="312"/>
      <c r="D253" s="17"/>
      <c r="E253" s="36"/>
      <c r="F253" s="37" t="s">
        <v>22</v>
      </c>
      <c r="G253" s="28">
        <v>1495.19</v>
      </c>
      <c r="H253" s="48">
        <v>0</v>
      </c>
      <c r="I253" s="18">
        <f t="shared" si="7"/>
        <v>1495.19</v>
      </c>
      <c r="J253" s="21">
        <v>0</v>
      </c>
      <c r="K253" s="21">
        <f t="shared" si="6"/>
        <v>1495.19</v>
      </c>
      <c r="L253" s="18">
        <v>0</v>
      </c>
      <c r="M253" s="21">
        <f t="shared" si="6"/>
        <v>1495.19</v>
      </c>
      <c r="O253" s="201"/>
    </row>
    <row r="254" spans="1:15" x14ac:dyDescent="0.2">
      <c r="A254" s="41" t="s">
        <v>16</v>
      </c>
      <c r="B254" s="319" t="s">
        <v>142</v>
      </c>
      <c r="C254" s="320"/>
      <c r="D254" s="22" t="s">
        <v>14</v>
      </c>
      <c r="E254" s="42" t="s">
        <v>14</v>
      </c>
      <c r="F254" s="23" t="s">
        <v>143</v>
      </c>
      <c r="G254" s="39">
        <f>G255</f>
        <v>712.41</v>
      </c>
      <c r="H254" s="294">
        <v>0</v>
      </c>
      <c r="I254" s="19">
        <f t="shared" si="7"/>
        <v>712.41</v>
      </c>
      <c r="J254" s="14">
        <v>0</v>
      </c>
      <c r="K254" s="14">
        <f t="shared" si="6"/>
        <v>712.41</v>
      </c>
      <c r="L254" s="19">
        <f>L255</f>
        <v>0</v>
      </c>
      <c r="M254" s="14">
        <f t="shared" si="6"/>
        <v>712.41</v>
      </c>
      <c r="O254" s="201"/>
    </row>
    <row r="255" spans="1:15" x14ac:dyDescent="0.2">
      <c r="A255" s="32"/>
      <c r="B255" s="313"/>
      <c r="C255" s="314"/>
      <c r="D255" s="25">
        <v>3146</v>
      </c>
      <c r="E255" s="33">
        <v>5331</v>
      </c>
      <c r="F255" s="34" t="s">
        <v>19</v>
      </c>
      <c r="G255" s="38">
        <f>G256+G257</f>
        <v>712.41</v>
      </c>
      <c r="H255" s="47">
        <v>0</v>
      </c>
      <c r="I255" s="16">
        <f t="shared" si="7"/>
        <v>712.41</v>
      </c>
      <c r="J255" s="16">
        <v>0</v>
      </c>
      <c r="K255" s="16">
        <f t="shared" si="6"/>
        <v>712.41</v>
      </c>
      <c r="L255" s="16">
        <f>L256+L257</f>
        <v>0</v>
      </c>
      <c r="M255" s="16">
        <f t="shared" si="6"/>
        <v>712.41</v>
      </c>
      <c r="O255" s="198"/>
    </row>
    <row r="256" spans="1:15" x14ac:dyDescent="0.2">
      <c r="A256" s="283"/>
      <c r="B256" s="313"/>
      <c r="C256" s="314"/>
      <c r="D256" s="284"/>
      <c r="E256" s="285" t="s">
        <v>20</v>
      </c>
      <c r="F256" s="286" t="s">
        <v>25</v>
      </c>
      <c r="G256" s="287">
        <v>0</v>
      </c>
      <c r="H256" s="293">
        <v>0</v>
      </c>
      <c r="I256" s="267">
        <f t="shared" si="7"/>
        <v>0</v>
      </c>
      <c r="J256" s="267">
        <v>0</v>
      </c>
      <c r="K256" s="267">
        <f t="shared" si="6"/>
        <v>0</v>
      </c>
      <c r="L256" s="267">
        <v>0</v>
      </c>
      <c r="M256" s="267">
        <f t="shared" si="6"/>
        <v>0</v>
      </c>
      <c r="O256" s="201"/>
    </row>
    <row r="257" spans="1:15" ht="13.1" thickBot="1" x14ac:dyDescent="0.25">
      <c r="A257" s="43"/>
      <c r="B257" s="315"/>
      <c r="C257" s="316"/>
      <c r="D257" s="20"/>
      <c r="E257" s="44"/>
      <c r="F257" s="45" t="s">
        <v>22</v>
      </c>
      <c r="G257" s="40">
        <v>712.41</v>
      </c>
      <c r="H257" s="295">
        <v>0</v>
      </c>
      <c r="I257" s="21">
        <f t="shared" si="7"/>
        <v>712.41</v>
      </c>
      <c r="J257" s="18">
        <v>0</v>
      </c>
      <c r="K257" s="18">
        <f t="shared" si="6"/>
        <v>712.41</v>
      </c>
      <c r="L257" s="18">
        <v>0</v>
      </c>
      <c r="M257" s="18">
        <f t="shared" si="6"/>
        <v>712.41</v>
      </c>
      <c r="O257" s="201"/>
    </row>
    <row r="258" spans="1:15" x14ac:dyDescent="0.2">
      <c r="A258" s="30" t="s">
        <v>16</v>
      </c>
      <c r="B258" s="317" t="s">
        <v>144</v>
      </c>
      <c r="C258" s="318"/>
      <c r="D258" s="13" t="s">
        <v>14</v>
      </c>
      <c r="E258" s="31" t="s">
        <v>14</v>
      </c>
      <c r="F258" s="24" t="s">
        <v>145</v>
      </c>
      <c r="G258" s="26">
        <f>G259</f>
        <v>9886.4700000000012</v>
      </c>
      <c r="H258" s="46">
        <f>+H259</f>
        <v>49.936999999999998</v>
      </c>
      <c r="I258" s="14">
        <f t="shared" si="7"/>
        <v>9936.4070000000011</v>
      </c>
      <c r="J258" s="19">
        <f>+J259</f>
        <v>-440.74200000000002</v>
      </c>
      <c r="K258" s="19">
        <f t="shared" si="6"/>
        <v>9495.6650000000009</v>
      </c>
      <c r="L258" s="19">
        <f>L259</f>
        <v>5.0860000000000003</v>
      </c>
      <c r="M258" s="19">
        <f t="shared" si="6"/>
        <v>9500.7510000000002</v>
      </c>
      <c r="N258" s="51" t="str">
        <f>N9</f>
        <v>ZR 255/14</v>
      </c>
      <c r="O258" s="201"/>
    </row>
    <row r="259" spans="1:15" x14ac:dyDescent="0.2">
      <c r="A259" s="32"/>
      <c r="B259" s="313"/>
      <c r="C259" s="314"/>
      <c r="D259" s="25">
        <v>3122</v>
      </c>
      <c r="E259" s="33">
        <v>5331</v>
      </c>
      <c r="F259" s="34" t="s">
        <v>19</v>
      </c>
      <c r="G259" s="38">
        <f>G260+G261</f>
        <v>9886.4700000000012</v>
      </c>
      <c r="H259" s="47">
        <f>SUM(H260:H261)</f>
        <v>49.936999999999998</v>
      </c>
      <c r="I259" s="16">
        <f t="shared" si="7"/>
        <v>9936.4070000000011</v>
      </c>
      <c r="J259" s="16">
        <f>SUM(J260:J261)</f>
        <v>-440.74200000000002</v>
      </c>
      <c r="K259" s="16">
        <f t="shared" si="6"/>
        <v>9495.6650000000009</v>
      </c>
      <c r="L259" s="16">
        <f>L260+L261</f>
        <v>5.0860000000000003</v>
      </c>
      <c r="M259" s="16">
        <f t="shared" si="6"/>
        <v>9500.7510000000002</v>
      </c>
      <c r="O259" s="198"/>
    </row>
    <row r="260" spans="1:15" x14ac:dyDescent="0.2">
      <c r="A260" s="283"/>
      <c r="B260" s="313"/>
      <c r="C260" s="314"/>
      <c r="D260" s="284"/>
      <c r="E260" s="285" t="s">
        <v>20</v>
      </c>
      <c r="F260" s="286" t="s">
        <v>25</v>
      </c>
      <c r="G260" s="287">
        <v>690.04</v>
      </c>
      <c r="H260" s="293">
        <v>0</v>
      </c>
      <c r="I260" s="267">
        <f t="shared" si="7"/>
        <v>690.04</v>
      </c>
      <c r="J260" s="267">
        <v>0</v>
      </c>
      <c r="K260" s="267">
        <f t="shared" si="6"/>
        <v>690.04</v>
      </c>
      <c r="L260" s="267">
        <v>5.0860000000000003</v>
      </c>
      <c r="M260" s="267">
        <f t="shared" si="6"/>
        <v>695.12599999999998</v>
      </c>
      <c r="O260" s="201"/>
    </row>
    <row r="261" spans="1:15" ht="13.1" thickBot="1" x14ac:dyDescent="0.25">
      <c r="A261" s="35"/>
      <c r="B261" s="311"/>
      <c r="C261" s="312"/>
      <c r="D261" s="17"/>
      <c r="E261" s="36"/>
      <c r="F261" s="37" t="s">
        <v>22</v>
      </c>
      <c r="G261" s="28">
        <v>9196.43</v>
      </c>
      <c r="H261" s="48">
        <v>49.936999999999998</v>
      </c>
      <c r="I261" s="18">
        <f t="shared" si="7"/>
        <v>9246.3670000000002</v>
      </c>
      <c r="J261" s="18">
        <v>-440.74200000000002</v>
      </c>
      <c r="K261" s="18">
        <f t="shared" si="6"/>
        <v>8805.625</v>
      </c>
      <c r="L261" s="18">
        <v>0</v>
      </c>
      <c r="M261" s="18">
        <f t="shared" si="6"/>
        <v>8805.625</v>
      </c>
      <c r="O261" s="201"/>
    </row>
    <row r="262" spans="1:15" x14ac:dyDescent="0.2">
      <c r="A262" s="297"/>
      <c r="B262" s="298"/>
      <c r="C262" s="298"/>
      <c r="D262" s="49"/>
      <c r="E262" s="49"/>
      <c r="F262" s="50"/>
      <c r="G262" s="91"/>
      <c r="H262" s="92"/>
      <c r="I262" s="92"/>
      <c r="J262" s="51"/>
      <c r="K262" s="51"/>
      <c r="L262" s="51"/>
      <c r="O262" s="201"/>
    </row>
    <row r="263" spans="1:15" x14ac:dyDescent="0.2">
      <c r="B263" s="299">
        <v>41918</v>
      </c>
      <c r="J263" s="51"/>
      <c r="K263" s="51"/>
      <c r="L263" s="51"/>
    </row>
  </sheetData>
  <mergeCells count="261">
    <mergeCell ref="H1:I1"/>
    <mergeCell ref="A2:I2"/>
    <mergeCell ref="A4:I4"/>
    <mergeCell ref="A6:I6"/>
    <mergeCell ref="H7:H8"/>
    <mergeCell ref="J7:J8"/>
    <mergeCell ref="B8:C8"/>
    <mergeCell ref="L7:L8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1:C111"/>
    <mergeCell ref="B112:C112"/>
    <mergeCell ref="B113:C113"/>
    <mergeCell ref="B114:C114"/>
    <mergeCell ref="B115:C115"/>
    <mergeCell ref="B116:C116"/>
    <mergeCell ref="B105:C105"/>
    <mergeCell ref="B106:C106"/>
    <mergeCell ref="B107:C107"/>
    <mergeCell ref="B108:C108"/>
    <mergeCell ref="B109:C109"/>
    <mergeCell ref="B110:C110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35:C135"/>
    <mergeCell ref="B136:C136"/>
    <mergeCell ref="B137:C137"/>
    <mergeCell ref="B138:C138"/>
    <mergeCell ref="B139:C139"/>
    <mergeCell ref="B140:C140"/>
    <mergeCell ref="B129:C129"/>
    <mergeCell ref="B130:C130"/>
    <mergeCell ref="B131:C131"/>
    <mergeCell ref="B132:C132"/>
    <mergeCell ref="B133:C133"/>
    <mergeCell ref="B134:C134"/>
    <mergeCell ref="B147:C147"/>
    <mergeCell ref="B148:C148"/>
    <mergeCell ref="B149:C149"/>
    <mergeCell ref="B150:C150"/>
    <mergeCell ref="B151:C151"/>
    <mergeCell ref="B152:C152"/>
    <mergeCell ref="B141:C141"/>
    <mergeCell ref="B142:C142"/>
    <mergeCell ref="B143:C143"/>
    <mergeCell ref="B144:C144"/>
    <mergeCell ref="B145:C145"/>
    <mergeCell ref="B146:C146"/>
    <mergeCell ref="B159:C159"/>
    <mergeCell ref="B160:C160"/>
    <mergeCell ref="B161:C161"/>
    <mergeCell ref="B162:C162"/>
    <mergeCell ref="B163:C163"/>
    <mergeCell ref="B164:C164"/>
    <mergeCell ref="B153:C153"/>
    <mergeCell ref="B154:C154"/>
    <mergeCell ref="B155:C155"/>
    <mergeCell ref="B156:C156"/>
    <mergeCell ref="B157:C157"/>
    <mergeCell ref="B158:C158"/>
    <mergeCell ref="B171:C171"/>
    <mergeCell ref="B172:C172"/>
    <mergeCell ref="B173:C173"/>
    <mergeCell ref="B174:C174"/>
    <mergeCell ref="B175:C175"/>
    <mergeCell ref="B176:C176"/>
    <mergeCell ref="B165:C165"/>
    <mergeCell ref="B166:C166"/>
    <mergeCell ref="B167:C167"/>
    <mergeCell ref="B168:C168"/>
    <mergeCell ref="B169:C169"/>
    <mergeCell ref="B170:C170"/>
    <mergeCell ref="B183:C183"/>
    <mergeCell ref="B184:C184"/>
    <mergeCell ref="B185:C185"/>
    <mergeCell ref="B186:C186"/>
    <mergeCell ref="B187:C187"/>
    <mergeCell ref="B188:C188"/>
    <mergeCell ref="B177:C177"/>
    <mergeCell ref="B178:C178"/>
    <mergeCell ref="B179:C179"/>
    <mergeCell ref="B180:C180"/>
    <mergeCell ref="B181:C181"/>
    <mergeCell ref="B182:C182"/>
    <mergeCell ref="B195:C195"/>
    <mergeCell ref="B196:C196"/>
    <mergeCell ref="B197:C197"/>
    <mergeCell ref="B198:C198"/>
    <mergeCell ref="B199:C199"/>
    <mergeCell ref="B200:C200"/>
    <mergeCell ref="B189:C189"/>
    <mergeCell ref="B190:C190"/>
    <mergeCell ref="B191:C191"/>
    <mergeCell ref="B192:C192"/>
    <mergeCell ref="B193:C193"/>
    <mergeCell ref="B194:C194"/>
    <mergeCell ref="B207:C207"/>
    <mergeCell ref="B208:C208"/>
    <mergeCell ref="B209:C209"/>
    <mergeCell ref="B210:C210"/>
    <mergeCell ref="B211:C211"/>
    <mergeCell ref="B212:C212"/>
    <mergeCell ref="B201:C201"/>
    <mergeCell ref="B202:C202"/>
    <mergeCell ref="B203:C203"/>
    <mergeCell ref="B204:C204"/>
    <mergeCell ref="B205:C205"/>
    <mergeCell ref="B206:C206"/>
    <mergeCell ref="B219:C219"/>
    <mergeCell ref="B220:C220"/>
    <mergeCell ref="B221:C221"/>
    <mergeCell ref="B222:C222"/>
    <mergeCell ref="B223:C223"/>
    <mergeCell ref="B224:C224"/>
    <mergeCell ref="B213:C213"/>
    <mergeCell ref="B214:C214"/>
    <mergeCell ref="B215:C215"/>
    <mergeCell ref="B216:C216"/>
    <mergeCell ref="B217:C217"/>
    <mergeCell ref="B218:C218"/>
    <mergeCell ref="B231:C231"/>
    <mergeCell ref="B232:C232"/>
    <mergeCell ref="B233:C233"/>
    <mergeCell ref="B234:C234"/>
    <mergeCell ref="B235:C235"/>
    <mergeCell ref="B236:C236"/>
    <mergeCell ref="B225:C225"/>
    <mergeCell ref="B226:C226"/>
    <mergeCell ref="B227:C227"/>
    <mergeCell ref="B228:C228"/>
    <mergeCell ref="B229:C229"/>
    <mergeCell ref="B230:C230"/>
    <mergeCell ref="B243:C243"/>
    <mergeCell ref="B244:C244"/>
    <mergeCell ref="B245:C245"/>
    <mergeCell ref="B246:C246"/>
    <mergeCell ref="B247:C247"/>
    <mergeCell ref="B248:C248"/>
    <mergeCell ref="B237:C237"/>
    <mergeCell ref="B238:C238"/>
    <mergeCell ref="B239:C239"/>
    <mergeCell ref="B240:C240"/>
    <mergeCell ref="B241:C241"/>
    <mergeCell ref="B242:C242"/>
    <mergeCell ref="B261:C261"/>
    <mergeCell ref="B255:C255"/>
    <mergeCell ref="B256:C256"/>
    <mergeCell ref="B257:C257"/>
    <mergeCell ref="B258:C258"/>
    <mergeCell ref="B259:C259"/>
    <mergeCell ref="B260:C260"/>
    <mergeCell ref="B249:C249"/>
    <mergeCell ref="B250:C250"/>
    <mergeCell ref="B251:C251"/>
    <mergeCell ref="B252:C252"/>
    <mergeCell ref="B253:C253"/>
    <mergeCell ref="B254:C25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Normal="100" workbookViewId="0">
      <selection activeCell="V21" sqref="V21"/>
    </sheetView>
  </sheetViews>
  <sheetFormatPr defaultRowHeight="12.45" x14ac:dyDescent="0.2"/>
  <cols>
    <col min="1" max="1" width="3.21875" style="1" customWidth="1"/>
    <col min="2" max="2" width="7.777343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hidden="1" customWidth="1"/>
    <col min="10" max="10" width="8.77734375" style="1" hidden="1" customWidth="1"/>
    <col min="11" max="11" width="8.88671875" style="1" hidden="1" customWidth="1"/>
    <col min="12" max="16" width="0" style="1" hidden="1" customWidth="1"/>
    <col min="17" max="17" width="8.88671875" style="1"/>
    <col min="18" max="18" width="8.21875" style="1" customWidth="1"/>
    <col min="19" max="20" width="8.88671875" style="12"/>
    <col min="21" max="256" width="8.88671875" style="1"/>
    <col min="257" max="258" width="3.21875" style="1" customWidth="1"/>
    <col min="259" max="259" width="9.21875" style="1" customWidth="1"/>
    <col min="260" max="261" width="4.77734375" style="1" customWidth="1"/>
    <col min="262" max="262" width="8" style="1" customWidth="1"/>
    <col min="263" max="263" width="40.77734375" style="1" customWidth="1"/>
    <col min="264" max="264" width="8.44140625" style="1" customWidth="1"/>
    <col min="265" max="266" width="7.5546875" style="1" customWidth="1"/>
    <col min="267" max="512" width="8.88671875" style="1"/>
    <col min="513" max="514" width="3.21875" style="1" customWidth="1"/>
    <col min="515" max="515" width="9.21875" style="1" customWidth="1"/>
    <col min="516" max="517" width="4.77734375" style="1" customWidth="1"/>
    <col min="518" max="518" width="8" style="1" customWidth="1"/>
    <col min="519" max="519" width="40.77734375" style="1" customWidth="1"/>
    <col min="520" max="520" width="8.44140625" style="1" customWidth="1"/>
    <col min="521" max="522" width="7.5546875" style="1" customWidth="1"/>
    <col min="523" max="768" width="8.88671875" style="1"/>
    <col min="769" max="770" width="3.21875" style="1" customWidth="1"/>
    <col min="771" max="771" width="9.21875" style="1" customWidth="1"/>
    <col min="772" max="773" width="4.77734375" style="1" customWidth="1"/>
    <col min="774" max="774" width="8" style="1" customWidth="1"/>
    <col min="775" max="775" width="40.77734375" style="1" customWidth="1"/>
    <col min="776" max="776" width="8.44140625" style="1" customWidth="1"/>
    <col min="777" max="778" width="7.5546875" style="1" customWidth="1"/>
    <col min="779" max="1024" width="8.88671875" style="1"/>
    <col min="1025" max="1026" width="3.21875" style="1" customWidth="1"/>
    <col min="1027" max="1027" width="9.21875" style="1" customWidth="1"/>
    <col min="1028" max="1029" width="4.77734375" style="1" customWidth="1"/>
    <col min="1030" max="1030" width="8" style="1" customWidth="1"/>
    <col min="1031" max="1031" width="40.77734375" style="1" customWidth="1"/>
    <col min="1032" max="1032" width="8.44140625" style="1" customWidth="1"/>
    <col min="1033" max="1034" width="7.5546875" style="1" customWidth="1"/>
    <col min="1035" max="1280" width="8.88671875" style="1"/>
    <col min="1281" max="1282" width="3.21875" style="1" customWidth="1"/>
    <col min="1283" max="1283" width="9.21875" style="1" customWidth="1"/>
    <col min="1284" max="1285" width="4.77734375" style="1" customWidth="1"/>
    <col min="1286" max="1286" width="8" style="1" customWidth="1"/>
    <col min="1287" max="1287" width="40.77734375" style="1" customWidth="1"/>
    <col min="1288" max="1288" width="8.44140625" style="1" customWidth="1"/>
    <col min="1289" max="1290" width="7.5546875" style="1" customWidth="1"/>
    <col min="1291" max="1536" width="8.88671875" style="1"/>
    <col min="1537" max="1538" width="3.21875" style="1" customWidth="1"/>
    <col min="1539" max="1539" width="9.21875" style="1" customWidth="1"/>
    <col min="1540" max="1541" width="4.77734375" style="1" customWidth="1"/>
    <col min="1542" max="1542" width="8" style="1" customWidth="1"/>
    <col min="1543" max="1543" width="40.77734375" style="1" customWidth="1"/>
    <col min="1544" max="1544" width="8.44140625" style="1" customWidth="1"/>
    <col min="1545" max="1546" width="7.5546875" style="1" customWidth="1"/>
    <col min="1547" max="1792" width="8.88671875" style="1"/>
    <col min="1793" max="1794" width="3.21875" style="1" customWidth="1"/>
    <col min="1795" max="1795" width="9.21875" style="1" customWidth="1"/>
    <col min="1796" max="1797" width="4.77734375" style="1" customWidth="1"/>
    <col min="1798" max="1798" width="8" style="1" customWidth="1"/>
    <col min="1799" max="1799" width="40.77734375" style="1" customWidth="1"/>
    <col min="1800" max="1800" width="8.44140625" style="1" customWidth="1"/>
    <col min="1801" max="1802" width="7.5546875" style="1" customWidth="1"/>
    <col min="1803" max="2048" width="8.88671875" style="1"/>
    <col min="2049" max="2050" width="3.21875" style="1" customWidth="1"/>
    <col min="2051" max="2051" width="9.21875" style="1" customWidth="1"/>
    <col min="2052" max="2053" width="4.77734375" style="1" customWidth="1"/>
    <col min="2054" max="2054" width="8" style="1" customWidth="1"/>
    <col min="2055" max="2055" width="40.77734375" style="1" customWidth="1"/>
    <col min="2056" max="2056" width="8.44140625" style="1" customWidth="1"/>
    <col min="2057" max="2058" width="7.5546875" style="1" customWidth="1"/>
    <col min="2059" max="2304" width="8.88671875" style="1"/>
    <col min="2305" max="2306" width="3.21875" style="1" customWidth="1"/>
    <col min="2307" max="2307" width="9.21875" style="1" customWidth="1"/>
    <col min="2308" max="2309" width="4.77734375" style="1" customWidth="1"/>
    <col min="2310" max="2310" width="8" style="1" customWidth="1"/>
    <col min="2311" max="2311" width="40.77734375" style="1" customWidth="1"/>
    <col min="2312" max="2312" width="8.44140625" style="1" customWidth="1"/>
    <col min="2313" max="2314" width="7.5546875" style="1" customWidth="1"/>
    <col min="2315" max="2560" width="8.88671875" style="1"/>
    <col min="2561" max="2562" width="3.21875" style="1" customWidth="1"/>
    <col min="2563" max="2563" width="9.21875" style="1" customWidth="1"/>
    <col min="2564" max="2565" width="4.77734375" style="1" customWidth="1"/>
    <col min="2566" max="2566" width="8" style="1" customWidth="1"/>
    <col min="2567" max="2567" width="40.77734375" style="1" customWidth="1"/>
    <col min="2568" max="2568" width="8.44140625" style="1" customWidth="1"/>
    <col min="2569" max="2570" width="7.5546875" style="1" customWidth="1"/>
    <col min="2571" max="2816" width="8.88671875" style="1"/>
    <col min="2817" max="2818" width="3.21875" style="1" customWidth="1"/>
    <col min="2819" max="2819" width="9.21875" style="1" customWidth="1"/>
    <col min="2820" max="2821" width="4.77734375" style="1" customWidth="1"/>
    <col min="2822" max="2822" width="8" style="1" customWidth="1"/>
    <col min="2823" max="2823" width="40.77734375" style="1" customWidth="1"/>
    <col min="2824" max="2824" width="8.44140625" style="1" customWidth="1"/>
    <col min="2825" max="2826" width="7.5546875" style="1" customWidth="1"/>
    <col min="2827" max="3072" width="8.88671875" style="1"/>
    <col min="3073" max="3074" width="3.21875" style="1" customWidth="1"/>
    <col min="3075" max="3075" width="9.21875" style="1" customWidth="1"/>
    <col min="3076" max="3077" width="4.77734375" style="1" customWidth="1"/>
    <col min="3078" max="3078" width="8" style="1" customWidth="1"/>
    <col min="3079" max="3079" width="40.77734375" style="1" customWidth="1"/>
    <col min="3080" max="3080" width="8.44140625" style="1" customWidth="1"/>
    <col min="3081" max="3082" width="7.5546875" style="1" customWidth="1"/>
    <col min="3083" max="3328" width="8.88671875" style="1"/>
    <col min="3329" max="3330" width="3.21875" style="1" customWidth="1"/>
    <col min="3331" max="3331" width="9.21875" style="1" customWidth="1"/>
    <col min="3332" max="3333" width="4.77734375" style="1" customWidth="1"/>
    <col min="3334" max="3334" width="8" style="1" customWidth="1"/>
    <col min="3335" max="3335" width="40.77734375" style="1" customWidth="1"/>
    <col min="3336" max="3336" width="8.44140625" style="1" customWidth="1"/>
    <col min="3337" max="3338" width="7.5546875" style="1" customWidth="1"/>
    <col min="3339" max="3584" width="8.88671875" style="1"/>
    <col min="3585" max="3586" width="3.21875" style="1" customWidth="1"/>
    <col min="3587" max="3587" width="9.21875" style="1" customWidth="1"/>
    <col min="3588" max="3589" width="4.77734375" style="1" customWidth="1"/>
    <col min="3590" max="3590" width="8" style="1" customWidth="1"/>
    <col min="3591" max="3591" width="40.77734375" style="1" customWidth="1"/>
    <col min="3592" max="3592" width="8.44140625" style="1" customWidth="1"/>
    <col min="3593" max="3594" width="7.5546875" style="1" customWidth="1"/>
    <col min="3595" max="3840" width="8.88671875" style="1"/>
    <col min="3841" max="3842" width="3.21875" style="1" customWidth="1"/>
    <col min="3843" max="3843" width="9.21875" style="1" customWidth="1"/>
    <col min="3844" max="3845" width="4.77734375" style="1" customWidth="1"/>
    <col min="3846" max="3846" width="8" style="1" customWidth="1"/>
    <col min="3847" max="3847" width="40.77734375" style="1" customWidth="1"/>
    <col min="3848" max="3848" width="8.44140625" style="1" customWidth="1"/>
    <col min="3849" max="3850" width="7.5546875" style="1" customWidth="1"/>
    <col min="3851" max="4096" width="8.88671875" style="1"/>
    <col min="4097" max="4098" width="3.21875" style="1" customWidth="1"/>
    <col min="4099" max="4099" width="9.21875" style="1" customWidth="1"/>
    <col min="4100" max="4101" width="4.77734375" style="1" customWidth="1"/>
    <col min="4102" max="4102" width="8" style="1" customWidth="1"/>
    <col min="4103" max="4103" width="40.77734375" style="1" customWidth="1"/>
    <col min="4104" max="4104" width="8.44140625" style="1" customWidth="1"/>
    <col min="4105" max="4106" width="7.5546875" style="1" customWidth="1"/>
    <col min="4107" max="4352" width="8.88671875" style="1"/>
    <col min="4353" max="4354" width="3.21875" style="1" customWidth="1"/>
    <col min="4355" max="4355" width="9.21875" style="1" customWidth="1"/>
    <col min="4356" max="4357" width="4.77734375" style="1" customWidth="1"/>
    <col min="4358" max="4358" width="8" style="1" customWidth="1"/>
    <col min="4359" max="4359" width="40.77734375" style="1" customWidth="1"/>
    <col min="4360" max="4360" width="8.44140625" style="1" customWidth="1"/>
    <col min="4361" max="4362" width="7.5546875" style="1" customWidth="1"/>
    <col min="4363" max="4608" width="8.88671875" style="1"/>
    <col min="4609" max="4610" width="3.21875" style="1" customWidth="1"/>
    <col min="4611" max="4611" width="9.21875" style="1" customWidth="1"/>
    <col min="4612" max="4613" width="4.77734375" style="1" customWidth="1"/>
    <col min="4614" max="4614" width="8" style="1" customWidth="1"/>
    <col min="4615" max="4615" width="40.77734375" style="1" customWidth="1"/>
    <col min="4616" max="4616" width="8.44140625" style="1" customWidth="1"/>
    <col min="4617" max="4618" width="7.5546875" style="1" customWidth="1"/>
    <col min="4619" max="4864" width="8.88671875" style="1"/>
    <col min="4865" max="4866" width="3.21875" style="1" customWidth="1"/>
    <col min="4867" max="4867" width="9.21875" style="1" customWidth="1"/>
    <col min="4868" max="4869" width="4.77734375" style="1" customWidth="1"/>
    <col min="4870" max="4870" width="8" style="1" customWidth="1"/>
    <col min="4871" max="4871" width="40.77734375" style="1" customWidth="1"/>
    <col min="4872" max="4872" width="8.44140625" style="1" customWidth="1"/>
    <col min="4873" max="4874" width="7.5546875" style="1" customWidth="1"/>
    <col min="4875" max="5120" width="8.88671875" style="1"/>
    <col min="5121" max="5122" width="3.21875" style="1" customWidth="1"/>
    <col min="5123" max="5123" width="9.21875" style="1" customWidth="1"/>
    <col min="5124" max="5125" width="4.77734375" style="1" customWidth="1"/>
    <col min="5126" max="5126" width="8" style="1" customWidth="1"/>
    <col min="5127" max="5127" width="40.77734375" style="1" customWidth="1"/>
    <col min="5128" max="5128" width="8.44140625" style="1" customWidth="1"/>
    <col min="5129" max="5130" width="7.5546875" style="1" customWidth="1"/>
    <col min="5131" max="5376" width="8.88671875" style="1"/>
    <col min="5377" max="5378" width="3.21875" style="1" customWidth="1"/>
    <col min="5379" max="5379" width="9.21875" style="1" customWidth="1"/>
    <col min="5380" max="5381" width="4.77734375" style="1" customWidth="1"/>
    <col min="5382" max="5382" width="8" style="1" customWidth="1"/>
    <col min="5383" max="5383" width="40.77734375" style="1" customWidth="1"/>
    <col min="5384" max="5384" width="8.44140625" style="1" customWidth="1"/>
    <col min="5385" max="5386" width="7.5546875" style="1" customWidth="1"/>
    <col min="5387" max="5632" width="8.88671875" style="1"/>
    <col min="5633" max="5634" width="3.21875" style="1" customWidth="1"/>
    <col min="5635" max="5635" width="9.21875" style="1" customWidth="1"/>
    <col min="5636" max="5637" width="4.77734375" style="1" customWidth="1"/>
    <col min="5638" max="5638" width="8" style="1" customWidth="1"/>
    <col min="5639" max="5639" width="40.77734375" style="1" customWidth="1"/>
    <col min="5640" max="5640" width="8.44140625" style="1" customWidth="1"/>
    <col min="5641" max="5642" width="7.5546875" style="1" customWidth="1"/>
    <col min="5643" max="5888" width="8.88671875" style="1"/>
    <col min="5889" max="5890" width="3.21875" style="1" customWidth="1"/>
    <col min="5891" max="5891" width="9.21875" style="1" customWidth="1"/>
    <col min="5892" max="5893" width="4.77734375" style="1" customWidth="1"/>
    <col min="5894" max="5894" width="8" style="1" customWidth="1"/>
    <col min="5895" max="5895" width="40.77734375" style="1" customWidth="1"/>
    <col min="5896" max="5896" width="8.44140625" style="1" customWidth="1"/>
    <col min="5897" max="5898" width="7.5546875" style="1" customWidth="1"/>
    <col min="5899" max="6144" width="8.88671875" style="1"/>
    <col min="6145" max="6146" width="3.21875" style="1" customWidth="1"/>
    <col min="6147" max="6147" width="9.21875" style="1" customWidth="1"/>
    <col min="6148" max="6149" width="4.77734375" style="1" customWidth="1"/>
    <col min="6150" max="6150" width="8" style="1" customWidth="1"/>
    <col min="6151" max="6151" width="40.77734375" style="1" customWidth="1"/>
    <col min="6152" max="6152" width="8.44140625" style="1" customWidth="1"/>
    <col min="6153" max="6154" width="7.5546875" style="1" customWidth="1"/>
    <col min="6155" max="6400" width="8.88671875" style="1"/>
    <col min="6401" max="6402" width="3.21875" style="1" customWidth="1"/>
    <col min="6403" max="6403" width="9.21875" style="1" customWidth="1"/>
    <col min="6404" max="6405" width="4.77734375" style="1" customWidth="1"/>
    <col min="6406" max="6406" width="8" style="1" customWidth="1"/>
    <col min="6407" max="6407" width="40.77734375" style="1" customWidth="1"/>
    <col min="6408" max="6408" width="8.44140625" style="1" customWidth="1"/>
    <col min="6409" max="6410" width="7.5546875" style="1" customWidth="1"/>
    <col min="6411" max="6656" width="8.88671875" style="1"/>
    <col min="6657" max="6658" width="3.21875" style="1" customWidth="1"/>
    <col min="6659" max="6659" width="9.21875" style="1" customWidth="1"/>
    <col min="6660" max="6661" width="4.77734375" style="1" customWidth="1"/>
    <col min="6662" max="6662" width="8" style="1" customWidth="1"/>
    <col min="6663" max="6663" width="40.77734375" style="1" customWidth="1"/>
    <col min="6664" max="6664" width="8.44140625" style="1" customWidth="1"/>
    <col min="6665" max="6666" width="7.5546875" style="1" customWidth="1"/>
    <col min="6667" max="6912" width="8.88671875" style="1"/>
    <col min="6913" max="6914" width="3.21875" style="1" customWidth="1"/>
    <col min="6915" max="6915" width="9.21875" style="1" customWidth="1"/>
    <col min="6916" max="6917" width="4.77734375" style="1" customWidth="1"/>
    <col min="6918" max="6918" width="8" style="1" customWidth="1"/>
    <col min="6919" max="6919" width="40.77734375" style="1" customWidth="1"/>
    <col min="6920" max="6920" width="8.44140625" style="1" customWidth="1"/>
    <col min="6921" max="6922" width="7.5546875" style="1" customWidth="1"/>
    <col min="6923" max="7168" width="8.88671875" style="1"/>
    <col min="7169" max="7170" width="3.21875" style="1" customWidth="1"/>
    <col min="7171" max="7171" width="9.21875" style="1" customWidth="1"/>
    <col min="7172" max="7173" width="4.77734375" style="1" customWidth="1"/>
    <col min="7174" max="7174" width="8" style="1" customWidth="1"/>
    <col min="7175" max="7175" width="40.77734375" style="1" customWidth="1"/>
    <col min="7176" max="7176" width="8.44140625" style="1" customWidth="1"/>
    <col min="7177" max="7178" width="7.5546875" style="1" customWidth="1"/>
    <col min="7179" max="7424" width="8.88671875" style="1"/>
    <col min="7425" max="7426" width="3.21875" style="1" customWidth="1"/>
    <col min="7427" max="7427" width="9.21875" style="1" customWidth="1"/>
    <col min="7428" max="7429" width="4.77734375" style="1" customWidth="1"/>
    <col min="7430" max="7430" width="8" style="1" customWidth="1"/>
    <col min="7431" max="7431" width="40.77734375" style="1" customWidth="1"/>
    <col min="7432" max="7432" width="8.44140625" style="1" customWidth="1"/>
    <col min="7433" max="7434" width="7.5546875" style="1" customWidth="1"/>
    <col min="7435" max="7680" width="8.88671875" style="1"/>
    <col min="7681" max="7682" width="3.21875" style="1" customWidth="1"/>
    <col min="7683" max="7683" width="9.21875" style="1" customWidth="1"/>
    <col min="7684" max="7685" width="4.77734375" style="1" customWidth="1"/>
    <col min="7686" max="7686" width="8" style="1" customWidth="1"/>
    <col min="7687" max="7687" width="40.77734375" style="1" customWidth="1"/>
    <col min="7688" max="7688" width="8.44140625" style="1" customWidth="1"/>
    <col min="7689" max="7690" width="7.5546875" style="1" customWidth="1"/>
    <col min="7691" max="7936" width="8.88671875" style="1"/>
    <col min="7937" max="7938" width="3.21875" style="1" customWidth="1"/>
    <col min="7939" max="7939" width="9.21875" style="1" customWidth="1"/>
    <col min="7940" max="7941" width="4.77734375" style="1" customWidth="1"/>
    <col min="7942" max="7942" width="8" style="1" customWidth="1"/>
    <col min="7943" max="7943" width="40.77734375" style="1" customWidth="1"/>
    <col min="7944" max="7944" width="8.44140625" style="1" customWidth="1"/>
    <col min="7945" max="7946" width="7.5546875" style="1" customWidth="1"/>
    <col min="7947" max="8192" width="8.88671875" style="1"/>
    <col min="8193" max="8194" width="3.21875" style="1" customWidth="1"/>
    <col min="8195" max="8195" width="9.21875" style="1" customWidth="1"/>
    <col min="8196" max="8197" width="4.77734375" style="1" customWidth="1"/>
    <col min="8198" max="8198" width="8" style="1" customWidth="1"/>
    <col min="8199" max="8199" width="40.77734375" style="1" customWidth="1"/>
    <col min="8200" max="8200" width="8.44140625" style="1" customWidth="1"/>
    <col min="8201" max="8202" width="7.5546875" style="1" customWidth="1"/>
    <col min="8203" max="8448" width="8.88671875" style="1"/>
    <col min="8449" max="8450" width="3.21875" style="1" customWidth="1"/>
    <col min="8451" max="8451" width="9.21875" style="1" customWidth="1"/>
    <col min="8452" max="8453" width="4.77734375" style="1" customWidth="1"/>
    <col min="8454" max="8454" width="8" style="1" customWidth="1"/>
    <col min="8455" max="8455" width="40.77734375" style="1" customWidth="1"/>
    <col min="8456" max="8456" width="8.44140625" style="1" customWidth="1"/>
    <col min="8457" max="8458" width="7.5546875" style="1" customWidth="1"/>
    <col min="8459" max="8704" width="8.88671875" style="1"/>
    <col min="8705" max="8706" width="3.21875" style="1" customWidth="1"/>
    <col min="8707" max="8707" width="9.21875" style="1" customWidth="1"/>
    <col min="8708" max="8709" width="4.77734375" style="1" customWidth="1"/>
    <col min="8710" max="8710" width="8" style="1" customWidth="1"/>
    <col min="8711" max="8711" width="40.77734375" style="1" customWidth="1"/>
    <col min="8712" max="8712" width="8.44140625" style="1" customWidth="1"/>
    <col min="8713" max="8714" width="7.5546875" style="1" customWidth="1"/>
    <col min="8715" max="8960" width="8.88671875" style="1"/>
    <col min="8961" max="8962" width="3.21875" style="1" customWidth="1"/>
    <col min="8963" max="8963" width="9.21875" style="1" customWidth="1"/>
    <col min="8964" max="8965" width="4.77734375" style="1" customWidth="1"/>
    <col min="8966" max="8966" width="8" style="1" customWidth="1"/>
    <col min="8967" max="8967" width="40.77734375" style="1" customWidth="1"/>
    <col min="8968" max="8968" width="8.44140625" style="1" customWidth="1"/>
    <col min="8969" max="8970" width="7.5546875" style="1" customWidth="1"/>
    <col min="8971" max="9216" width="8.88671875" style="1"/>
    <col min="9217" max="9218" width="3.21875" style="1" customWidth="1"/>
    <col min="9219" max="9219" width="9.21875" style="1" customWidth="1"/>
    <col min="9220" max="9221" width="4.77734375" style="1" customWidth="1"/>
    <col min="9222" max="9222" width="8" style="1" customWidth="1"/>
    <col min="9223" max="9223" width="40.77734375" style="1" customWidth="1"/>
    <col min="9224" max="9224" width="8.44140625" style="1" customWidth="1"/>
    <col min="9225" max="9226" width="7.5546875" style="1" customWidth="1"/>
    <col min="9227" max="9472" width="8.88671875" style="1"/>
    <col min="9473" max="9474" width="3.21875" style="1" customWidth="1"/>
    <col min="9475" max="9475" width="9.21875" style="1" customWidth="1"/>
    <col min="9476" max="9477" width="4.77734375" style="1" customWidth="1"/>
    <col min="9478" max="9478" width="8" style="1" customWidth="1"/>
    <col min="9479" max="9479" width="40.77734375" style="1" customWidth="1"/>
    <col min="9480" max="9480" width="8.44140625" style="1" customWidth="1"/>
    <col min="9481" max="9482" width="7.5546875" style="1" customWidth="1"/>
    <col min="9483" max="9728" width="8.88671875" style="1"/>
    <col min="9729" max="9730" width="3.21875" style="1" customWidth="1"/>
    <col min="9731" max="9731" width="9.21875" style="1" customWidth="1"/>
    <col min="9732" max="9733" width="4.77734375" style="1" customWidth="1"/>
    <col min="9734" max="9734" width="8" style="1" customWidth="1"/>
    <col min="9735" max="9735" width="40.77734375" style="1" customWidth="1"/>
    <col min="9736" max="9736" width="8.44140625" style="1" customWidth="1"/>
    <col min="9737" max="9738" width="7.5546875" style="1" customWidth="1"/>
    <col min="9739" max="9984" width="8.88671875" style="1"/>
    <col min="9985" max="9986" width="3.21875" style="1" customWidth="1"/>
    <col min="9987" max="9987" width="9.21875" style="1" customWidth="1"/>
    <col min="9988" max="9989" width="4.77734375" style="1" customWidth="1"/>
    <col min="9990" max="9990" width="8" style="1" customWidth="1"/>
    <col min="9991" max="9991" width="40.77734375" style="1" customWidth="1"/>
    <col min="9992" max="9992" width="8.44140625" style="1" customWidth="1"/>
    <col min="9993" max="9994" width="7.5546875" style="1" customWidth="1"/>
    <col min="9995" max="10240" width="8.88671875" style="1"/>
    <col min="10241" max="10242" width="3.21875" style="1" customWidth="1"/>
    <col min="10243" max="10243" width="9.21875" style="1" customWidth="1"/>
    <col min="10244" max="10245" width="4.77734375" style="1" customWidth="1"/>
    <col min="10246" max="10246" width="8" style="1" customWidth="1"/>
    <col min="10247" max="10247" width="40.77734375" style="1" customWidth="1"/>
    <col min="10248" max="10248" width="8.44140625" style="1" customWidth="1"/>
    <col min="10249" max="10250" width="7.5546875" style="1" customWidth="1"/>
    <col min="10251" max="10496" width="8.88671875" style="1"/>
    <col min="10497" max="10498" width="3.21875" style="1" customWidth="1"/>
    <col min="10499" max="10499" width="9.21875" style="1" customWidth="1"/>
    <col min="10500" max="10501" width="4.77734375" style="1" customWidth="1"/>
    <col min="10502" max="10502" width="8" style="1" customWidth="1"/>
    <col min="10503" max="10503" width="40.77734375" style="1" customWidth="1"/>
    <col min="10504" max="10504" width="8.44140625" style="1" customWidth="1"/>
    <col min="10505" max="10506" width="7.5546875" style="1" customWidth="1"/>
    <col min="10507" max="10752" width="8.88671875" style="1"/>
    <col min="10753" max="10754" width="3.21875" style="1" customWidth="1"/>
    <col min="10755" max="10755" width="9.21875" style="1" customWidth="1"/>
    <col min="10756" max="10757" width="4.77734375" style="1" customWidth="1"/>
    <col min="10758" max="10758" width="8" style="1" customWidth="1"/>
    <col min="10759" max="10759" width="40.77734375" style="1" customWidth="1"/>
    <col min="10760" max="10760" width="8.44140625" style="1" customWidth="1"/>
    <col min="10761" max="10762" width="7.5546875" style="1" customWidth="1"/>
    <col min="10763" max="11008" width="8.88671875" style="1"/>
    <col min="11009" max="11010" width="3.21875" style="1" customWidth="1"/>
    <col min="11011" max="11011" width="9.21875" style="1" customWidth="1"/>
    <col min="11012" max="11013" width="4.77734375" style="1" customWidth="1"/>
    <col min="11014" max="11014" width="8" style="1" customWidth="1"/>
    <col min="11015" max="11015" width="40.77734375" style="1" customWidth="1"/>
    <col min="11016" max="11016" width="8.44140625" style="1" customWidth="1"/>
    <col min="11017" max="11018" width="7.5546875" style="1" customWidth="1"/>
    <col min="11019" max="11264" width="8.88671875" style="1"/>
    <col min="11265" max="11266" width="3.21875" style="1" customWidth="1"/>
    <col min="11267" max="11267" width="9.21875" style="1" customWidth="1"/>
    <col min="11268" max="11269" width="4.77734375" style="1" customWidth="1"/>
    <col min="11270" max="11270" width="8" style="1" customWidth="1"/>
    <col min="11271" max="11271" width="40.77734375" style="1" customWidth="1"/>
    <col min="11272" max="11272" width="8.44140625" style="1" customWidth="1"/>
    <col min="11273" max="11274" width="7.5546875" style="1" customWidth="1"/>
    <col min="11275" max="11520" width="8.88671875" style="1"/>
    <col min="11521" max="11522" width="3.21875" style="1" customWidth="1"/>
    <col min="11523" max="11523" width="9.21875" style="1" customWidth="1"/>
    <col min="11524" max="11525" width="4.77734375" style="1" customWidth="1"/>
    <col min="11526" max="11526" width="8" style="1" customWidth="1"/>
    <col min="11527" max="11527" width="40.77734375" style="1" customWidth="1"/>
    <col min="11528" max="11528" width="8.44140625" style="1" customWidth="1"/>
    <col min="11529" max="11530" width="7.5546875" style="1" customWidth="1"/>
    <col min="11531" max="11776" width="8.88671875" style="1"/>
    <col min="11777" max="11778" width="3.21875" style="1" customWidth="1"/>
    <col min="11779" max="11779" width="9.21875" style="1" customWidth="1"/>
    <col min="11780" max="11781" width="4.77734375" style="1" customWidth="1"/>
    <col min="11782" max="11782" width="8" style="1" customWidth="1"/>
    <col min="11783" max="11783" width="40.77734375" style="1" customWidth="1"/>
    <col min="11784" max="11784" width="8.44140625" style="1" customWidth="1"/>
    <col min="11785" max="11786" width="7.5546875" style="1" customWidth="1"/>
    <col min="11787" max="12032" width="8.88671875" style="1"/>
    <col min="12033" max="12034" width="3.21875" style="1" customWidth="1"/>
    <col min="12035" max="12035" width="9.21875" style="1" customWidth="1"/>
    <col min="12036" max="12037" width="4.77734375" style="1" customWidth="1"/>
    <col min="12038" max="12038" width="8" style="1" customWidth="1"/>
    <col min="12039" max="12039" width="40.77734375" style="1" customWidth="1"/>
    <col min="12040" max="12040" width="8.44140625" style="1" customWidth="1"/>
    <col min="12041" max="12042" width="7.5546875" style="1" customWidth="1"/>
    <col min="12043" max="12288" width="8.88671875" style="1"/>
    <col min="12289" max="12290" width="3.21875" style="1" customWidth="1"/>
    <col min="12291" max="12291" width="9.21875" style="1" customWidth="1"/>
    <col min="12292" max="12293" width="4.77734375" style="1" customWidth="1"/>
    <col min="12294" max="12294" width="8" style="1" customWidth="1"/>
    <col min="12295" max="12295" width="40.77734375" style="1" customWidth="1"/>
    <col min="12296" max="12296" width="8.44140625" style="1" customWidth="1"/>
    <col min="12297" max="12298" width="7.5546875" style="1" customWidth="1"/>
    <col min="12299" max="12544" width="8.88671875" style="1"/>
    <col min="12545" max="12546" width="3.21875" style="1" customWidth="1"/>
    <col min="12547" max="12547" width="9.21875" style="1" customWidth="1"/>
    <col min="12548" max="12549" width="4.77734375" style="1" customWidth="1"/>
    <col min="12550" max="12550" width="8" style="1" customWidth="1"/>
    <col min="12551" max="12551" width="40.77734375" style="1" customWidth="1"/>
    <col min="12552" max="12552" width="8.44140625" style="1" customWidth="1"/>
    <col min="12553" max="12554" width="7.5546875" style="1" customWidth="1"/>
    <col min="12555" max="12800" width="8.88671875" style="1"/>
    <col min="12801" max="12802" width="3.21875" style="1" customWidth="1"/>
    <col min="12803" max="12803" width="9.21875" style="1" customWidth="1"/>
    <col min="12804" max="12805" width="4.77734375" style="1" customWidth="1"/>
    <col min="12806" max="12806" width="8" style="1" customWidth="1"/>
    <col min="12807" max="12807" width="40.77734375" style="1" customWidth="1"/>
    <col min="12808" max="12808" width="8.44140625" style="1" customWidth="1"/>
    <col min="12809" max="12810" width="7.5546875" style="1" customWidth="1"/>
    <col min="12811" max="13056" width="8.88671875" style="1"/>
    <col min="13057" max="13058" width="3.21875" style="1" customWidth="1"/>
    <col min="13059" max="13059" width="9.21875" style="1" customWidth="1"/>
    <col min="13060" max="13061" width="4.77734375" style="1" customWidth="1"/>
    <col min="13062" max="13062" width="8" style="1" customWidth="1"/>
    <col min="13063" max="13063" width="40.77734375" style="1" customWidth="1"/>
    <col min="13064" max="13064" width="8.44140625" style="1" customWidth="1"/>
    <col min="13065" max="13066" width="7.5546875" style="1" customWidth="1"/>
    <col min="13067" max="13312" width="8.88671875" style="1"/>
    <col min="13313" max="13314" width="3.21875" style="1" customWidth="1"/>
    <col min="13315" max="13315" width="9.21875" style="1" customWidth="1"/>
    <col min="13316" max="13317" width="4.77734375" style="1" customWidth="1"/>
    <col min="13318" max="13318" width="8" style="1" customWidth="1"/>
    <col min="13319" max="13319" width="40.77734375" style="1" customWidth="1"/>
    <col min="13320" max="13320" width="8.44140625" style="1" customWidth="1"/>
    <col min="13321" max="13322" width="7.5546875" style="1" customWidth="1"/>
    <col min="13323" max="13568" width="8.88671875" style="1"/>
    <col min="13569" max="13570" width="3.21875" style="1" customWidth="1"/>
    <col min="13571" max="13571" width="9.21875" style="1" customWidth="1"/>
    <col min="13572" max="13573" width="4.77734375" style="1" customWidth="1"/>
    <col min="13574" max="13574" width="8" style="1" customWidth="1"/>
    <col min="13575" max="13575" width="40.77734375" style="1" customWidth="1"/>
    <col min="13576" max="13576" width="8.44140625" style="1" customWidth="1"/>
    <col min="13577" max="13578" width="7.5546875" style="1" customWidth="1"/>
    <col min="13579" max="13824" width="8.88671875" style="1"/>
    <col min="13825" max="13826" width="3.21875" style="1" customWidth="1"/>
    <col min="13827" max="13827" width="9.21875" style="1" customWidth="1"/>
    <col min="13828" max="13829" width="4.77734375" style="1" customWidth="1"/>
    <col min="13830" max="13830" width="8" style="1" customWidth="1"/>
    <col min="13831" max="13831" width="40.77734375" style="1" customWidth="1"/>
    <col min="13832" max="13832" width="8.44140625" style="1" customWidth="1"/>
    <col min="13833" max="13834" width="7.5546875" style="1" customWidth="1"/>
    <col min="13835" max="14080" width="8.88671875" style="1"/>
    <col min="14081" max="14082" width="3.21875" style="1" customWidth="1"/>
    <col min="14083" max="14083" width="9.21875" style="1" customWidth="1"/>
    <col min="14084" max="14085" width="4.77734375" style="1" customWidth="1"/>
    <col min="14086" max="14086" width="8" style="1" customWidth="1"/>
    <col min="14087" max="14087" width="40.77734375" style="1" customWidth="1"/>
    <col min="14088" max="14088" width="8.44140625" style="1" customWidth="1"/>
    <col min="14089" max="14090" width="7.5546875" style="1" customWidth="1"/>
    <col min="14091" max="14336" width="8.88671875" style="1"/>
    <col min="14337" max="14338" width="3.21875" style="1" customWidth="1"/>
    <col min="14339" max="14339" width="9.21875" style="1" customWidth="1"/>
    <col min="14340" max="14341" width="4.77734375" style="1" customWidth="1"/>
    <col min="14342" max="14342" width="8" style="1" customWidth="1"/>
    <col min="14343" max="14343" width="40.77734375" style="1" customWidth="1"/>
    <col min="14344" max="14344" width="8.44140625" style="1" customWidth="1"/>
    <col min="14345" max="14346" width="7.5546875" style="1" customWidth="1"/>
    <col min="14347" max="14592" width="8.88671875" style="1"/>
    <col min="14593" max="14594" width="3.21875" style="1" customWidth="1"/>
    <col min="14595" max="14595" width="9.21875" style="1" customWidth="1"/>
    <col min="14596" max="14597" width="4.77734375" style="1" customWidth="1"/>
    <col min="14598" max="14598" width="8" style="1" customWidth="1"/>
    <col min="14599" max="14599" width="40.77734375" style="1" customWidth="1"/>
    <col min="14600" max="14600" width="8.44140625" style="1" customWidth="1"/>
    <col min="14601" max="14602" width="7.5546875" style="1" customWidth="1"/>
    <col min="14603" max="14848" width="8.88671875" style="1"/>
    <col min="14849" max="14850" width="3.21875" style="1" customWidth="1"/>
    <col min="14851" max="14851" width="9.21875" style="1" customWidth="1"/>
    <col min="14852" max="14853" width="4.77734375" style="1" customWidth="1"/>
    <col min="14854" max="14854" width="8" style="1" customWidth="1"/>
    <col min="14855" max="14855" width="40.77734375" style="1" customWidth="1"/>
    <col min="14856" max="14856" width="8.44140625" style="1" customWidth="1"/>
    <col min="14857" max="14858" width="7.5546875" style="1" customWidth="1"/>
    <col min="14859" max="15104" width="8.88671875" style="1"/>
    <col min="15105" max="15106" width="3.21875" style="1" customWidth="1"/>
    <col min="15107" max="15107" width="9.21875" style="1" customWidth="1"/>
    <col min="15108" max="15109" width="4.77734375" style="1" customWidth="1"/>
    <col min="15110" max="15110" width="8" style="1" customWidth="1"/>
    <col min="15111" max="15111" width="40.77734375" style="1" customWidth="1"/>
    <col min="15112" max="15112" width="8.44140625" style="1" customWidth="1"/>
    <col min="15113" max="15114" width="7.5546875" style="1" customWidth="1"/>
    <col min="15115" max="15360" width="8.88671875" style="1"/>
    <col min="15361" max="15362" width="3.21875" style="1" customWidth="1"/>
    <col min="15363" max="15363" width="9.21875" style="1" customWidth="1"/>
    <col min="15364" max="15365" width="4.77734375" style="1" customWidth="1"/>
    <col min="15366" max="15366" width="8" style="1" customWidth="1"/>
    <col min="15367" max="15367" width="40.77734375" style="1" customWidth="1"/>
    <col min="15368" max="15368" width="8.44140625" style="1" customWidth="1"/>
    <col min="15369" max="15370" width="7.5546875" style="1" customWidth="1"/>
    <col min="15371" max="15616" width="8.88671875" style="1"/>
    <col min="15617" max="15618" width="3.21875" style="1" customWidth="1"/>
    <col min="15619" max="15619" width="9.21875" style="1" customWidth="1"/>
    <col min="15620" max="15621" width="4.77734375" style="1" customWidth="1"/>
    <col min="15622" max="15622" width="8" style="1" customWidth="1"/>
    <col min="15623" max="15623" width="40.77734375" style="1" customWidth="1"/>
    <col min="15624" max="15624" width="8.44140625" style="1" customWidth="1"/>
    <col min="15625" max="15626" width="7.5546875" style="1" customWidth="1"/>
    <col min="15627" max="15872" width="8.88671875" style="1"/>
    <col min="15873" max="15874" width="3.21875" style="1" customWidth="1"/>
    <col min="15875" max="15875" width="9.21875" style="1" customWidth="1"/>
    <col min="15876" max="15877" width="4.77734375" style="1" customWidth="1"/>
    <col min="15878" max="15878" width="8" style="1" customWidth="1"/>
    <col min="15879" max="15879" width="40.77734375" style="1" customWidth="1"/>
    <col min="15880" max="15880" width="8.44140625" style="1" customWidth="1"/>
    <col min="15881" max="15882" width="7.5546875" style="1" customWidth="1"/>
    <col min="15883" max="16128" width="8.88671875" style="1"/>
    <col min="16129" max="16130" width="3.21875" style="1" customWidth="1"/>
    <col min="16131" max="16131" width="9.21875" style="1" customWidth="1"/>
    <col min="16132" max="16133" width="4.77734375" style="1" customWidth="1"/>
    <col min="16134" max="16134" width="8" style="1" customWidth="1"/>
    <col min="16135" max="16135" width="40.77734375" style="1" customWidth="1"/>
    <col min="16136" max="16136" width="8.44140625" style="1" customWidth="1"/>
    <col min="16137" max="16138" width="7.5546875" style="1" customWidth="1"/>
    <col min="16139" max="16384" width="8.88671875" style="1"/>
  </cols>
  <sheetData>
    <row r="1" spans="1:23" x14ac:dyDescent="0.2">
      <c r="H1" s="359"/>
      <c r="I1" s="359"/>
      <c r="K1" s="359"/>
      <c r="L1" s="359"/>
      <c r="Q1" s="3"/>
      <c r="R1" s="3"/>
      <c r="S1" s="12" t="s">
        <v>306</v>
      </c>
    </row>
    <row r="2" spans="1:23" ht="17.7" x14ac:dyDescent="0.3">
      <c r="A2" s="360" t="s">
        <v>0</v>
      </c>
      <c r="B2" s="360"/>
      <c r="C2" s="360"/>
      <c r="D2" s="360"/>
      <c r="E2" s="360"/>
      <c r="F2" s="360"/>
      <c r="G2" s="360"/>
      <c r="H2" s="360"/>
      <c r="I2" s="360"/>
      <c r="J2" s="361"/>
      <c r="K2" s="361"/>
    </row>
    <row r="3" spans="1:23" x14ac:dyDescent="0.2">
      <c r="A3" s="4"/>
      <c r="B3" s="4"/>
      <c r="C3" s="4"/>
      <c r="D3" s="4"/>
      <c r="E3" s="4"/>
      <c r="F3" s="4"/>
      <c r="G3" s="4"/>
      <c r="H3" s="5"/>
      <c r="I3" s="5"/>
    </row>
    <row r="4" spans="1:23" ht="15.75" x14ac:dyDescent="0.3">
      <c r="A4" s="362" t="s">
        <v>1</v>
      </c>
      <c r="B4" s="362"/>
      <c r="C4" s="362"/>
      <c r="D4" s="362"/>
      <c r="E4" s="362"/>
      <c r="F4" s="362"/>
      <c r="G4" s="362"/>
      <c r="H4" s="362"/>
      <c r="I4" s="362"/>
      <c r="J4" s="361"/>
      <c r="K4" s="361"/>
    </row>
    <row r="5" spans="1:23" x14ac:dyDescent="0.2">
      <c r="A5" s="4"/>
      <c r="B5" s="4"/>
      <c r="C5" s="4"/>
      <c r="D5" s="4"/>
      <c r="E5" s="4"/>
      <c r="F5" s="4"/>
      <c r="G5" s="4"/>
      <c r="H5" s="5"/>
      <c r="I5" s="5"/>
    </row>
    <row r="6" spans="1:23" s="93" customFormat="1" ht="15.75" thickBot="1" x14ac:dyDescent="0.3">
      <c r="A6" s="87"/>
      <c r="B6" s="88"/>
      <c r="C6" s="88"/>
      <c r="D6" s="89"/>
      <c r="E6" s="89"/>
      <c r="F6" s="90" t="s">
        <v>203</v>
      </c>
      <c r="G6" s="91"/>
      <c r="H6" s="92"/>
      <c r="I6" s="92"/>
      <c r="M6" s="98"/>
      <c r="S6" s="98" t="s">
        <v>5</v>
      </c>
      <c r="T6" s="95"/>
    </row>
    <row r="7" spans="1:23" ht="13.75" thickBot="1" x14ac:dyDescent="0.3">
      <c r="A7" s="96"/>
      <c r="B7" s="96"/>
      <c r="C7" s="96"/>
      <c r="D7" s="96"/>
      <c r="E7" s="96"/>
      <c r="F7" s="96"/>
      <c r="G7" s="97"/>
      <c r="H7" s="363" t="s">
        <v>204</v>
      </c>
      <c r="I7" s="98"/>
      <c r="J7" s="363" t="s">
        <v>205</v>
      </c>
      <c r="L7" s="349" t="s">
        <v>206</v>
      </c>
      <c r="N7" s="349" t="s">
        <v>207</v>
      </c>
      <c r="O7" s="98"/>
      <c r="P7" s="349" t="s">
        <v>208</v>
      </c>
      <c r="Q7" s="98"/>
      <c r="R7" s="349" t="s">
        <v>209</v>
      </c>
    </row>
    <row r="8" spans="1:23" ht="13.1" thickBot="1" x14ac:dyDescent="0.25">
      <c r="A8" s="99" t="s">
        <v>6</v>
      </c>
      <c r="B8" s="352" t="s">
        <v>210</v>
      </c>
      <c r="C8" s="353"/>
      <c r="D8" s="100" t="s">
        <v>8</v>
      </c>
      <c r="E8" s="101" t="s">
        <v>9</v>
      </c>
      <c r="F8" s="101" t="s">
        <v>211</v>
      </c>
      <c r="G8" s="7" t="s">
        <v>11</v>
      </c>
      <c r="H8" s="364"/>
      <c r="I8" s="7" t="s">
        <v>12</v>
      </c>
      <c r="J8" s="365"/>
      <c r="K8" s="8" t="s">
        <v>12</v>
      </c>
      <c r="L8" s="350"/>
      <c r="M8" s="8" t="s">
        <v>12</v>
      </c>
      <c r="N8" s="350"/>
      <c r="O8" s="8" t="s">
        <v>12</v>
      </c>
      <c r="P8" s="351"/>
      <c r="Q8" s="102" t="s">
        <v>12</v>
      </c>
      <c r="R8" s="351"/>
      <c r="S8" s="102" t="s">
        <v>12</v>
      </c>
    </row>
    <row r="9" spans="1:23" ht="13.1" thickBot="1" x14ac:dyDescent="0.25">
      <c r="A9" s="103" t="s">
        <v>13</v>
      </c>
      <c r="B9" s="354" t="s">
        <v>14</v>
      </c>
      <c r="C9" s="354"/>
      <c r="D9" s="104" t="s">
        <v>14</v>
      </c>
      <c r="E9" s="104" t="s">
        <v>14</v>
      </c>
      <c r="F9" s="105" t="s">
        <v>212</v>
      </c>
      <c r="G9" s="106">
        <v>15200</v>
      </c>
      <c r="H9" s="106">
        <f>+H12</f>
        <v>1950</v>
      </c>
      <c r="I9" s="106">
        <f>+G9+H9</f>
        <v>17150</v>
      </c>
      <c r="J9" s="107">
        <f>+J12+J15</f>
        <v>7917.4</v>
      </c>
      <c r="K9" s="107">
        <f>+I9+J9</f>
        <v>25067.4</v>
      </c>
      <c r="L9" s="107">
        <f>+L10+L12+L15</f>
        <v>0</v>
      </c>
      <c r="M9" s="107">
        <f>+K9+L9</f>
        <v>25067.4</v>
      </c>
      <c r="N9" s="108">
        <f>+N17+N19+N21</f>
        <v>10500</v>
      </c>
      <c r="O9" s="109">
        <f>+M9+N9</f>
        <v>35567.4</v>
      </c>
      <c r="P9" s="110">
        <f>+P23+P25+P17+P27</f>
        <v>9461.5</v>
      </c>
      <c r="Q9" s="110">
        <f>+P9+O9</f>
        <v>45028.9</v>
      </c>
      <c r="R9" s="202">
        <f>+R23+R25+R17+R27</f>
        <v>410.55200000000002</v>
      </c>
      <c r="S9" s="202">
        <f>+R9+Q9</f>
        <v>45439.452000000005</v>
      </c>
      <c r="T9" s="12" t="s">
        <v>213</v>
      </c>
      <c r="U9" s="2"/>
      <c r="V9" s="2"/>
      <c r="W9" s="2"/>
    </row>
    <row r="10" spans="1:23" s="93" customFormat="1" x14ac:dyDescent="0.2">
      <c r="A10" s="111" t="s">
        <v>13</v>
      </c>
      <c r="B10" s="112" t="s">
        <v>214</v>
      </c>
      <c r="C10" s="113" t="s">
        <v>215</v>
      </c>
      <c r="D10" s="114" t="s">
        <v>14</v>
      </c>
      <c r="E10" s="114" t="s">
        <v>14</v>
      </c>
      <c r="F10" s="115" t="s">
        <v>216</v>
      </c>
      <c r="G10" s="116">
        <f>+G11</f>
        <v>15200</v>
      </c>
      <c r="H10" s="117">
        <v>0</v>
      </c>
      <c r="I10" s="116">
        <f t="shared" ref="I10:I14" si="0">+G10+H10</f>
        <v>15200</v>
      </c>
      <c r="J10" s="118">
        <v>0</v>
      </c>
      <c r="K10" s="119">
        <f t="shared" ref="K10:K16" si="1">+I10+J10</f>
        <v>15200</v>
      </c>
      <c r="L10" s="119">
        <v>0</v>
      </c>
      <c r="M10" s="119">
        <f t="shared" ref="M10:M16" si="2">+K10+L10</f>
        <v>15200</v>
      </c>
      <c r="N10" s="118">
        <v>0</v>
      </c>
      <c r="O10" s="120">
        <f t="shared" ref="O10:O26" si="3">+M10+N10</f>
        <v>15200</v>
      </c>
      <c r="P10" s="121">
        <v>0</v>
      </c>
      <c r="Q10" s="121">
        <f t="shared" ref="Q10:S25" si="4">+P10+O10</f>
        <v>15200</v>
      </c>
      <c r="R10" s="203">
        <v>0</v>
      </c>
      <c r="S10" s="203">
        <f t="shared" si="4"/>
        <v>15200</v>
      </c>
      <c r="T10" s="94"/>
      <c r="U10" s="2"/>
    </row>
    <row r="11" spans="1:23" s="93" customFormat="1" ht="13.1" thickBot="1" x14ac:dyDescent="0.25">
      <c r="A11" s="122"/>
      <c r="B11" s="123"/>
      <c r="C11" s="124"/>
      <c r="D11" s="125">
        <v>3299</v>
      </c>
      <c r="E11" s="125">
        <v>5171</v>
      </c>
      <c r="F11" s="126" t="s">
        <v>217</v>
      </c>
      <c r="G11" s="127">
        <v>15200</v>
      </c>
      <c r="H11" s="128">
        <v>0</v>
      </c>
      <c r="I11" s="127">
        <f t="shared" si="0"/>
        <v>15200</v>
      </c>
      <c r="J11" s="129">
        <v>0</v>
      </c>
      <c r="K11" s="130">
        <f t="shared" si="1"/>
        <v>15200</v>
      </c>
      <c r="L11" s="131">
        <v>0</v>
      </c>
      <c r="M11" s="131">
        <f t="shared" si="2"/>
        <v>15200</v>
      </c>
      <c r="N11" s="132">
        <v>0</v>
      </c>
      <c r="O11" s="133">
        <f t="shared" si="3"/>
        <v>15200</v>
      </c>
      <c r="P11" s="130">
        <v>0</v>
      </c>
      <c r="Q11" s="130">
        <f t="shared" si="4"/>
        <v>15200</v>
      </c>
      <c r="R11" s="204">
        <v>0</v>
      </c>
      <c r="S11" s="204">
        <f t="shared" si="4"/>
        <v>15200</v>
      </c>
      <c r="T11" s="94"/>
      <c r="U11" s="2"/>
    </row>
    <row r="12" spans="1:23" s="93" customFormat="1" ht="20.95" x14ac:dyDescent="0.2">
      <c r="A12" s="111" t="s">
        <v>13</v>
      </c>
      <c r="B12" s="113" t="s">
        <v>218</v>
      </c>
      <c r="C12" s="113" t="s">
        <v>80</v>
      </c>
      <c r="D12" s="114" t="s">
        <v>14</v>
      </c>
      <c r="E12" s="114" t="s">
        <v>14</v>
      </c>
      <c r="F12" s="115" t="s">
        <v>219</v>
      </c>
      <c r="G12" s="116">
        <f>+G14</f>
        <v>0</v>
      </c>
      <c r="H12" s="117">
        <f>+H14</f>
        <v>1950</v>
      </c>
      <c r="I12" s="116">
        <f t="shared" si="0"/>
        <v>1950</v>
      </c>
      <c r="J12" s="118">
        <f>+J14</f>
        <v>1500</v>
      </c>
      <c r="K12" s="119">
        <f t="shared" si="1"/>
        <v>3450</v>
      </c>
      <c r="L12" s="121">
        <f>SUM(L13:L14)</f>
        <v>0</v>
      </c>
      <c r="M12" s="121">
        <f t="shared" si="2"/>
        <v>3450</v>
      </c>
      <c r="N12" s="134">
        <v>0</v>
      </c>
      <c r="O12" s="135">
        <f t="shared" si="3"/>
        <v>3450</v>
      </c>
      <c r="P12" s="119">
        <v>0</v>
      </c>
      <c r="Q12" s="119">
        <f t="shared" si="4"/>
        <v>3450</v>
      </c>
      <c r="R12" s="117">
        <v>0</v>
      </c>
      <c r="S12" s="205">
        <f t="shared" si="4"/>
        <v>3450</v>
      </c>
      <c r="T12" s="94"/>
      <c r="U12" s="2"/>
    </row>
    <row r="13" spans="1:23" s="93" customFormat="1" x14ac:dyDescent="0.2">
      <c r="A13" s="136"/>
      <c r="B13" s="137"/>
      <c r="C13" s="138"/>
      <c r="D13" s="139">
        <v>3122</v>
      </c>
      <c r="E13" s="139">
        <v>6130</v>
      </c>
      <c r="F13" s="140" t="s">
        <v>220</v>
      </c>
      <c r="G13" s="141">
        <v>0</v>
      </c>
      <c r="H13" s="142"/>
      <c r="I13" s="141">
        <v>0</v>
      </c>
      <c r="J13" s="143">
        <v>0</v>
      </c>
      <c r="K13" s="144">
        <v>0</v>
      </c>
      <c r="L13" s="145">
        <v>3450</v>
      </c>
      <c r="M13" s="145">
        <f t="shared" si="2"/>
        <v>3450</v>
      </c>
      <c r="N13" s="146">
        <v>0</v>
      </c>
      <c r="O13" s="147">
        <f t="shared" si="3"/>
        <v>3450</v>
      </c>
      <c r="P13" s="145">
        <v>0</v>
      </c>
      <c r="Q13" s="145">
        <f t="shared" si="4"/>
        <v>3450</v>
      </c>
      <c r="R13" s="142">
        <v>0</v>
      </c>
      <c r="S13" s="206">
        <f t="shared" si="4"/>
        <v>3450</v>
      </c>
      <c r="T13" s="94"/>
      <c r="U13" s="2"/>
    </row>
    <row r="14" spans="1:23" s="93" customFormat="1" ht="13.1" thickBot="1" x14ac:dyDescent="0.25">
      <c r="A14" s="148"/>
      <c r="B14" s="149"/>
      <c r="C14" s="150"/>
      <c r="D14" s="151">
        <v>3123</v>
      </c>
      <c r="E14" s="151">
        <v>6130</v>
      </c>
      <c r="F14" s="152" t="s">
        <v>220</v>
      </c>
      <c r="G14" s="153">
        <v>0</v>
      </c>
      <c r="H14" s="154">
        <v>1950</v>
      </c>
      <c r="I14" s="153">
        <f t="shared" si="0"/>
        <v>1950</v>
      </c>
      <c r="J14" s="132">
        <v>1500</v>
      </c>
      <c r="K14" s="131">
        <f t="shared" si="1"/>
        <v>3450</v>
      </c>
      <c r="L14" s="130">
        <v>-3450</v>
      </c>
      <c r="M14" s="130">
        <f t="shared" si="2"/>
        <v>0</v>
      </c>
      <c r="N14" s="129">
        <v>0</v>
      </c>
      <c r="O14" s="155">
        <f t="shared" si="3"/>
        <v>0</v>
      </c>
      <c r="P14" s="131">
        <v>0</v>
      </c>
      <c r="Q14" s="131">
        <f t="shared" si="4"/>
        <v>0</v>
      </c>
      <c r="R14" s="154">
        <v>0</v>
      </c>
      <c r="S14" s="207">
        <f t="shared" si="4"/>
        <v>0</v>
      </c>
      <c r="T14" s="94"/>
      <c r="U14" s="2"/>
    </row>
    <row r="15" spans="1:23" ht="20.95" x14ac:dyDescent="0.2">
      <c r="A15" s="156" t="s">
        <v>13</v>
      </c>
      <c r="B15" s="157" t="s">
        <v>221</v>
      </c>
      <c r="C15" s="158" t="s">
        <v>132</v>
      </c>
      <c r="D15" s="159" t="s">
        <v>14</v>
      </c>
      <c r="E15" s="159" t="s">
        <v>14</v>
      </c>
      <c r="F15" s="160" t="s">
        <v>222</v>
      </c>
      <c r="G15" s="134">
        <v>0</v>
      </c>
      <c r="H15" s="134">
        <v>0</v>
      </c>
      <c r="I15" s="134">
        <v>0</v>
      </c>
      <c r="J15" s="134">
        <f>+J16</f>
        <v>6417.4</v>
      </c>
      <c r="K15" s="121">
        <f t="shared" si="1"/>
        <v>6417.4</v>
      </c>
      <c r="L15" s="119">
        <v>0</v>
      </c>
      <c r="M15" s="119">
        <f t="shared" si="2"/>
        <v>6417.4</v>
      </c>
      <c r="N15" s="118">
        <v>0</v>
      </c>
      <c r="O15" s="120">
        <f t="shared" si="3"/>
        <v>6417.4</v>
      </c>
      <c r="P15" s="121">
        <v>0</v>
      </c>
      <c r="Q15" s="121">
        <f t="shared" si="4"/>
        <v>6417.4</v>
      </c>
      <c r="R15" s="208">
        <v>0</v>
      </c>
      <c r="S15" s="203">
        <f t="shared" si="4"/>
        <v>6417.4</v>
      </c>
      <c r="U15" s="2"/>
    </row>
    <row r="16" spans="1:23" ht="13.1" thickBot="1" x14ac:dyDescent="0.25">
      <c r="A16" s="161"/>
      <c r="B16" s="162"/>
      <c r="C16" s="163"/>
      <c r="D16" s="164">
        <v>3122</v>
      </c>
      <c r="E16" s="165">
        <v>6121</v>
      </c>
      <c r="F16" s="166" t="s">
        <v>223</v>
      </c>
      <c r="G16" s="132">
        <v>0</v>
      </c>
      <c r="H16" s="132">
        <v>0</v>
      </c>
      <c r="I16" s="132">
        <v>0</v>
      </c>
      <c r="J16" s="132">
        <v>6417.4</v>
      </c>
      <c r="K16" s="131">
        <f t="shared" si="1"/>
        <v>6417.4</v>
      </c>
      <c r="L16" s="131">
        <v>0</v>
      </c>
      <c r="M16" s="131">
        <f t="shared" si="2"/>
        <v>6417.4</v>
      </c>
      <c r="N16" s="132">
        <v>0</v>
      </c>
      <c r="O16" s="133">
        <f t="shared" si="3"/>
        <v>6417.4</v>
      </c>
      <c r="P16" s="130">
        <v>0</v>
      </c>
      <c r="Q16" s="130">
        <f t="shared" si="4"/>
        <v>6417.4</v>
      </c>
      <c r="R16" s="209">
        <v>0</v>
      </c>
      <c r="S16" s="204">
        <f t="shared" si="4"/>
        <v>6417.4</v>
      </c>
      <c r="U16" s="2"/>
    </row>
    <row r="17" spans="1:22" ht="20.95" x14ac:dyDescent="0.2">
      <c r="A17" s="167" t="s">
        <v>13</v>
      </c>
      <c r="B17" s="168" t="s">
        <v>224</v>
      </c>
      <c r="C17" s="169" t="s">
        <v>38</v>
      </c>
      <c r="D17" s="170" t="s">
        <v>14</v>
      </c>
      <c r="E17" s="171" t="s">
        <v>14</v>
      </c>
      <c r="F17" s="172" t="s">
        <v>225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4">
        <v>0</v>
      </c>
      <c r="N17" s="173">
        <f>+N18</f>
        <v>2800</v>
      </c>
      <c r="O17" s="174">
        <f t="shared" si="3"/>
        <v>2800</v>
      </c>
      <c r="P17" s="119">
        <f>+P18</f>
        <v>2120</v>
      </c>
      <c r="Q17" s="119">
        <f t="shared" si="4"/>
        <v>4920</v>
      </c>
      <c r="R17" s="208">
        <f>R18</f>
        <v>410.55200000000002</v>
      </c>
      <c r="S17" s="205">
        <f t="shared" si="4"/>
        <v>5330.5519999999997</v>
      </c>
      <c r="T17" s="12" t="s">
        <v>213</v>
      </c>
      <c r="U17" s="2"/>
      <c r="V17" s="213"/>
    </row>
    <row r="18" spans="1:22" ht="13.1" thickBot="1" x14ac:dyDescent="0.25">
      <c r="A18" s="175"/>
      <c r="B18" s="176"/>
      <c r="C18" s="177"/>
      <c r="D18" s="178">
        <v>3123</v>
      </c>
      <c r="E18" s="179">
        <v>6351</v>
      </c>
      <c r="F18" s="180" t="s">
        <v>226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81">
        <v>2800</v>
      </c>
      <c r="O18" s="182">
        <f t="shared" si="3"/>
        <v>2800</v>
      </c>
      <c r="P18" s="131">
        <v>2120</v>
      </c>
      <c r="Q18" s="131">
        <f t="shared" si="4"/>
        <v>4920</v>
      </c>
      <c r="R18" s="266">
        <v>410.55200000000002</v>
      </c>
      <c r="S18" s="207">
        <f t="shared" si="4"/>
        <v>5330.5519999999997</v>
      </c>
      <c r="U18" s="2"/>
    </row>
    <row r="19" spans="1:22" x14ac:dyDescent="0.2">
      <c r="A19" s="167" t="s">
        <v>13</v>
      </c>
      <c r="B19" s="168" t="s">
        <v>227</v>
      </c>
      <c r="C19" s="169" t="s">
        <v>96</v>
      </c>
      <c r="D19" s="170" t="s">
        <v>14</v>
      </c>
      <c r="E19" s="171" t="s">
        <v>14</v>
      </c>
      <c r="F19" s="172" t="s">
        <v>228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4">
        <v>0</v>
      </c>
      <c r="N19" s="183">
        <f>+N20</f>
        <v>1000</v>
      </c>
      <c r="O19" s="184">
        <f t="shared" si="3"/>
        <v>1000</v>
      </c>
      <c r="P19" s="121">
        <v>0</v>
      </c>
      <c r="Q19" s="121">
        <f t="shared" si="4"/>
        <v>1000</v>
      </c>
      <c r="R19" s="208">
        <v>0</v>
      </c>
      <c r="S19" s="203">
        <f t="shared" si="4"/>
        <v>1000</v>
      </c>
      <c r="U19" s="2"/>
    </row>
    <row r="20" spans="1:22" ht="13.1" thickBot="1" x14ac:dyDescent="0.25">
      <c r="A20" s="175"/>
      <c r="B20" s="176"/>
      <c r="C20" s="177"/>
      <c r="D20" s="178">
        <v>3121</v>
      </c>
      <c r="E20" s="179">
        <v>5331</v>
      </c>
      <c r="F20" s="180" t="s">
        <v>229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81">
        <v>1000</v>
      </c>
      <c r="O20" s="182">
        <f t="shared" si="3"/>
        <v>1000</v>
      </c>
      <c r="P20" s="130">
        <v>0</v>
      </c>
      <c r="Q20" s="130">
        <f t="shared" si="4"/>
        <v>1000</v>
      </c>
      <c r="R20" s="209">
        <v>0</v>
      </c>
      <c r="S20" s="204">
        <f t="shared" si="4"/>
        <v>1000</v>
      </c>
      <c r="U20" s="2"/>
    </row>
    <row r="21" spans="1:22" ht="20.95" x14ac:dyDescent="0.2">
      <c r="A21" s="167" t="s">
        <v>13</v>
      </c>
      <c r="B21" s="168" t="s">
        <v>230</v>
      </c>
      <c r="C21" s="169" t="s">
        <v>23</v>
      </c>
      <c r="D21" s="170" t="s">
        <v>14</v>
      </c>
      <c r="E21" s="171" t="s">
        <v>14</v>
      </c>
      <c r="F21" s="172" t="s">
        <v>231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83">
        <f>+N22</f>
        <v>6700</v>
      </c>
      <c r="O21" s="184">
        <f t="shared" si="3"/>
        <v>6700</v>
      </c>
      <c r="P21" s="119">
        <v>0</v>
      </c>
      <c r="Q21" s="119">
        <f t="shared" si="4"/>
        <v>6700</v>
      </c>
      <c r="R21" s="208">
        <v>0</v>
      </c>
      <c r="S21" s="205">
        <f t="shared" si="4"/>
        <v>6700</v>
      </c>
      <c r="U21" s="2"/>
    </row>
    <row r="22" spans="1:22" ht="13.1" thickBot="1" x14ac:dyDescent="0.25">
      <c r="A22" s="175"/>
      <c r="B22" s="176"/>
      <c r="C22" s="177"/>
      <c r="D22" s="178">
        <v>3121</v>
      </c>
      <c r="E22" s="179">
        <v>6121</v>
      </c>
      <c r="F22" s="180" t="s">
        <v>232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2">
        <v>0</v>
      </c>
      <c r="M22" s="132">
        <v>0</v>
      </c>
      <c r="N22" s="181">
        <v>6700</v>
      </c>
      <c r="O22" s="182">
        <f t="shared" si="3"/>
        <v>6700</v>
      </c>
      <c r="P22" s="131">
        <v>0</v>
      </c>
      <c r="Q22" s="131">
        <f t="shared" si="4"/>
        <v>6700</v>
      </c>
      <c r="R22" s="209">
        <v>0</v>
      </c>
      <c r="S22" s="207">
        <f t="shared" si="4"/>
        <v>6700</v>
      </c>
      <c r="U22" s="2"/>
    </row>
    <row r="23" spans="1:22" ht="20.95" x14ac:dyDescent="0.2">
      <c r="A23" s="167" t="s">
        <v>13</v>
      </c>
      <c r="B23" s="168" t="s">
        <v>233</v>
      </c>
      <c r="C23" s="169" t="s">
        <v>72</v>
      </c>
      <c r="D23" s="170" t="s">
        <v>14</v>
      </c>
      <c r="E23" s="171" t="s">
        <v>14</v>
      </c>
      <c r="F23" s="172" t="s">
        <v>234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83">
        <v>0</v>
      </c>
      <c r="O23" s="184">
        <f t="shared" si="3"/>
        <v>0</v>
      </c>
      <c r="P23" s="121">
        <f>+P24</f>
        <v>2000</v>
      </c>
      <c r="Q23" s="121">
        <f t="shared" si="4"/>
        <v>2000</v>
      </c>
      <c r="R23" s="208">
        <v>0</v>
      </c>
      <c r="S23" s="203">
        <f t="shared" si="4"/>
        <v>2000</v>
      </c>
      <c r="U23" s="2"/>
    </row>
    <row r="24" spans="1:22" ht="13.1" thickBot="1" x14ac:dyDescent="0.25">
      <c r="A24" s="175"/>
      <c r="B24" s="176"/>
      <c r="C24" s="177"/>
      <c r="D24" s="178">
        <v>3121</v>
      </c>
      <c r="E24" s="179">
        <v>5331</v>
      </c>
      <c r="F24" s="180" t="s">
        <v>229</v>
      </c>
      <c r="G24" s="132">
        <v>0</v>
      </c>
      <c r="H24" s="132">
        <v>0</v>
      </c>
      <c r="I24" s="132">
        <v>0</v>
      </c>
      <c r="J24" s="132">
        <v>0</v>
      </c>
      <c r="K24" s="132">
        <v>0</v>
      </c>
      <c r="L24" s="132">
        <v>0</v>
      </c>
      <c r="M24" s="132">
        <v>0</v>
      </c>
      <c r="N24" s="181">
        <v>0</v>
      </c>
      <c r="O24" s="182">
        <f t="shared" si="3"/>
        <v>0</v>
      </c>
      <c r="P24" s="130">
        <v>2000</v>
      </c>
      <c r="Q24" s="130">
        <f t="shared" si="4"/>
        <v>2000</v>
      </c>
      <c r="R24" s="209">
        <v>0</v>
      </c>
      <c r="S24" s="204">
        <f t="shared" si="4"/>
        <v>2000</v>
      </c>
      <c r="U24" s="2"/>
    </row>
    <row r="25" spans="1:22" ht="20.95" x14ac:dyDescent="0.2">
      <c r="A25" s="167" t="s">
        <v>13</v>
      </c>
      <c r="B25" s="168" t="s">
        <v>235</v>
      </c>
      <c r="C25" s="169" t="s">
        <v>40</v>
      </c>
      <c r="D25" s="170" t="s">
        <v>14</v>
      </c>
      <c r="E25" s="171" t="s">
        <v>14</v>
      </c>
      <c r="F25" s="172" t="s">
        <v>236</v>
      </c>
      <c r="G25" s="134">
        <v>0</v>
      </c>
      <c r="H25" s="134">
        <v>0</v>
      </c>
      <c r="I25" s="134">
        <v>0</v>
      </c>
      <c r="J25" s="134">
        <v>0</v>
      </c>
      <c r="K25" s="134">
        <v>0</v>
      </c>
      <c r="L25" s="134">
        <v>0</v>
      </c>
      <c r="M25" s="134">
        <v>0</v>
      </c>
      <c r="N25" s="183">
        <v>0</v>
      </c>
      <c r="O25" s="184">
        <f t="shared" si="3"/>
        <v>0</v>
      </c>
      <c r="P25" s="119">
        <f>+P26</f>
        <v>2041.5</v>
      </c>
      <c r="Q25" s="119">
        <f t="shared" si="4"/>
        <v>2041.5</v>
      </c>
      <c r="R25" s="208">
        <v>0</v>
      </c>
      <c r="S25" s="205">
        <f t="shared" si="4"/>
        <v>2041.5</v>
      </c>
      <c r="U25" s="2"/>
    </row>
    <row r="26" spans="1:22" ht="13.1" thickBot="1" x14ac:dyDescent="0.25">
      <c r="A26" s="175"/>
      <c r="B26" s="176"/>
      <c r="C26" s="177"/>
      <c r="D26" s="178">
        <v>3123</v>
      </c>
      <c r="E26" s="179">
        <v>5331</v>
      </c>
      <c r="F26" s="180" t="s">
        <v>229</v>
      </c>
      <c r="G26" s="132">
        <v>0</v>
      </c>
      <c r="H26" s="132">
        <v>0</v>
      </c>
      <c r="I26" s="132">
        <v>0</v>
      </c>
      <c r="J26" s="132">
        <v>0</v>
      </c>
      <c r="K26" s="132">
        <v>0</v>
      </c>
      <c r="L26" s="132">
        <v>0</v>
      </c>
      <c r="M26" s="132">
        <v>0</v>
      </c>
      <c r="N26" s="181">
        <v>0</v>
      </c>
      <c r="O26" s="182">
        <f t="shared" si="3"/>
        <v>0</v>
      </c>
      <c r="P26" s="131">
        <v>2041.5</v>
      </c>
      <c r="Q26" s="131">
        <f>+P26+O26</f>
        <v>2041.5</v>
      </c>
      <c r="R26" s="209">
        <v>0</v>
      </c>
      <c r="S26" s="207">
        <f>+R26+Q26</f>
        <v>2041.5</v>
      </c>
      <c r="U26" s="2"/>
    </row>
    <row r="27" spans="1:22" ht="20.95" x14ac:dyDescent="0.2">
      <c r="A27" s="167" t="s">
        <v>13</v>
      </c>
      <c r="B27" s="168" t="s">
        <v>237</v>
      </c>
      <c r="C27" s="169" t="s">
        <v>104</v>
      </c>
      <c r="D27" s="170" t="s">
        <v>14</v>
      </c>
      <c r="E27" s="171" t="s">
        <v>14</v>
      </c>
      <c r="F27" s="172" t="s">
        <v>238</v>
      </c>
      <c r="G27" s="134">
        <v>0</v>
      </c>
      <c r="H27" s="185"/>
      <c r="I27" s="185"/>
      <c r="J27" s="185"/>
      <c r="K27" s="185"/>
      <c r="L27" s="185"/>
      <c r="M27" s="185"/>
      <c r="N27" s="186"/>
      <c r="O27" s="134">
        <v>0</v>
      </c>
      <c r="P27" s="121">
        <f>+P28</f>
        <v>3300</v>
      </c>
      <c r="Q27" s="187">
        <f t="shared" ref="Q27:S28" si="5">+O27+P27</f>
        <v>3300</v>
      </c>
      <c r="R27" s="208">
        <v>0</v>
      </c>
      <c r="S27" s="210">
        <f t="shared" si="5"/>
        <v>3300</v>
      </c>
      <c r="U27" s="2"/>
    </row>
    <row r="28" spans="1:22" ht="13.1" thickBot="1" x14ac:dyDescent="0.25">
      <c r="A28" s="175"/>
      <c r="B28" s="176"/>
      <c r="C28" s="177"/>
      <c r="D28" s="178">
        <v>3122</v>
      </c>
      <c r="E28" s="179">
        <v>6121</v>
      </c>
      <c r="F28" s="180" t="s">
        <v>232</v>
      </c>
      <c r="G28" s="132">
        <v>0</v>
      </c>
      <c r="H28" s="185"/>
      <c r="I28" s="185"/>
      <c r="J28" s="185"/>
      <c r="K28" s="185"/>
      <c r="L28" s="185"/>
      <c r="M28" s="185"/>
      <c r="N28" s="186"/>
      <c r="O28" s="132">
        <v>0</v>
      </c>
      <c r="P28" s="131">
        <v>3300</v>
      </c>
      <c r="Q28" s="188">
        <f t="shared" si="5"/>
        <v>3300</v>
      </c>
      <c r="R28" s="209">
        <v>0</v>
      </c>
      <c r="S28" s="211">
        <f t="shared" si="5"/>
        <v>3300</v>
      </c>
      <c r="U28" s="2"/>
    </row>
    <row r="29" spans="1:22" x14ac:dyDescent="0.2">
      <c r="F29" s="189"/>
      <c r="N29" s="2"/>
      <c r="O29" s="2"/>
      <c r="Q29" s="190"/>
      <c r="R29" s="190"/>
    </row>
    <row r="30" spans="1:22" x14ac:dyDescent="0.2">
      <c r="B30" s="355"/>
      <c r="C30" s="356"/>
      <c r="D30" s="356"/>
      <c r="E30" s="356"/>
      <c r="F30" s="191">
        <v>41915</v>
      </c>
      <c r="G30" s="192"/>
      <c r="H30" s="193"/>
      <c r="I30" s="193"/>
      <c r="J30" s="193"/>
      <c r="K30" s="193"/>
      <c r="L30" s="192"/>
      <c r="M30" s="192"/>
    </row>
    <row r="31" spans="1:22" x14ac:dyDescent="0.2">
      <c r="B31" s="193"/>
      <c r="C31" s="193"/>
      <c r="D31" s="193"/>
      <c r="E31" s="193"/>
      <c r="F31" s="193"/>
      <c r="G31" s="192"/>
      <c r="H31" s="193"/>
      <c r="I31" s="193"/>
      <c r="J31" s="193"/>
      <c r="K31" s="193"/>
      <c r="L31" s="192"/>
      <c r="M31" s="192"/>
    </row>
    <row r="32" spans="1:22" x14ac:dyDescent="0.2">
      <c r="B32" s="355"/>
      <c r="C32" s="356"/>
      <c r="D32" s="356"/>
      <c r="E32" s="356"/>
      <c r="F32" s="194"/>
      <c r="G32" s="192"/>
      <c r="H32" s="193"/>
      <c r="I32" s="193"/>
      <c r="J32" s="193"/>
      <c r="K32" s="193"/>
      <c r="L32" s="192"/>
      <c r="M32" s="192"/>
    </row>
    <row r="33" spans="2:19" x14ac:dyDescent="0.2">
      <c r="B33" s="193"/>
      <c r="C33" s="193"/>
      <c r="D33" s="193"/>
      <c r="E33" s="193"/>
      <c r="F33" s="195"/>
      <c r="G33" s="192"/>
      <c r="H33" s="193"/>
      <c r="I33" s="193"/>
      <c r="J33" s="193"/>
      <c r="K33" s="193"/>
      <c r="L33" s="192"/>
      <c r="M33" s="192"/>
    </row>
    <row r="34" spans="2:19" x14ac:dyDescent="0.2">
      <c r="B34" s="355"/>
      <c r="C34" s="356"/>
      <c r="D34" s="356"/>
      <c r="E34" s="356"/>
      <c r="F34" s="357"/>
      <c r="G34" s="358"/>
      <c r="H34" s="358"/>
      <c r="I34" s="358"/>
      <c r="J34" s="358"/>
      <c r="K34" s="358"/>
      <c r="L34" s="358"/>
      <c r="M34" s="358"/>
    </row>
    <row r="35" spans="2:19" x14ac:dyDescent="0.2">
      <c r="B35" s="193"/>
      <c r="C35" s="193"/>
      <c r="D35" s="193"/>
      <c r="E35" s="193"/>
      <c r="F35" s="358"/>
      <c r="G35" s="358"/>
      <c r="H35" s="358"/>
      <c r="I35" s="358"/>
      <c r="J35" s="358"/>
      <c r="K35" s="358"/>
      <c r="L35" s="358"/>
      <c r="M35" s="358"/>
      <c r="S35" s="1"/>
    </row>
    <row r="36" spans="2:19" x14ac:dyDescent="0.2">
      <c r="B36" s="355"/>
      <c r="C36" s="356"/>
      <c r="D36" s="356"/>
      <c r="E36" s="356"/>
      <c r="F36" s="357"/>
      <c r="G36" s="358"/>
      <c r="H36" s="358"/>
      <c r="I36" s="358"/>
      <c r="J36" s="358"/>
      <c r="K36" s="358"/>
      <c r="L36" s="358"/>
      <c r="M36" s="358"/>
      <c r="S36" s="1"/>
    </row>
    <row r="37" spans="2:19" x14ac:dyDescent="0.2">
      <c r="B37" s="193"/>
      <c r="C37" s="193"/>
      <c r="D37" s="193"/>
      <c r="E37" s="193"/>
      <c r="F37" s="358"/>
      <c r="G37" s="358"/>
      <c r="H37" s="358"/>
      <c r="I37" s="358"/>
      <c r="J37" s="358"/>
      <c r="K37" s="358"/>
      <c r="L37" s="358"/>
      <c r="M37" s="358"/>
      <c r="S37" s="1"/>
    </row>
    <row r="38" spans="2:19" x14ac:dyDescent="0.2">
      <c r="B38" s="344"/>
      <c r="C38" s="345"/>
      <c r="D38" s="345"/>
      <c r="E38" s="345"/>
      <c r="F38" s="347"/>
      <c r="G38" s="348"/>
      <c r="H38" s="348"/>
      <c r="I38" s="348"/>
      <c r="J38" s="348"/>
      <c r="K38" s="348"/>
      <c r="L38" s="348"/>
      <c r="M38" s="348"/>
      <c r="S38" s="1"/>
    </row>
    <row r="39" spans="2:19" x14ac:dyDescent="0.2">
      <c r="B39" s="346"/>
      <c r="C39" s="346"/>
      <c r="D39" s="346"/>
      <c r="E39" s="346"/>
      <c r="F39" s="348"/>
      <c r="G39" s="348"/>
      <c r="H39" s="348"/>
      <c r="I39" s="348"/>
      <c r="J39" s="348"/>
      <c r="K39" s="348"/>
      <c r="L39" s="348"/>
      <c r="M39" s="348"/>
      <c r="S39" s="1"/>
    </row>
  </sheetData>
  <mergeCells count="20">
    <mergeCell ref="H1:I1"/>
    <mergeCell ref="K1:L1"/>
    <mergeCell ref="A2:K2"/>
    <mergeCell ref="A4:K4"/>
    <mergeCell ref="H7:H8"/>
    <mergeCell ref="J7:J8"/>
    <mergeCell ref="L7:L8"/>
    <mergeCell ref="B38:E39"/>
    <mergeCell ref="F38:M39"/>
    <mergeCell ref="N7:N8"/>
    <mergeCell ref="P7:P8"/>
    <mergeCell ref="R7:R8"/>
    <mergeCell ref="B8:C8"/>
    <mergeCell ref="B9:C9"/>
    <mergeCell ref="B30:E30"/>
    <mergeCell ref="B32:E32"/>
    <mergeCell ref="B34:E34"/>
    <mergeCell ref="F34:M35"/>
    <mergeCell ref="B36:E36"/>
    <mergeCell ref="F36:M37"/>
  </mergeCells>
  <pageMargins left="0.7" right="0.7" top="0.78740157499999996" bottom="0.78740157499999996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="110" zoomScaleNormal="110" workbookViewId="0">
      <selection activeCell="M22" sqref="M22"/>
    </sheetView>
  </sheetViews>
  <sheetFormatPr defaultRowHeight="15.05" x14ac:dyDescent="0.3"/>
  <cols>
    <col min="1" max="1" width="4.33203125" style="303" customWidth="1"/>
    <col min="2" max="2" width="6.33203125" style="303" customWidth="1"/>
    <col min="3" max="3" width="6.109375" style="303" customWidth="1"/>
    <col min="4" max="4" width="6.21875" style="303" customWidth="1"/>
    <col min="5" max="5" width="12.88671875" style="303" customWidth="1"/>
    <col min="6" max="6" width="23.5546875" style="303" customWidth="1"/>
    <col min="7" max="7" width="8.21875" style="303" customWidth="1"/>
    <col min="8" max="8" width="8" style="303" customWidth="1"/>
    <col min="9" max="9" width="8.88671875" style="303"/>
    <col min="10" max="10" width="7.44140625" style="306" customWidth="1"/>
    <col min="11" max="16384" width="8.88671875" style="303"/>
  </cols>
  <sheetData>
    <row r="1" spans="1:11" ht="17.7" x14ac:dyDescent="0.3">
      <c r="A1" s="338" t="s">
        <v>201</v>
      </c>
      <c r="B1" s="338"/>
      <c r="C1" s="338"/>
      <c r="D1" s="338"/>
      <c r="E1" s="338"/>
      <c r="F1" s="338"/>
      <c r="G1" s="338"/>
      <c r="H1" s="338"/>
      <c r="I1" s="338"/>
      <c r="J1" s="303"/>
    </row>
    <row r="2" spans="1:11" x14ac:dyDescent="0.3">
      <c r="A2" s="304"/>
      <c r="B2" s="304"/>
      <c r="C2" s="304"/>
      <c r="D2" s="304"/>
      <c r="E2" s="304"/>
      <c r="F2" s="304"/>
      <c r="G2" s="304"/>
      <c r="H2" s="304"/>
      <c r="J2" s="305" t="s">
        <v>308</v>
      </c>
    </row>
    <row r="3" spans="1:11" ht="15.75" x14ac:dyDescent="0.3">
      <c r="A3" s="374" t="s">
        <v>178</v>
      </c>
      <c r="B3" s="374"/>
      <c r="C3" s="374"/>
      <c r="D3" s="374"/>
      <c r="E3" s="374"/>
      <c r="F3" s="374"/>
      <c r="G3" s="374"/>
      <c r="H3" s="374"/>
      <c r="I3" s="374"/>
    </row>
    <row r="4" spans="1:11" x14ac:dyDescent="0.3">
      <c r="A4" s="304"/>
      <c r="B4" s="304"/>
      <c r="C4" s="304"/>
      <c r="D4" s="304"/>
      <c r="E4" s="304"/>
      <c r="F4" s="304"/>
      <c r="G4" s="304"/>
      <c r="H4" s="304"/>
      <c r="I4" s="304"/>
    </row>
    <row r="5" spans="1:11" x14ac:dyDescent="0.3">
      <c r="A5" s="375" t="s">
        <v>147</v>
      </c>
      <c r="B5" s="375"/>
      <c r="C5" s="375"/>
      <c r="D5" s="375"/>
      <c r="E5" s="375"/>
      <c r="F5" s="375"/>
      <c r="G5" s="375"/>
      <c r="H5" s="375"/>
      <c r="I5" s="375"/>
    </row>
    <row r="6" spans="1:11" ht="15.75" thickBot="1" x14ac:dyDescent="0.35">
      <c r="A6" s="304"/>
      <c r="B6" s="304"/>
      <c r="C6" s="304"/>
      <c r="D6" s="304"/>
      <c r="E6" s="304"/>
      <c r="F6" s="304"/>
      <c r="I6" s="56" t="s">
        <v>5</v>
      </c>
    </row>
    <row r="7" spans="1:11" ht="26.2" customHeight="1" thickBot="1" x14ac:dyDescent="0.35">
      <c r="A7" s="64" t="s">
        <v>6</v>
      </c>
      <c r="B7" s="57" t="s">
        <v>8</v>
      </c>
      <c r="C7" s="57" t="s">
        <v>9</v>
      </c>
      <c r="D7" s="57" t="s">
        <v>148</v>
      </c>
      <c r="E7" s="300" t="s">
        <v>149</v>
      </c>
      <c r="F7" s="300" t="s">
        <v>150</v>
      </c>
      <c r="G7" s="65" t="s">
        <v>11</v>
      </c>
      <c r="H7" s="301" t="s">
        <v>209</v>
      </c>
      <c r="I7" s="66" t="s">
        <v>12</v>
      </c>
    </row>
    <row r="8" spans="1:11" ht="25.55" customHeight="1" thickBot="1" x14ac:dyDescent="0.35">
      <c r="A8" s="64"/>
      <c r="B8" s="378" t="s">
        <v>241</v>
      </c>
      <c r="C8" s="379"/>
      <c r="D8" s="379"/>
      <c r="E8" s="379"/>
      <c r="F8" s="380"/>
      <c r="G8" s="54">
        <f>G9+G59+G78+G80+G94+G96</f>
        <v>17865.999999999996</v>
      </c>
      <c r="H8" s="214">
        <f>H9</f>
        <v>-310.41299999999995</v>
      </c>
      <c r="I8" s="302">
        <f>G8+H8</f>
        <v>17555.586999999996</v>
      </c>
      <c r="J8" s="306" t="s">
        <v>213</v>
      </c>
    </row>
    <row r="9" spans="1:11" ht="15.75" thickBot="1" x14ac:dyDescent="0.35">
      <c r="A9" s="67" t="s">
        <v>13</v>
      </c>
      <c r="B9" s="366" t="s">
        <v>151</v>
      </c>
      <c r="C9" s="367"/>
      <c r="D9" s="367"/>
      <c r="E9" s="368"/>
      <c r="F9" s="68" t="s">
        <v>152</v>
      </c>
      <c r="G9" s="54">
        <f>SUM(G10:G34)+SUM(G35:G58)</f>
        <v>17865.999999999996</v>
      </c>
      <c r="H9" s="307">
        <f>SUM(H10:H58)</f>
        <v>-310.41299999999995</v>
      </c>
      <c r="I9" s="308">
        <f>G9+H9</f>
        <v>17555.586999999996</v>
      </c>
      <c r="J9" s="306" t="s">
        <v>213</v>
      </c>
    </row>
    <row r="10" spans="1:11" x14ac:dyDescent="0.3">
      <c r="A10" s="69" t="s">
        <v>16</v>
      </c>
      <c r="B10" s="58">
        <v>3121</v>
      </c>
      <c r="C10" s="58">
        <v>2122</v>
      </c>
      <c r="D10" s="58">
        <v>1401</v>
      </c>
      <c r="E10" s="369" t="s">
        <v>153</v>
      </c>
      <c r="F10" s="370"/>
      <c r="G10" s="70">
        <v>796.55</v>
      </c>
      <c r="H10" s="71">
        <v>-1E-3</v>
      </c>
      <c r="I10" s="72">
        <f>G10+H10</f>
        <v>796.54899999999998</v>
      </c>
      <c r="J10" s="306" t="s">
        <v>213</v>
      </c>
      <c r="K10" s="309"/>
    </row>
    <row r="11" spans="1:11" x14ac:dyDescent="0.3">
      <c r="A11" s="73" t="s">
        <v>16</v>
      </c>
      <c r="B11" s="59">
        <v>3121</v>
      </c>
      <c r="C11" s="59">
        <v>2122</v>
      </c>
      <c r="D11" s="59">
        <v>1402</v>
      </c>
      <c r="E11" s="371" t="s">
        <v>154</v>
      </c>
      <c r="F11" s="372"/>
      <c r="G11" s="74">
        <v>280.94</v>
      </c>
      <c r="H11" s="75">
        <v>-8.0000000000000002E-3</v>
      </c>
      <c r="I11" s="72">
        <f t="shared" ref="I11:I58" si="0">G11+H11</f>
        <v>280.93200000000002</v>
      </c>
      <c r="J11" s="306" t="s">
        <v>213</v>
      </c>
    </row>
    <row r="12" spans="1:11" x14ac:dyDescent="0.3">
      <c r="A12" s="73" t="s">
        <v>16</v>
      </c>
      <c r="B12" s="59">
        <v>3121</v>
      </c>
      <c r="C12" s="59">
        <v>2122</v>
      </c>
      <c r="D12" s="59">
        <v>1403</v>
      </c>
      <c r="E12" s="371" t="s">
        <v>155</v>
      </c>
      <c r="F12" s="372"/>
      <c r="G12" s="74">
        <v>81.66</v>
      </c>
      <c r="H12" s="75">
        <v>-7.1999999999999995E-2</v>
      </c>
      <c r="I12" s="72">
        <f t="shared" si="0"/>
        <v>81.587999999999994</v>
      </c>
      <c r="J12" s="306" t="s">
        <v>213</v>
      </c>
    </row>
    <row r="13" spans="1:11" x14ac:dyDescent="0.3">
      <c r="A13" s="73" t="s">
        <v>16</v>
      </c>
      <c r="B13" s="59">
        <v>3121</v>
      </c>
      <c r="C13" s="59">
        <v>2122</v>
      </c>
      <c r="D13" s="59">
        <v>1405</v>
      </c>
      <c r="E13" s="371" t="s">
        <v>156</v>
      </c>
      <c r="F13" s="372"/>
      <c r="G13" s="74">
        <v>745.41</v>
      </c>
      <c r="H13" s="75">
        <v>-29.239000000000001</v>
      </c>
      <c r="I13" s="72">
        <f t="shared" si="0"/>
        <v>716.17099999999994</v>
      </c>
      <c r="J13" s="306" t="s">
        <v>213</v>
      </c>
    </row>
    <row r="14" spans="1:11" x14ac:dyDescent="0.3">
      <c r="A14" s="73" t="s">
        <v>16</v>
      </c>
      <c r="B14" s="59">
        <v>3121</v>
      </c>
      <c r="C14" s="59">
        <v>2122</v>
      </c>
      <c r="D14" s="59">
        <v>1406</v>
      </c>
      <c r="E14" s="371" t="s">
        <v>157</v>
      </c>
      <c r="F14" s="372"/>
      <c r="G14" s="74">
        <v>19.36</v>
      </c>
      <c r="H14" s="75">
        <v>-4.0000000000000001E-3</v>
      </c>
      <c r="I14" s="72">
        <f t="shared" si="0"/>
        <v>19.355999999999998</v>
      </c>
      <c r="J14" s="306" t="s">
        <v>213</v>
      </c>
    </row>
    <row r="15" spans="1:11" x14ac:dyDescent="0.3">
      <c r="A15" s="73" t="s">
        <v>16</v>
      </c>
      <c r="B15" s="59">
        <v>3121</v>
      </c>
      <c r="C15" s="59">
        <v>2122</v>
      </c>
      <c r="D15" s="59">
        <v>1407</v>
      </c>
      <c r="E15" s="371" t="s">
        <v>158</v>
      </c>
      <c r="F15" s="372"/>
      <c r="G15" s="74">
        <v>237.2</v>
      </c>
      <c r="H15" s="75">
        <v>-8.9999999999999993E-3</v>
      </c>
      <c r="I15" s="72">
        <f t="shared" si="0"/>
        <v>237.191</v>
      </c>
      <c r="J15" s="306" t="s">
        <v>213</v>
      </c>
    </row>
    <row r="16" spans="1:11" x14ac:dyDescent="0.3">
      <c r="A16" s="73" t="s">
        <v>16</v>
      </c>
      <c r="B16" s="59">
        <v>3121</v>
      </c>
      <c r="C16" s="59">
        <v>2122</v>
      </c>
      <c r="D16" s="59">
        <v>1409</v>
      </c>
      <c r="E16" s="371" t="s">
        <v>159</v>
      </c>
      <c r="F16" s="372"/>
      <c r="G16" s="74">
        <v>815.79</v>
      </c>
      <c r="H16" s="75">
        <v>-6.0000000000000001E-3</v>
      </c>
      <c r="I16" s="72">
        <f t="shared" si="0"/>
        <v>815.78399999999999</v>
      </c>
      <c r="J16" s="306" t="s">
        <v>213</v>
      </c>
    </row>
    <row r="17" spans="1:10" x14ac:dyDescent="0.3">
      <c r="A17" s="73" t="s">
        <v>16</v>
      </c>
      <c r="B17" s="59">
        <v>3121</v>
      </c>
      <c r="C17" s="59">
        <v>2122</v>
      </c>
      <c r="D17" s="59">
        <v>1410</v>
      </c>
      <c r="E17" s="371" t="s">
        <v>160</v>
      </c>
      <c r="F17" s="372"/>
      <c r="G17" s="74">
        <v>90.79</v>
      </c>
      <c r="H17" s="75">
        <v>-25.007000000000001</v>
      </c>
      <c r="I17" s="72">
        <f t="shared" si="0"/>
        <v>65.783000000000001</v>
      </c>
      <c r="J17" s="306" t="s">
        <v>213</v>
      </c>
    </row>
    <row r="18" spans="1:10" x14ac:dyDescent="0.3">
      <c r="A18" s="73" t="s">
        <v>16</v>
      </c>
      <c r="B18" s="59">
        <v>3121</v>
      </c>
      <c r="C18" s="59">
        <v>2122</v>
      </c>
      <c r="D18" s="59">
        <v>1411</v>
      </c>
      <c r="E18" s="371" t="s">
        <v>161</v>
      </c>
      <c r="F18" s="372"/>
      <c r="G18" s="74">
        <v>617</v>
      </c>
      <c r="H18" s="75">
        <v>9.2080000000000002</v>
      </c>
      <c r="I18" s="72">
        <f t="shared" si="0"/>
        <v>626.20799999999997</v>
      </c>
      <c r="J18" s="306" t="s">
        <v>213</v>
      </c>
    </row>
    <row r="19" spans="1:10" x14ac:dyDescent="0.3">
      <c r="A19" s="73" t="s">
        <v>16</v>
      </c>
      <c r="B19" s="59">
        <v>3122</v>
      </c>
      <c r="C19" s="59">
        <v>2122</v>
      </c>
      <c r="D19" s="59">
        <v>1412</v>
      </c>
      <c r="E19" s="371" t="s">
        <v>162</v>
      </c>
      <c r="F19" s="372"/>
      <c r="G19" s="74">
        <v>198.12</v>
      </c>
      <c r="H19" s="75">
        <v>-0.19</v>
      </c>
      <c r="I19" s="72">
        <f t="shared" si="0"/>
        <v>197.93</v>
      </c>
      <c r="J19" s="306" t="s">
        <v>213</v>
      </c>
    </row>
    <row r="20" spans="1:10" x14ac:dyDescent="0.3">
      <c r="A20" s="73" t="s">
        <v>16</v>
      </c>
      <c r="B20" s="59">
        <v>3122</v>
      </c>
      <c r="C20" s="59">
        <v>2122</v>
      </c>
      <c r="D20" s="59">
        <v>1413</v>
      </c>
      <c r="E20" s="371" t="s">
        <v>163</v>
      </c>
      <c r="F20" s="372"/>
      <c r="G20" s="74">
        <v>259.05</v>
      </c>
      <c r="H20" s="75">
        <v>-15.791</v>
      </c>
      <c r="I20" s="72">
        <f t="shared" si="0"/>
        <v>243.25900000000001</v>
      </c>
      <c r="J20" s="306" t="s">
        <v>213</v>
      </c>
    </row>
    <row r="21" spans="1:10" x14ac:dyDescent="0.3">
      <c r="A21" s="73" t="s">
        <v>16</v>
      </c>
      <c r="B21" s="59">
        <v>3122</v>
      </c>
      <c r="C21" s="59">
        <v>2122</v>
      </c>
      <c r="D21" s="59">
        <v>1414</v>
      </c>
      <c r="E21" s="371" t="s">
        <v>164</v>
      </c>
      <c r="F21" s="372"/>
      <c r="G21" s="74">
        <v>270.69</v>
      </c>
      <c r="H21" s="75">
        <v>21.324999999999999</v>
      </c>
      <c r="I21" s="72">
        <f t="shared" si="0"/>
        <v>292.01499999999999</v>
      </c>
      <c r="J21" s="306" t="s">
        <v>213</v>
      </c>
    </row>
    <row r="22" spans="1:10" x14ac:dyDescent="0.3">
      <c r="A22" s="73" t="s">
        <v>16</v>
      </c>
      <c r="B22" s="59">
        <v>3122</v>
      </c>
      <c r="C22" s="59">
        <v>2122</v>
      </c>
      <c r="D22" s="59">
        <v>1418</v>
      </c>
      <c r="E22" s="371" t="s">
        <v>165</v>
      </c>
      <c r="F22" s="372"/>
      <c r="G22" s="74">
        <v>338.85</v>
      </c>
      <c r="H22" s="75">
        <v>-6.8730000000000002</v>
      </c>
      <c r="I22" s="72">
        <f t="shared" si="0"/>
        <v>331.97700000000003</v>
      </c>
      <c r="J22" s="306" t="s">
        <v>213</v>
      </c>
    </row>
    <row r="23" spans="1:10" x14ac:dyDescent="0.3">
      <c r="A23" s="73" t="s">
        <v>16</v>
      </c>
      <c r="B23" s="59">
        <v>3122</v>
      </c>
      <c r="C23" s="59">
        <v>2122</v>
      </c>
      <c r="D23" s="59">
        <v>1420</v>
      </c>
      <c r="E23" s="371" t="s">
        <v>166</v>
      </c>
      <c r="F23" s="372"/>
      <c r="G23" s="74">
        <v>66.650000000000006</v>
      </c>
      <c r="H23" s="75">
        <v>-2.407</v>
      </c>
      <c r="I23" s="72">
        <f t="shared" si="0"/>
        <v>64.243000000000009</v>
      </c>
      <c r="J23" s="306" t="s">
        <v>213</v>
      </c>
    </row>
    <row r="24" spans="1:10" x14ac:dyDescent="0.3">
      <c r="A24" s="73" t="s">
        <v>16</v>
      </c>
      <c r="B24" s="59">
        <v>3122</v>
      </c>
      <c r="C24" s="59">
        <v>2122</v>
      </c>
      <c r="D24" s="59">
        <v>1421</v>
      </c>
      <c r="E24" s="371" t="s">
        <v>167</v>
      </c>
      <c r="F24" s="372"/>
      <c r="G24" s="74">
        <v>82.58</v>
      </c>
      <c r="H24" s="75">
        <v>2.3759999999999999</v>
      </c>
      <c r="I24" s="72">
        <f t="shared" si="0"/>
        <v>84.956000000000003</v>
      </c>
      <c r="J24" s="306" t="s">
        <v>213</v>
      </c>
    </row>
    <row r="25" spans="1:10" x14ac:dyDescent="0.3">
      <c r="A25" s="73" t="s">
        <v>16</v>
      </c>
      <c r="B25" s="59">
        <v>3122</v>
      </c>
      <c r="C25" s="59">
        <v>2122</v>
      </c>
      <c r="D25" s="59">
        <v>1422</v>
      </c>
      <c r="E25" s="371" t="s">
        <v>168</v>
      </c>
      <c r="F25" s="372"/>
      <c r="G25" s="74">
        <v>12.97</v>
      </c>
      <c r="H25" s="75">
        <v>-7.0000000000000001E-3</v>
      </c>
      <c r="I25" s="72">
        <f t="shared" si="0"/>
        <v>12.963000000000001</v>
      </c>
      <c r="J25" s="306" t="s">
        <v>213</v>
      </c>
    </row>
    <row r="26" spans="1:10" x14ac:dyDescent="0.3">
      <c r="A26" s="73" t="s">
        <v>16</v>
      </c>
      <c r="B26" s="59">
        <v>3122</v>
      </c>
      <c r="C26" s="59">
        <v>2122</v>
      </c>
      <c r="D26" s="59">
        <v>1424</v>
      </c>
      <c r="E26" s="371" t="s">
        <v>169</v>
      </c>
      <c r="F26" s="372"/>
      <c r="G26" s="74">
        <v>772.9</v>
      </c>
      <c r="H26" s="75">
        <v>-62</v>
      </c>
      <c r="I26" s="72">
        <f t="shared" si="0"/>
        <v>710.9</v>
      </c>
      <c r="J26" s="306" t="s">
        <v>213</v>
      </c>
    </row>
    <row r="27" spans="1:10" x14ac:dyDescent="0.3">
      <c r="A27" s="73" t="s">
        <v>16</v>
      </c>
      <c r="B27" s="59">
        <v>3122</v>
      </c>
      <c r="C27" s="59">
        <v>2122</v>
      </c>
      <c r="D27" s="59">
        <v>1425</v>
      </c>
      <c r="E27" s="371" t="s">
        <v>170</v>
      </c>
      <c r="F27" s="372"/>
      <c r="G27" s="74">
        <v>364.8</v>
      </c>
      <c r="H27" s="75">
        <v>0.3</v>
      </c>
      <c r="I27" s="72">
        <f t="shared" si="0"/>
        <v>365.1</v>
      </c>
      <c r="J27" s="306" t="s">
        <v>213</v>
      </c>
    </row>
    <row r="28" spans="1:10" x14ac:dyDescent="0.3">
      <c r="A28" s="73" t="s">
        <v>16</v>
      </c>
      <c r="B28" s="59">
        <v>3122</v>
      </c>
      <c r="C28" s="59">
        <v>2122</v>
      </c>
      <c r="D28" s="59">
        <v>1427</v>
      </c>
      <c r="E28" s="371" t="s">
        <v>171</v>
      </c>
      <c r="F28" s="372"/>
      <c r="G28" s="74">
        <v>1011.35</v>
      </c>
      <c r="H28" s="75">
        <v>-19.190000000000001</v>
      </c>
      <c r="I28" s="72">
        <f t="shared" si="0"/>
        <v>992.16</v>
      </c>
      <c r="J28" s="306" t="s">
        <v>213</v>
      </c>
    </row>
    <row r="29" spans="1:10" x14ac:dyDescent="0.3">
      <c r="A29" s="73" t="s">
        <v>16</v>
      </c>
      <c r="B29" s="59">
        <v>3122</v>
      </c>
      <c r="C29" s="59">
        <v>2122</v>
      </c>
      <c r="D29" s="59">
        <v>1428</v>
      </c>
      <c r="E29" s="371" t="s">
        <v>172</v>
      </c>
      <c r="F29" s="372"/>
      <c r="G29" s="74">
        <v>83.43</v>
      </c>
      <c r="H29" s="75">
        <v>45.253999999999998</v>
      </c>
      <c r="I29" s="72">
        <f t="shared" si="0"/>
        <v>128.684</v>
      </c>
      <c r="J29" s="306" t="s">
        <v>213</v>
      </c>
    </row>
    <row r="30" spans="1:10" x14ac:dyDescent="0.3">
      <c r="A30" s="73" t="s">
        <v>16</v>
      </c>
      <c r="B30" s="59">
        <v>3122</v>
      </c>
      <c r="C30" s="59">
        <v>2122</v>
      </c>
      <c r="D30" s="59">
        <v>1430</v>
      </c>
      <c r="E30" s="371" t="s">
        <v>173</v>
      </c>
      <c r="F30" s="372"/>
      <c r="G30" s="74">
        <v>138.74</v>
      </c>
      <c r="H30" s="75">
        <v>-5.0000000000000001E-3</v>
      </c>
      <c r="I30" s="72">
        <f t="shared" si="0"/>
        <v>138.73500000000001</v>
      </c>
      <c r="J30" s="306" t="s">
        <v>213</v>
      </c>
    </row>
    <row r="31" spans="1:10" x14ac:dyDescent="0.3">
      <c r="A31" s="76" t="s">
        <v>16</v>
      </c>
      <c r="B31" s="61">
        <v>3123</v>
      </c>
      <c r="C31" s="59">
        <v>2122</v>
      </c>
      <c r="D31" s="60">
        <v>1432</v>
      </c>
      <c r="E31" s="371" t="s">
        <v>174</v>
      </c>
      <c r="F31" s="372"/>
      <c r="G31" s="74">
        <v>15.09</v>
      </c>
      <c r="H31" s="71">
        <v>12.282</v>
      </c>
      <c r="I31" s="72">
        <f t="shared" si="0"/>
        <v>27.372</v>
      </c>
      <c r="J31" s="306" t="s">
        <v>213</v>
      </c>
    </row>
    <row r="32" spans="1:10" x14ac:dyDescent="0.3">
      <c r="A32" s="73" t="s">
        <v>16</v>
      </c>
      <c r="B32" s="61">
        <v>3123</v>
      </c>
      <c r="C32" s="59">
        <v>2122</v>
      </c>
      <c r="D32" s="59">
        <v>1433</v>
      </c>
      <c r="E32" s="371" t="s">
        <v>175</v>
      </c>
      <c r="F32" s="372"/>
      <c r="G32" s="74">
        <v>724.39</v>
      </c>
      <c r="H32" s="75">
        <v>-22.326000000000001</v>
      </c>
      <c r="I32" s="72">
        <f t="shared" si="0"/>
        <v>702.06399999999996</v>
      </c>
      <c r="J32" s="306" t="s">
        <v>213</v>
      </c>
    </row>
    <row r="33" spans="1:10" x14ac:dyDescent="0.3">
      <c r="A33" s="76" t="s">
        <v>16</v>
      </c>
      <c r="B33" s="61">
        <v>3123</v>
      </c>
      <c r="C33" s="59">
        <v>2122</v>
      </c>
      <c r="D33" s="59">
        <v>1434</v>
      </c>
      <c r="E33" s="371" t="s">
        <v>176</v>
      </c>
      <c r="F33" s="372"/>
      <c r="G33" s="74">
        <v>293.35000000000002</v>
      </c>
      <c r="H33" s="75">
        <v>2.9750000000000001</v>
      </c>
      <c r="I33" s="72">
        <f t="shared" si="0"/>
        <v>296.32500000000005</v>
      </c>
      <c r="J33" s="306" t="s">
        <v>213</v>
      </c>
    </row>
    <row r="34" spans="1:10" x14ac:dyDescent="0.3">
      <c r="A34" s="73" t="s">
        <v>16</v>
      </c>
      <c r="B34" s="62">
        <v>3123</v>
      </c>
      <c r="C34" s="62">
        <v>2122</v>
      </c>
      <c r="D34" s="59">
        <v>1436</v>
      </c>
      <c r="E34" s="371" t="s">
        <v>177</v>
      </c>
      <c r="F34" s="372"/>
      <c r="G34" s="77">
        <v>671.48</v>
      </c>
      <c r="H34" s="75">
        <v>-1.5169999999999999</v>
      </c>
      <c r="I34" s="72">
        <f t="shared" si="0"/>
        <v>669.96299999999997</v>
      </c>
      <c r="J34" s="306" t="s">
        <v>213</v>
      </c>
    </row>
    <row r="35" spans="1:10" x14ac:dyDescent="0.3">
      <c r="A35" s="76" t="s">
        <v>16</v>
      </c>
      <c r="B35" s="61">
        <v>3123</v>
      </c>
      <c r="C35" s="61">
        <v>2122</v>
      </c>
      <c r="D35" s="60">
        <v>1437</v>
      </c>
      <c r="E35" s="376" t="s">
        <v>179</v>
      </c>
      <c r="F35" s="377"/>
      <c r="G35" s="78">
        <v>1840</v>
      </c>
      <c r="H35" s="79">
        <v>-6.4320000000000004</v>
      </c>
      <c r="I35" s="72">
        <f t="shared" si="0"/>
        <v>1833.568</v>
      </c>
      <c r="J35" s="306" t="s">
        <v>213</v>
      </c>
    </row>
    <row r="36" spans="1:10" x14ac:dyDescent="0.3">
      <c r="A36" s="73" t="s">
        <v>16</v>
      </c>
      <c r="B36" s="61">
        <v>3123</v>
      </c>
      <c r="C36" s="61">
        <v>2122</v>
      </c>
      <c r="D36" s="59">
        <v>1438</v>
      </c>
      <c r="E36" s="371" t="s">
        <v>180</v>
      </c>
      <c r="F36" s="373"/>
      <c r="G36" s="78">
        <v>150.65</v>
      </c>
      <c r="H36" s="80">
        <v>0</v>
      </c>
      <c r="I36" s="72">
        <f t="shared" si="0"/>
        <v>150.65</v>
      </c>
    </row>
    <row r="37" spans="1:10" x14ac:dyDescent="0.3">
      <c r="A37" s="73" t="s">
        <v>16</v>
      </c>
      <c r="B37" s="61">
        <v>3123</v>
      </c>
      <c r="C37" s="61">
        <v>2122</v>
      </c>
      <c r="D37" s="59">
        <v>1440</v>
      </c>
      <c r="E37" s="371" t="s">
        <v>181</v>
      </c>
      <c r="F37" s="373"/>
      <c r="G37" s="78">
        <v>385.45</v>
      </c>
      <c r="H37" s="80">
        <v>-20.698</v>
      </c>
      <c r="I37" s="72">
        <f t="shared" si="0"/>
        <v>364.75200000000001</v>
      </c>
      <c r="J37" s="306" t="s">
        <v>213</v>
      </c>
    </row>
    <row r="38" spans="1:10" x14ac:dyDescent="0.3">
      <c r="A38" s="73" t="s">
        <v>16</v>
      </c>
      <c r="B38" s="61">
        <v>3123</v>
      </c>
      <c r="C38" s="61">
        <v>2122</v>
      </c>
      <c r="D38" s="59">
        <v>1442</v>
      </c>
      <c r="E38" s="371" t="s">
        <v>182</v>
      </c>
      <c r="F38" s="373"/>
      <c r="G38" s="78">
        <v>888.25</v>
      </c>
      <c r="H38" s="80">
        <v>-132.23599999999999</v>
      </c>
      <c r="I38" s="72">
        <f t="shared" si="0"/>
        <v>756.01400000000001</v>
      </c>
      <c r="J38" s="306" t="s">
        <v>213</v>
      </c>
    </row>
    <row r="39" spans="1:10" x14ac:dyDescent="0.3">
      <c r="A39" s="73" t="s">
        <v>16</v>
      </c>
      <c r="B39" s="61">
        <v>3123</v>
      </c>
      <c r="C39" s="61">
        <v>2122</v>
      </c>
      <c r="D39" s="59">
        <v>1443</v>
      </c>
      <c r="E39" s="371" t="s">
        <v>183</v>
      </c>
      <c r="F39" s="373"/>
      <c r="G39" s="78">
        <v>572.54999999999995</v>
      </c>
      <c r="H39" s="80">
        <v>-15.843</v>
      </c>
      <c r="I39" s="72">
        <f t="shared" si="0"/>
        <v>556.70699999999999</v>
      </c>
      <c r="J39" s="306" t="s">
        <v>213</v>
      </c>
    </row>
    <row r="40" spans="1:10" x14ac:dyDescent="0.3">
      <c r="A40" s="76" t="s">
        <v>16</v>
      </c>
      <c r="B40" s="61">
        <v>3123</v>
      </c>
      <c r="C40" s="61">
        <v>2122</v>
      </c>
      <c r="D40" s="59">
        <v>1448</v>
      </c>
      <c r="E40" s="371" t="s">
        <v>184</v>
      </c>
      <c r="F40" s="373"/>
      <c r="G40" s="78">
        <v>907.86</v>
      </c>
      <c r="H40" s="79">
        <v>4.04</v>
      </c>
      <c r="I40" s="72">
        <f t="shared" si="0"/>
        <v>911.9</v>
      </c>
      <c r="J40" s="306" t="s">
        <v>213</v>
      </c>
    </row>
    <row r="41" spans="1:10" x14ac:dyDescent="0.3">
      <c r="A41" s="73" t="s">
        <v>16</v>
      </c>
      <c r="B41" s="61">
        <v>3124</v>
      </c>
      <c r="C41" s="61">
        <v>2122</v>
      </c>
      <c r="D41" s="59">
        <v>1450</v>
      </c>
      <c r="E41" s="371" t="s">
        <v>185</v>
      </c>
      <c r="F41" s="373"/>
      <c r="G41" s="81">
        <v>1682.1</v>
      </c>
      <c r="H41" s="80">
        <v>-3.9689999999999999</v>
      </c>
      <c r="I41" s="72">
        <f t="shared" si="0"/>
        <v>1678.1309999999999</v>
      </c>
      <c r="J41" s="306" t="s">
        <v>213</v>
      </c>
    </row>
    <row r="42" spans="1:10" x14ac:dyDescent="0.3">
      <c r="A42" s="76" t="s">
        <v>16</v>
      </c>
      <c r="B42" s="59">
        <v>3122</v>
      </c>
      <c r="C42" s="61">
        <v>2122</v>
      </c>
      <c r="D42" s="59">
        <v>1452</v>
      </c>
      <c r="E42" s="376" t="s">
        <v>186</v>
      </c>
      <c r="F42" s="377"/>
      <c r="G42" s="78">
        <v>163.53</v>
      </c>
      <c r="H42" s="79">
        <v>-2.7189999999999999</v>
      </c>
      <c r="I42" s="72">
        <f t="shared" si="0"/>
        <v>160.81100000000001</v>
      </c>
      <c r="J42" s="306" t="s">
        <v>213</v>
      </c>
    </row>
    <row r="43" spans="1:10" x14ac:dyDescent="0.3">
      <c r="A43" s="73" t="s">
        <v>16</v>
      </c>
      <c r="B43" s="61">
        <v>3113</v>
      </c>
      <c r="C43" s="61">
        <v>2122</v>
      </c>
      <c r="D43" s="59">
        <v>1455</v>
      </c>
      <c r="E43" s="376" t="s">
        <v>187</v>
      </c>
      <c r="F43" s="377"/>
      <c r="G43" s="78">
        <v>767.02</v>
      </c>
      <c r="H43" s="80">
        <v>1.4999999999999999E-2</v>
      </c>
      <c r="I43" s="72">
        <f t="shared" si="0"/>
        <v>767.03499999999997</v>
      </c>
      <c r="J43" s="306" t="s">
        <v>213</v>
      </c>
    </row>
    <row r="44" spans="1:10" x14ac:dyDescent="0.3">
      <c r="A44" s="73" t="s">
        <v>16</v>
      </c>
      <c r="B44" s="61">
        <v>3113</v>
      </c>
      <c r="C44" s="61">
        <v>2122</v>
      </c>
      <c r="D44" s="59">
        <v>1456</v>
      </c>
      <c r="E44" s="371" t="s">
        <v>188</v>
      </c>
      <c r="F44" s="373"/>
      <c r="G44" s="78">
        <v>39.590000000000003</v>
      </c>
      <c r="H44" s="80">
        <v>-2.234</v>
      </c>
      <c r="I44" s="72">
        <f t="shared" si="0"/>
        <v>37.356000000000002</v>
      </c>
      <c r="J44" s="306" t="s">
        <v>213</v>
      </c>
    </row>
    <row r="45" spans="1:10" x14ac:dyDescent="0.3">
      <c r="A45" s="73" t="s">
        <v>16</v>
      </c>
      <c r="B45" s="61">
        <v>3113</v>
      </c>
      <c r="C45" s="61">
        <v>2122</v>
      </c>
      <c r="D45" s="59">
        <v>1462</v>
      </c>
      <c r="E45" s="371" t="s">
        <v>189</v>
      </c>
      <c r="F45" s="373"/>
      <c r="G45" s="78">
        <v>32.909999999999997</v>
      </c>
      <c r="H45" s="80">
        <v>6.0000000000000001E-3</v>
      </c>
      <c r="I45" s="72">
        <f t="shared" si="0"/>
        <v>32.915999999999997</v>
      </c>
      <c r="J45" s="306" t="s">
        <v>213</v>
      </c>
    </row>
    <row r="46" spans="1:10" x14ac:dyDescent="0.3">
      <c r="A46" s="73" t="s">
        <v>16</v>
      </c>
      <c r="B46" s="61">
        <v>3113</v>
      </c>
      <c r="C46" s="61">
        <v>2122</v>
      </c>
      <c r="D46" s="59">
        <v>1467</v>
      </c>
      <c r="E46" s="371" t="s">
        <v>202</v>
      </c>
      <c r="F46" s="373"/>
      <c r="G46" s="78">
        <v>0</v>
      </c>
      <c r="H46" s="80">
        <v>0.16800000000000001</v>
      </c>
      <c r="I46" s="72">
        <f t="shared" si="0"/>
        <v>0.16800000000000001</v>
      </c>
      <c r="J46" s="306" t="s">
        <v>213</v>
      </c>
    </row>
    <row r="47" spans="1:10" x14ac:dyDescent="0.3">
      <c r="A47" s="73" t="s">
        <v>16</v>
      </c>
      <c r="B47" s="61">
        <v>3114</v>
      </c>
      <c r="C47" s="61">
        <v>2122</v>
      </c>
      <c r="D47" s="61">
        <v>1469</v>
      </c>
      <c r="E47" s="376" t="s">
        <v>190</v>
      </c>
      <c r="F47" s="377"/>
      <c r="G47" s="78">
        <v>39.44</v>
      </c>
      <c r="H47" s="80">
        <v>0</v>
      </c>
      <c r="I47" s="72">
        <f t="shared" si="0"/>
        <v>39.44</v>
      </c>
    </row>
    <row r="48" spans="1:10" x14ac:dyDescent="0.3">
      <c r="A48" s="73" t="s">
        <v>16</v>
      </c>
      <c r="B48" s="61">
        <v>4322</v>
      </c>
      <c r="C48" s="61">
        <v>2122</v>
      </c>
      <c r="D48" s="62">
        <v>1470</v>
      </c>
      <c r="E48" s="371" t="s">
        <v>191</v>
      </c>
      <c r="F48" s="373"/>
      <c r="G48" s="78">
        <v>23.48</v>
      </c>
      <c r="H48" s="80">
        <v>-8.0000000000000002E-3</v>
      </c>
      <c r="I48" s="72">
        <f t="shared" si="0"/>
        <v>23.472000000000001</v>
      </c>
      <c r="J48" s="306" t="s">
        <v>213</v>
      </c>
    </row>
    <row r="49" spans="1:10" x14ac:dyDescent="0.3">
      <c r="A49" s="73" t="s">
        <v>16</v>
      </c>
      <c r="B49" s="61">
        <v>4322</v>
      </c>
      <c r="C49" s="61">
        <v>2122</v>
      </c>
      <c r="D49" s="62">
        <v>1471</v>
      </c>
      <c r="E49" s="371" t="s">
        <v>192</v>
      </c>
      <c r="F49" s="373"/>
      <c r="G49" s="78">
        <v>580.91999999999996</v>
      </c>
      <c r="H49" s="80">
        <v>0</v>
      </c>
      <c r="I49" s="72">
        <f t="shared" si="0"/>
        <v>580.91999999999996</v>
      </c>
    </row>
    <row r="50" spans="1:10" x14ac:dyDescent="0.3">
      <c r="A50" s="73" t="s">
        <v>16</v>
      </c>
      <c r="B50" s="61">
        <v>4322</v>
      </c>
      <c r="C50" s="61">
        <v>2122</v>
      </c>
      <c r="D50" s="62">
        <v>1472</v>
      </c>
      <c r="E50" s="371" t="s">
        <v>193</v>
      </c>
      <c r="F50" s="373"/>
      <c r="G50" s="78">
        <v>91.64</v>
      </c>
      <c r="H50" s="80">
        <v>-3.0000000000000001E-3</v>
      </c>
      <c r="I50" s="72">
        <f t="shared" si="0"/>
        <v>91.637</v>
      </c>
      <c r="J50" s="306" t="s">
        <v>213</v>
      </c>
    </row>
    <row r="51" spans="1:10" x14ac:dyDescent="0.3">
      <c r="A51" s="73" t="s">
        <v>16</v>
      </c>
      <c r="B51" s="61">
        <v>4322</v>
      </c>
      <c r="C51" s="61">
        <v>2122</v>
      </c>
      <c r="D51" s="62">
        <v>1473</v>
      </c>
      <c r="E51" s="371" t="s">
        <v>146</v>
      </c>
      <c r="F51" s="373"/>
      <c r="G51" s="78">
        <v>55.34</v>
      </c>
      <c r="H51" s="80">
        <v>0</v>
      </c>
      <c r="I51" s="72">
        <f t="shared" si="0"/>
        <v>55.34</v>
      </c>
    </row>
    <row r="52" spans="1:10" x14ac:dyDescent="0.3">
      <c r="A52" s="73" t="s">
        <v>16</v>
      </c>
      <c r="B52" s="61">
        <v>4322</v>
      </c>
      <c r="C52" s="61">
        <v>2122</v>
      </c>
      <c r="D52" s="62">
        <v>1474</v>
      </c>
      <c r="E52" s="371" t="s">
        <v>194</v>
      </c>
      <c r="F52" s="373"/>
      <c r="G52" s="78">
        <v>30.42</v>
      </c>
      <c r="H52" s="80">
        <v>-4.0919999999999996</v>
      </c>
      <c r="I52" s="72">
        <f t="shared" si="0"/>
        <v>26.328000000000003</v>
      </c>
      <c r="J52" s="306" t="s">
        <v>213</v>
      </c>
    </row>
    <row r="53" spans="1:10" x14ac:dyDescent="0.3">
      <c r="A53" s="73" t="s">
        <v>16</v>
      </c>
      <c r="B53" s="61">
        <v>4322</v>
      </c>
      <c r="C53" s="61">
        <v>2122</v>
      </c>
      <c r="D53" s="62">
        <v>1475</v>
      </c>
      <c r="E53" s="371" t="s">
        <v>195</v>
      </c>
      <c r="F53" s="373"/>
      <c r="G53" s="78">
        <v>241.73</v>
      </c>
      <c r="H53" s="80">
        <v>-2E-3</v>
      </c>
      <c r="I53" s="72">
        <f t="shared" si="0"/>
        <v>241.72799999999998</v>
      </c>
      <c r="J53" s="306" t="s">
        <v>213</v>
      </c>
    </row>
    <row r="54" spans="1:10" x14ac:dyDescent="0.3">
      <c r="A54" s="73" t="s">
        <v>16</v>
      </c>
      <c r="B54" s="61">
        <v>4322</v>
      </c>
      <c r="C54" s="61">
        <v>2122</v>
      </c>
      <c r="D54" s="62">
        <v>1476</v>
      </c>
      <c r="E54" s="371" t="s">
        <v>196</v>
      </c>
      <c r="F54" s="373"/>
      <c r="G54" s="78">
        <v>20.399999999999999</v>
      </c>
      <c r="H54" s="80">
        <v>-3.1520000000000001</v>
      </c>
      <c r="I54" s="72">
        <f t="shared" si="0"/>
        <v>17.247999999999998</v>
      </c>
      <c r="J54" s="306" t="s">
        <v>213</v>
      </c>
    </row>
    <row r="55" spans="1:10" x14ac:dyDescent="0.3">
      <c r="A55" s="73" t="s">
        <v>16</v>
      </c>
      <c r="B55" s="61">
        <v>3147</v>
      </c>
      <c r="C55" s="61">
        <v>2122</v>
      </c>
      <c r="D55" s="62">
        <v>1481</v>
      </c>
      <c r="E55" s="371" t="s">
        <v>197</v>
      </c>
      <c r="F55" s="373"/>
      <c r="G55" s="78">
        <v>206.74</v>
      </c>
      <c r="H55" s="80">
        <v>1E-3</v>
      </c>
      <c r="I55" s="72">
        <f t="shared" si="0"/>
        <v>206.74100000000001</v>
      </c>
      <c r="J55" s="306" t="s">
        <v>213</v>
      </c>
    </row>
    <row r="56" spans="1:10" x14ac:dyDescent="0.3">
      <c r="A56" s="73" t="s">
        <v>16</v>
      </c>
      <c r="B56" s="61">
        <v>3421</v>
      </c>
      <c r="C56" s="61">
        <v>2122</v>
      </c>
      <c r="D56" s="62">
        <v>1485</v>
      </c>
      <c r="E56" s="371" t="s">
        <v>198</v>
      </c>
      <c r="F56" s="373"/>
      <c r="G56" s="78">
        <v>65.78</v>
      </c>
      <c r="H56" s="80">
        <v>-8.0000000000000002E-3</v>
      </c>
      <c r="I56" s="72">
        <f t="shared" si="0"/>
        <v>65.772000000000006</v>
      </c>
      <c r="J56" s="306" t="s">
        <v>213</v>
      </c>
    </row>
    <row r="57" spans="1:10" x14ac:dyDescent="0.3">
      <c r="A57" s="73" t="s">
        <v>16</v>
      </c>
      <c r="B57" s="61">
        <v>3146</v>
      </c>
      <c r="C57" s="61">
        <v>2122</v>
      </c>
      <c r="D57" s="62">
        <v>1492</v>
      </c>
      <c r="E57" s="371" t="s">
        <v>199</v>
      </c>
      <c r="F57" s="373"/>
      <c r="G57" s="78">
        <v>10.65</v>
      </c>
      <c r="H57" s="80">
        <v>-6.4710000000000001</v>
      </c>
      <c r="I57" s="72">
        <f t="shared" si="0"/>
        <v>4.1790000000000003</v>
      </c>
      <c r="J57" s="306" t="s">
        <v>213</v>
      </c>
    </row>
    <row r="58" spans="1:10" ht="15.75" thickBot="1" x14ac:dyDescent="0.35">
      <c r="A58" s="82" t="s">
        <v>16</v>
      </c>
      <c r="B58" s="83">
        <v>3149</v>
      </c>
      <c r="C58" s="83">
        <v>2122</v>
      </c>
      <c r="D58" s="63">
        <v>1499</v>
      </c>
      <c r="E58" s="381" t="s">
        <v>200</v>
      </c>
      <c r="F58" s="382"/>
      <c r="G58" s="84">
        <v>80.41</v>
      </c>
      <c r="H58" s="85">
        <v>-25.844000000000001</v>
      </c>
      <c r="I58" s="86">
        <f t="shared" si="0"/>
        <v>54.565999999999995</v>
      </c>
      <c r="J58" s="306" t="s">
        <v>213</v>
      </c>
    </row>
    <row r="60" spans="1:10" x14ac:dyDescent="0.3">
      <c r="E60" s="310">
        <v>41915</v>
      </c>
    </row>
  </sheetData>
  <mergeCells count="54">
    <mergeCell ref="E58:F58"/>
    <mergeCell ref="E46:F46"/>
    <mergeCell ref="E52:F52"/>
    <mergeCell ref="E53:F53"/>
    <mergeCell ref="E54:F54"/>
    <mergeCell ref="E55:F55"/>
    <mergeCell ref="E56:F56"/>
    <mergeCell ref="E57:F57"/>
    <mergeCell ref="E51:F51"/>
    <mergeCell ref="E45:F45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A3:I3"/>
    <mergeCell ref="A5:I5"/>
    <mergeCell ref="E35:F35"/>
    <mergeCell ref="E36:F36"/>
    <mergeCell ref="E37:F37"/>
    <mergeCell ref="E38:F38"/>
    <mergeCell ref="E30:F30"/>
    <mergeCell ref="E31:F31"/>
    <mergeCell ref="E32:F32"/>
    <mergeCell ref="E33:F33"/>
    <mergeCell ref="E34:F34"/>
    <mergeCell ref="E28:F28"/>
    <mergeCell ref="E29:F29"/>
    <mergeCell ref="E17:F17"/>
    <mergeCell ref="B8:F8"/>
    <mergeCell ref="E25:F25"/>
    <mergeCell ref="E26:F26"/>
    <mergeCell ref="E27:F27"/>
    <mergeCell ref="E18:F18"/>
    <mergeCell ref="E19:F19"/>
    <mergeCell ref="E20:F20"/>
    <mergeCell ref="E21:F21"/>
    <mergeCell ref="E22:F22"/>
    <mergeCell ref="E23:F23"/>
    <mergeCell ref="B9:E9"/>
    <mergeCell ref="E10:F10"/>
    <mergeCell ref="E11:F11"/>
    <mergeCell ref="A1:I1"/>
    <mergeCell ref="E24:F24"/>
    <mergeCell ref="E12:F12"/>
    <mergeCell ref="E13:F13"/>
    <mergeCell ref="E14:F14"/>
    <mergeCell ref="E15:F15"/>
    <mergeCell ref="E16:F16"/>
  </mergeCells>
  <pageMargins left="0.7" right="0.7" top="0.78740157499999996" bottom="0.78740157499999996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K12" sqref="K12"/>
    </sheetView>
  </sheetViews>
  <sheetFormatPr defaultRowHeight="15.05" x14ac:dyDescent="0.3"/>
  <cols>
    <col min="1" max="1" width="35.5546875" customWidth="1"/>
    <col min="3" max="3" width="11.21875" customWidth="1"/>
    <col min="4" max="4" width="9.109375" style="257" customWidth="1"/>
    <col min="5" max="5" width="18" style="246" customWidth="1"/>
    <col min="6" max="6" width="11.33203125" customWidth="1"/>
    <col min="7" max="7" width="9.77734375" customWidth="1"/>
    <col min="8" max="8" width="12.33203125" bestFit="1" customWidth="1"/>
  </cols>
  <sheetData>
    <row r="1" spans="1:6" ht="15.75" thickBot="1" x14ac:dyDescent="0.35">
      <c r="A1" s="383" t="s">
        <v>242</v>
      </c>
      <c r="B1" s="383"/>
      <c r="C1" s="215"/>
      <c r="D1" s="247" t="s">
        <v>307</v>
      </c>
      <c r="E1" s="258" t="s">
        <v>243</v>
      </c>
    </row>
    <row r="2" spans="1:6" ht="24.25" thickBot="1" x14ac:dyDescent="0.35">
      <c r="A2" s="216" t="s">
        <v>244</v>
      </c>
      <c r="B2" s="217" t="s">
        <v>245</v>
      </c>
      <c r="C2" s="218" t="s">
        <v>246</v>
      </c>
      <c r="D2" s="248" t="s">
        <v>209</v>
      </c>
      <c r="E2" s="259" t="s">
        <v>247</v>
      </c>
    </row>
    <row r="3" spans="1:6" x14ac:dyDescent="0.3">
      <c r="A3" s="219" t="s">
        <v>248</v>
      </c>
      <c r="B3" s="220" t="s">
        <v>249</v>
      </c>
      <c r="C3" s="221">
        <v>2311931.4073999994</v>
      </c>
      <c r="D3" s="249">
        <f>D4+D5+D6</f>
        <v>-310.41300000000001</v>
      </c>
      <c r="E3" s="222">
        <f>C3+D3</f>
        <v>2311620.9943999993</v>
      </c>
      <c r="F3" s="246"/>
    </row>
    <row r="4" spans="1:6" x14ac:dyDescent="0.3">
      <c r="A4" s="223" t="s">
        <v>250</v>
      </c>
      <c r="B4" s="224" t="s">
        <v>251</v>
      </c>
      <c r="C4" s="225">
        <v>2129320.5699999998</v>
      </c>
      <c r="D4" s="250">
        <v>0</v>
      </c>
      <c r="E4" s="226">
        <v>2129320.5699999998</v>
      </c>
    </row>
    <row r="5" spans="1:6" x14ac:dyDescent="0.3">
      <c r="A5" s="223" t="s">
        <v>252</v>
      </c>
      <c r="B5" s="224" t="s">
        <v>253</v>
      </c>
      <c r="C5" s="225">
        <v>169850.07739999998</v>
      </c>
      <c r="D5" s="251">
        <v>-310.41300000000001</v>
      </c>
      <c r="E5" s="226">
        <f>C5+D5</f>
        <v>169539.66439999998</v>
      </c>
      <c r="F5" s="246"/>
    </row>
    <row r="6" spans="1:6" x14ac:dyDescent="0.3">
      <c r="A6" s="223" t="s">
        <v>254</v>
      </c>
      <c r="B6" s="224" t="s">
        <v>255</v>
      </c>
      <c r="C6" s="225">
        <v>12760.76</v>
      </c>
      <c r="D6" s="252">
        <v>0</v>
      </c>
      <c r="E6" s="260">
        <v>12760.76</v>
      </c>
    </row>
    <row r="7" spans="1:6" x14ac:dyDescent="0.3">
      <c r="A7" s="228" t="s">
        <v>256</v>
      </c>
      <c r="B7" s="224" t="s">
        <v>257</v>
      </c>
      <c r="C7" s="229">
        <v>4209078.1185899992</v>
      </c>
      <c r="D7" s="253">
        <v>0</v>
      </c>
      <c r="E7" s="261">
        <v>4209078.1185899992</v>
      </c>
    </row>
    <row r="8" spans="1:6" x14ac:dyDescent="0.3">
      <c r="A8" s="223" t="s">
        <v>303</v>
      </c>
      <c r="B8" s="224" t="s">
        <v>258</v>
      </c>
      <c r="C8" s="225">
        <v>4089788.4085899992</v>
      </c>
      <c r="D8" s="252">
        <v>0</v>
      </c>
      <c r="E8" s="262">
        <v>4089788.4085899992</v>
      </c>
    </row>
    <row r="9" spans="1:6" x14ac:dyDescent="0.3">
      <c r="A9" s="223" t="s">
        <v>259</v>
      </c>
      <c r="B9" s="224" t="s">
        <v>260</v>
      </c>
      <c r="C9" s="225">
        <v>61072</v>
      </c>
      <c r="D9" s="252">
        <v>0</v>
      </c>
      <c r="E9" s="262">
        <v>61072</v>
      </c>
    </row>
    <row r="10" spans="1:6" x14ac:dyDescent="0.3">
      <c r="A10" s="223" t="s">
        <v>261</v>
      </c>
      <c r="B10" s="224" t="s">
        <v>258</v>
      </c>
      <c r="C10" s="225">
        <v>3996442.3385899994</v>
      </c>
      <c r="D10" s="252">
        <v>0</v>
      </c>
      <c r="E10" s="262">
        <v>3996442.3385899994</v>
      </c>
    </row>
    <row r="11" spans="1:6" x14ac:dyDescent="0.3">
      <c r="A11" s="223" t="s">
        <v>262</v>
      </c>
      <c r="B11" s="224" t="s">
        <v>263</v>
      </c>
      <c r="C11" s="225">
        <v>7504.07</v>
      </c>
      <c r="D11" s="252">
        <v>0</v>
      </c>
      <c r="E11" s="262">
        <v>7504.07</v>
      </c>
    </row>
    <row r="12" spans="1:6" x14ac:dyDescent="0.3">
      <c r="A12" s="223" t="s">
        <v>264</v>
      </c>
      <c r="B12" s="224">
        <v>4121</v>
      </c>
      <c r="C12" s="225">
        <v>24770</v>
      </c>
      <c r="D12" s="252">
        <v>0</v>
      </c>
      <c r="E12" s="262">
        <v>24770</v>
      </c>
    </row>
    <row r="13" spans="1:6" x14ac:dyDescent="0.3">
      <c r="A13" s="223" t="s">
        <v>304</v>
      </c>
      <c r="B13" s="224" t="s">
        <v>265</v>
      </c>
      <c r="C13" s="225">
        <v>119289.71</v>
      </c>
      <c r="D13" s="252">
        <v>0</v>
      </c>
      <c r="E13" s="262">
        <v>119289.71</v>
      </c>
    </row>
    <row r="14" spans="1:6" x14ac:dyDescent="0.3">
      <c r="A14" s="223" t="s">
        <v>266</v>
      </c>
      <c r="B14" s="224" t="s">
        <v>265</v>
      </c>
      <c r="C14" s="225">
        <v>115195.58</v>
      </c>
      <c r="D14" s="252">
        <v>0</v>
      </c>
      <c r="E14" s="262">
        <v>115195.58</v>
      </c>
    </row>
    <row r="15" spans="1:6" x14ac:dyDescent="0.3">
      <c r="A15" s="223" t="s">
        <v>267</v>
      </c>
      <c r="B15" s="224">
        <v>4221</v>
      </c>
      <c r="C15" s="225">
        <v>3738</v>
      </c>
      <c r="D15" s="252">
        <v>0</v>
      </c>
      <c r="E15" s="262">
        <v>3738</v>
      </c>
    </row>
    <row r="16" spans="1:6" x14ac:dyDescent="0.3">
      <c r="A16" s="223" t="s">
        <v>268</v>
      </c>
      <c r="B16" s="224">
        <v>4232</v>
      </c>
      <c r="C16" s="225">
        <v>356.13</v>
      </c>
      <c r="D16" s="252">
        <v>0</v>
      </c>
      <c r="E16" s="231">
        <v>356.13</v>
      </c>
    </row>
    <row r="17" spans="1:8" x14ac:dyDescent="0.3">
      <c r="A17" s="228" t="s">
        <v>269</v>
      </c>
      <c r="B17" s="232" t="s">
        <v>270</v>
      </c>
      <c r="C17" s="229">
        <v>6521009.5259899981</v>
      </c>
      <c r="D17" s="253">
        <f>D3+D7</f>
        <v>-310.41300000000001</v>
      </c>
      <c r="E17" s="230">
        <f>C17+D17</f>
        <v>6520699.1129899984</v>
      </c>
      <c r="F17" s="246"/>
    </row>
    <row r="18" spans="1:8" x14ac:dyDescent="0.3">
      <c r="A18" s="228" t="s">
        <v>271</v>
      </c>
      <c r="B18" s="232" t="s">
        <v>272</v>
      </c>
      <c r="C18" s="229">
        <v>1072090.47</v>
      </c>
      <c r="D18" s="253">
        <v>0</v>
      </c>
      <c r="E18" s="230">
        <v>1072090.47</v>
      </c>
    </row>
    <row r="19" spans="1:8" x14ac:dyDescent="0.3">
      <c r="A19" s="223" t="s">
        <v>273</v>
      </c>
      <c r="B19" s="224" t="s">
        <v>274</v>
      </c>
      <c r="C19" s="225">
        <v>88242.1</v>
      </c>
      <c r="D19" s="252">
        <v>0</v>
      </c>
      <c r="E19" s="231">
        <v>88242.1</v>
      </c>
    </row>
    <row r="20" spans="1:8" x14ac:dyDescent="0.3">
      <c r="A20" s="223" t="s">
        <v>275</v>
      </c>
      <c r="B20" s="224">
        <v>8115</v>
      </c>
      <c r="C20" s="225">
        <v>202563.47</v>
      </c>
      <c r="D20" s="252">
        <v>0</v>
      </c>
      <c r="E20" s="231">
        <v>202563.47</v>
      </c>
    </row>
    <row r="21" spans="1:8" x14ac:dyDescent="0.3">
      <c r="A21" s="223" t="s">
        <v>276</v>
      </c>
      <c r="B21" s="224" t="s">
        <v>274</v>
      </c>
      <c r="C21" s="225">
        <v>878159.9</v>
      </c>
      <c r="D21" s="252">
        <v>0</v>
      </c>
      <c r="E21" s="231">
        <v>878159.9</v>
      </c>
    </row>
    <row r="22" spans="1:8" x14ac:dyDescent="0.3">
      <c r="A22" s="223" t="s">
        <v>277</v>
      </c>
      <c r="B22" s="224">
        <v>8123</v>
      </c>
      <c r="C22" s="225">
        <v>0</v>
      </c>
      <c r="D22" s="252">
        <v>0</v>
      </c>
      <c r="E22" s="231">
        <v>0</v>
      </c>
    </row>
    <row r="23" spans="1:8" ht="15.75" thickBot="1" x14ac:dyDescent="0.35">
      <c r="A23" s="233" t="s">
        <v>278</v>
      </c>
      <c r="B23" s="234">
        <v>-8124</v>
      </c>
      <c r="C23" s="235">
        <v>-96875</v>
      </c>
      <c r="D23" s="254">
        <v>0</v>
      </c>
      <c r="E23" s="236">
        <v>-96875</v>
      </c>
    </row>
    <row r="24" spans="1:8" ht="15.75" thickBot="1" x14ac:dyDescent="0.35">
      <c r="A24" s="237" t="s">
        <v>279</v>
      </c>
      <c r="B24" s="238"/>
      <c r="C24" s="239">
        <v>7593099.9959899979</v>
      </c>
      <c r="D24" s="255">
        <f>D17+D18</f>
        <v>-310.41300000000001</v>
      </c>
      <c r="E24" s="264">
        <f>C24+D24</f>
        <v>7592789.5829899982</v>
      </c>
      <c r="F24" s="246"/>
      <c r="G24" s="246"/>
      <c r="H24" s="246"/>
    </row>
    <row r="25" spans="1:8" ht="15.75" thickBot="1" x14ac:dyDescent="0.35">
      <c r="A25" s="383" t="s">
        <v>280</v>
      </c>
      <c r="B25" s="383"/>
      <c r="C25" s="240"/>
      <c r="D25" s="256"/>
      <c r="E25" s="263" t="s">
        <v>243</v>
      </c>
    </row>
    <row r="26" spans="1:8" ht="24.25" thickBot="1" x14ac:dyDescent="0.35">
      <c r="A26" s="216" t="s">
        <v>281</v>
      </c>
      <c r="B26" s="217" t="s">
        <v>9</v>
      </c>
      <c r="C26" s="218" t="s">
        <v>246</v>
      </c>
      <c r="D26" s="248" t="s">
        <v>209</v>
      </c>
      <c r="E26" s="259" t="s">
        <v>247</v>
      </c>
    </row>
    <row r="27" spans="1:8" x14ac:dyDescent="0.3">
      <c r="A27" s="241" t="s">
        <v>282</v>
      </c>
      <c r="B27" s="242" t="s">
        <v>283</v>
      </c>
      <c r="C27" s="227">
        <v>27594</v>
      </c>
      <c r="D27" s="251">
        <v>0</v>
      </c>
      <c r="E27" s="243">
        <v>27594</v>
      </c>
    </row>
    <row r="28" spans="1:8" x14ac:dyDescent="0.3">
      <c r="A28" s="244" t="s">
        <v>284</v>
      </c>
      <c r="B28" s="224" t="s">
        <v>283</v>
      </c>
      <c r="C28" s="225">
        <v>215964.09</v>
      </c>
      <c r="D28" s="251">
        <v>0</v>
      </c>
      <c r="E28" s="243">
        <v>215964.09</v>
      </c>
    </row>
    <row r="29" spans="1:8" x14ac:dyDescent="0.3">
      <c r="A29" s="244" t="s">
        <v>285</v>
      </c>
      <c r="B29" s="224" t="s">
        <v>283</v>
      </c>
      <c r="C29" s="225">
        <v>878542.94</v>
      </c>
      <c r="D29" s="251">
        <v>-720.96500000000003</v>
      </c>
      <c r="E29" s="243">
        <f>C29+D29</f>
        <v>877821.97499999998</v>
      </c>
    </row>
    <row r="30" spans="1:8" x14ac:dyDescent="0.3">
      <c r="A30" s="244" t="s">
        <v>286</v>
      </c>
      <c r="B30" s="224" t="s">
        <v>283</v>
      </c>
      <c r="C30" s="225">
        <v>735746.43</v>
      </c>
      <c r="D30" s="251">
        <v>0</v>
      </c>
      <c r="E30" s="243">
        <v>735746.43</v>
      </c>
    </row>
    <row r="31" spans="1:8" x14ac:dyDescent="0.3">
      <c r="A31" s="244" t="s">
        <v>287</v>
      </c>
      <c r="B31" s="224" t="s">
        <v>283</v>
      </c>
      <c r="C31" s="225">
        <v>3500457.9100000006</v>
      </c>
      <c r="D31" s="251">
        <v>0</v>
      </c>
      <c r="E31" s="243">
        <v>3500457.9100000006</v>
      </c>
    </row>
    <row r="32" spans="1:8" x14ac:dyDescent="0.3">
      <c r="A32" s="244" t="s">
        <v>288</v>
      </c>
      <c r="B32" s="224" t="s">
        <v>289</v>
      </c>
      <c r="C32" s="225">
        <v>262227.74</v>
      </c>
      <c r="D32" s="251">
        <v>0</v>
      </c>
      <c r="E32" s="243">
        <v>262227.74</v>
      </c>
    </row>
    <row r="33" spans="1:7" x14ac:dyDescent="0.3">
      <c r="A33" s="244" t="s">
        <v>290</v>
      </c>
      <c r="B33" s="224" t="s">
        <v>283</v>
      </c>
      <c r="C33" s="225">
        <v>23094.15</v>
      </c>
      <c r="D33" s="251">
        <v>0</v>
      </c>
      <c r="E33" s="243">
        <v>23094.15</v>
      </c>
    </row>
    <row r="34" spans="1:7" x14ac:dyDescent="0.3">
      <c r="A34" s="244" t="s">
        <v>291</v>
      </c>
      <c r="B34" s="224" t="s">
        <v>292</v>
      </c>
      <c r="C34" s="225">
        <v>692740.54</v>
      </c>
      <c r="D34" s="251">
        <v>410.55200000000002</v>
      </c>
      <c r="E34" s="243">
        <f>C34+D34</f>
        <v>693151.09200000006</v>
      </c>
    </row>
    <row r="35" spans="1:7" x14ac:dyDescent="0.3">
      <c r="A35" s="244" t="s">
        <v>293</v>
      </c>
      <c r="B35" s="224" t="s">
        <v>292</v>
      </c>
      <c r="C35" s="225">
        <v>0</v>
      </c>
      <c r="D35" s="251">
        <v>0</v>
      </c>
      <c r="E35" s="243">
        <v>0</v>
      </c>
    </row>
    <row r="36" spans="1:7" x14ac:dyDescent="0.3">
      <c r="A36" s="244" t="s">
        <v>294</v>
      </c>
      <c r="B36" s="224" t="s">
        <v>289</v>
      </c>
      <c r="C36" s="225">
        <v>1048939.4820000001</v>
      </c>
      <c r="D36" s="251">
        <v>0</v>
      </c>
      <c r="E36" s="243">
        <v>1048939.4820000001</v>
      </c>
    </row>
    <row r="37" spans="1:7" x14ac:dyDescent="0.3">
      <c r="A37" s="244" t="s">
        <v>295</v>
      </c>
      <c r="B37" s="224" t="s">
        <v>289</v>
      </c>
      <c r="C37" s="225">
        <v>43995</v>
      </c>
      <c r="D37" s="251">
        <v>0</v>
      </c>
      <c r="E37" s="243">
        <v>43995</v>
      </c>
    </row>
    <row r="38" spans="1:7" x14ac:dyDescent="0.3">
      <c r="A38" s="244" t="s">
        <v>296</v>
      </c>
      <c r="B38" s="224" t="s">
        <v>283</v>
      </c>
      <c r="C38" s="225">
        <v>5278.1900000000005</v>
      </c>
      <c r="D38" s="251">
        <v>0</v>
      </c>
      <c r="E38" s="243">
        <v>5278.1900000000005</v>
      </c>
    </row>
    <row r="39" spans="1:7" x14ac:dyDescent="0.3">
      <c r="A39" s="244" t="s">
        <v>297</v>
      </c>
      <c r="B39" s="224" t="s">
        <v>289</v>
      </c>
      <c r="C39" s="225">
        <v>76679.09</v>
      </c>
      <c r="D39" s="251">
        <v>0</v>
      </c>
      <c r="E39" s="243">
        <v>76679.09</v>
      </c>
    </row>
    <row r="40" spans="1:7" x14ac:dyDescent="0.3">
      <c r="A40" s="244" t="s">
        <v>298</v>
      </c>
      <c r="B40" s="224" t="s">
        <v>289</v>
      </c>
      <c r="C40" s="225">
        <v>5000</v>
      </c>
      <c r="D40" s="251">
        <v>0</v>
      </c>
      <c r="E40" s="243">
        <v>5000</v>
      </c>
    </row>
    <row r="41" spans="1:7" x14ac:dyDescent="0.3">
      <c r="A41" s="244" t="s">
        <v>299</v>
      </c>
      <c r="B41" s="224" t="s">
        <v>289</v>
      </c>
      <c r="C41" s="225">
        <v>72712.56</v>
      </c>
      <c r="D41" s="251">
        <v>0</v>
      </c>
      <c r="E41" s="243">
        <v>72712.56</v>
      </c>
    </row>
    <row r="42" spans="1:7" x14ac:dyDescent="0.3">
      <c r="A42" s="244" t="s">
        <v>300</v>
      </c>
      <c r="B42" s="224" t="s">
        <v>289</v>
      </c>
      <c r="C42" s="225">
        <v>4006.28</v>
      </c>
      <c r="D42" s="251">
        <v>0</v>
      </c>
      <c r="E42" s="243">
        <v>4006.28</v>
      </c>
    </row>
    <row r="43" spans="1:7" ht="15.75" thickBot="1" x14ac:dyDescent="0.35">
      <c r="A43" s="244" t="s">
        <v>301</v>
      </c>
      <c r="B43" s="224" t="s">
        <v>289</v>
      </c>
      <c r="C43" s="225">
        <v>121.6</v>
      </c>
      <c r="D43" s="251">
        <v>0</v>
      </c>
      <c r="E43" s="243">
        <v>121.6</v>
      </c>
    </row>
    <row r="44" spans="1:7" ht="15.75" thickBot="1" x14ac:dyDescent="0.35">
      <c r="A44" s="245" t="s">
        <v>302</v>
      </c>
      <c r="B44" s="238"/>
      <c r="C44" s="239">
        <v>7593100.0020000013</v>
      </c>
      <c r="D44" s="255">
        <f>SUM(D27:D43)</f>
        <v>-310.41300000000001</v>
      </c>
      <c r="E44" s="265">
        <f>SUM(E27:E43)</f>
        <v>7592789.5890000015</v>
      </c>
      <c r="F44" s="246"/>
      <c r="G44" s="246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P1_1_913 04</vt:lpstr>
      <vt:lpstr>P1_2_920 04</vt:lpstr>
      <vt:lpstr>P1_3_04-odvody z IF</vt:lpstr>
      <vt:lpstr>P1_4_P,V</vt:lpstr>
      <vt:lpstr>'P1_3_04-odvody z IF'!Oblast_tisku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Vitova Jarmila</cp:lastModifiedBy>
  <cp:lastPrinted>2014-10-07T09:42:37Z</cp:lastPrinted>
  <dcterms:created xsi:type="dcterms:W3CDTF">2014-08-26T07:08:30Z</dcterms:created>
  <dcterms:modified xsi:type="dcterms:W3CDTF">2014-10-08T06:44:20Z</dcterms:modified>
</cp:coreProperties>
</file>