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2"/>
  </bookViews>
  <sheets>
    <sheet name="Bilance PaV" sheetId="1" r:id="rId1"/>
    <sheet name="91309" sheetId="2" r:id="rId2"/>
    <sheet name="92014" sheetId="3" r:id="rId3"/>
  </sheets>
  <calcPr calcId="145621"/>
</workbook>
</file>

<file path=xl/calcChain.xml><?xml version="1.0" encoding="utf-8"?>
<calcChain xmlns="http://schemas.openxmlformats.org/spreadsheetml/2006/main">
  <c r="H8" i="3" l="1"/>
  <c r="H7" i="3" s="1"/>
  <c r="J7" i="3" s="1"/>
  <c r="I8" i="3"/>
  <c r="I7" i="3" s="1"/>
  <c r="J9" i="3"/>
  <c r="J8" i="3" s="1"/>
  <c r="I10" i="2" l="1"/>
  <c r="I9" i="2" s="1"/>
  <c r="H11" i="2"/>
  <c r="H10" i="2" s="1"/>
  <c r="I11" i="2"/>
  <c r="J12" i="2"/>
  <c r="J13" i="2"/>
  <c r="J11" i="2" s="1"/>
  <c r="I14" i="2"/>
  <c r="H15" i="2"/>
  <c r="H14" i="2" s="1"/>
  <c r="J14" i="2" s="1"/>
  <c r="I15" i="2"/>
  <c r="J15" i="2"/>
  <c r="J16" i="2"/>
  <c r="J17" i="2"/>
  <c r="J10" i="2" l="1"/>
  <c r="H9" i="2"/>
  <c r="J9" i="2" s="1"/>
  <c r="E43" i="1"/>
  <c r="E42" i="1"/>
  <c r="E39" i="1"/>
  <c r="E38" i="1"/>
  <c r="E37" i="1"/>
  <c r="E34" i="1"/>
  <c r="E31" i="1"/>
  <c r="E45" i="1"/>
  <c r="E30" i="1"/>
  <c r="E17" i="1"/>
  <c r="C14" i="1"/>
  <c r="E14" i="1"/>
  <c r="E12" i="1"/>
  <c r="C9" i="1"/>
  <c r="E6" i="1"/>
  <c r="C4" i="1"/>
  <c r="E44" i="1"/>
  <c r="E41" i="1"/>
  <c r="E40" i="1"/>
  <c r="E36" i="1"/>
  <c r="E35" i="1"/>
  <c r="E33" i="1"/>
  <c r="E32" i="1"/>
  <c r="E13" i="1"/>
  <c r="E7" i="1"/>
  <c r="E5" i="1"/>
  <c r="E15" i="1"/>
  <c r="E29" i="1"/>
  <c r="E22" i="1"/>
  <c r="E21" i="1"/>
  <c r="C19" i="1"/>
  <c r="E19" i="1"/>
  <c r="E23" i="1"/>
  <c r="D4" i="1"/>
  <c r="D45" i="1"/>
  <c r="E24" i="1"/>
  <c r="D9" i="1"/>
  <c r="D14" i="1"/>
  <c r="D8" i="1"/>
  <c r="D18" i="1"/>
  <c r="D25" i="1"/>
  <c r="D19" i="1"/>
  <c r="E20" i="1"/>
  <c r="E10" i="1"/>
  <c r="E11" i="1"/>
  <c r="E28" i="1"/>
  <c r="E16" i="1"/>
  <c r="E9" i="1"/>
  <c r="C8" i="1"/>
  <c r="E8" i="1"/>
  <c r="E4" i="1"/>
  <c r="C18" i="1"/>
  <c r="E18" i="1"/>
  <c r="C25" i="1"/>
  <c r="E25" i="1"/>
  <c r="C45" i="1"/>
</calcChain>
</file>

<file path=xl/sharedStrings.xml><?xml version="1.0" encoding="utf-8"?>
<sst xmlns="http://schemas.openxmlformats.org/spreadsheetml/2006/main" count="148" uniqueCount="101">
  <si>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</si>
  <si>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</si>
  <si>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</si>
  <si>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</si>
  <si>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</si>
  <si>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</si>
  <si>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</si>
  <si>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</si>
  <si>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</si>
  <si>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</si>
  <si>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</si>
  <si>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</si>
  <si>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</si>
  <si>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</si>
  <si>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</si>
  <si>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</si>
  <si>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</si>
  <si>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</si>
  <si>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</si>
  <si>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</si>
  <si>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</si>
  <si>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</si>
  <si>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</si>
  <si>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</si>
  <si>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</si>
  <si>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</si>
  <si>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</si>
  <si>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</si>
  <si>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</si>
  <si>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</si>
  <si>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</si>
  <si>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</si>
  <si>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</si>
  <si>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</si>
  <si>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</si>
  <si>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</si>
  <si>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</si>
  <si>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</si>
  <si>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</si>
  <si>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</si>
  <si>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</si>
  <si>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</si>
  <si>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</si>
  <si>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</si>
  <si>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</si>
  <si>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</si>
  <si>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</si>
  <si>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</si>
  <si>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</si>
  <si>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</si>
  <si>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</si>
  <si>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</si>
  <si>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</si>
  <si>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</si>
  <si>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</si>
  <si>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</si>
  <si>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</si>
  <si>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</si>
  <si>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</si>
  <si>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</si>
  <si>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</si>
  <si>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</si>
  <si>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</si>
  <si>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</si>
  <si>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1 k ZR-RO 306/14</t>
  </si>
  <si>
    <t>ZR-RO č.306/14</t>
  </si>
  <si>
    <t xml:space="preserve">na provoz                  </t>
  </si>
  <si>
    <t>na odpisy ve vlastnictví kraje</t>
  </si>
  <si>
    <t>v tom</t>
  </si>
  <si>
    <t>provozní příspěvek celkem</t>
  </si>
  <si>
    <t>Léčebna respiračních nemocí Cvikov</t>
  </si>
  <si>
    <t>x</t>
  </si>
  <si>
    <t>1907</t>
  </si>
  <si>
    <t>DU</t>
  </si>
  <si>
    <t>Zdravotnická záchranná služba Libereckého kraje</t>
  </si>
  <si>
    <t>1910</t>
  </si>
  <si>
    <t>Provozní příspěvky PO v resortu celkem</t>
  </si>
  <si>
    <t>SU</t>
  </si>
  <si>
    <t>odbor zdravotnictví</t>
  </si>
  <si>
    <t>změna č. 1</t>
  </si>
  <si>
    <t>UR I 2014</t>
  </si>
  <si>
    <t>ZR-RO 306/14</t>
  </si>
  <si>
    <t>SR 2014</t>
  </si>
  <si>
    <t>P Ř Í S P Ě V K O V É  O R G A N I Z A C E</t>
  </si>
  <si>
    <t>§</t>
  </si>
  <si>
    <t>ORG</t>
  </si>
  <si>
    <t>uk.</t>
  </si>
  <si>
    <t>09</t>
  </si>
  <si>
    <t>91309 - Příspěvkové organizace</t>
  </si>
  <si>
    <t>Odbor zdravotnictví</t>
  </si>
  <si>
    <t>LRN Cvikov - Modernizace pokojů LRN Cvikov</t>
  </si>
  <si>
    <t>149062</t>
  </si>
  <si>
    <t>Kapitálové (investiční) výdaje resortu celkem</t>
  </si>
  <si>
    <t>změna</t>
  </si>
  <si>
    <t xml:space="preserve"> K A P I T Á L O V É  V Ý D A J E</t>
  </si>
  <si>
    <t>č.a.</t>
  </si>
  <si>
    <t>920 14 - Kapitálové výdaje</t>
  </si>
  <si>
    <t>Odbor investic a správy majetku</t>
  </si>
  <si>
    <t>Příloha č. 1  k ZR-RO 306/14</t>
  </si>
  <si>
    <t>Budovy, haly a stavby</t>
  </si>
  <si>
    <t>92014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</si>
</sst>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charset val="238"/>
    </font>
    <font>
      <i/>
      <sz val="8"/>
      <name val="Arial"/>
      <charset val="238"/>
    </font>
    <font>
      <i/>
      <sz val="8"/>
      <color indexed="8"/>
      <name val="Arial"/>
      <family val="2"/>
      <charset val="238"/>
    </font>
    <font>
      <sz val="10"/>
      <name val="Arial CE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10"/>
      <color indexed="18"/>
      <name val="Arial"/>
      <charset val="238"/>
    </font>
    <font>
      <b/>
      <sz val="8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7" fillId="0" borderId="0"/>
    <xf numFmtId="0" fontId="10" fillId="0" borderId="0"/>
    <xf numFmtId="0" fontId="1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0" borderId="41" applyNumberFormat="0" applyFill="0" applyAlignment="0" applyProtection="0"/>
    <xf numFmtId="0" fontId="25" fillId="0" borderId="41" applyNumberFormat="0" applyFill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17" borderId="42" applyNumberFormat="0" applyAlignment="0" applyProtection="0"/>
    <xf numFmtId="0" fontId="27" fillId="17" borderId="42" applyNumberFormat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44" applyNumberFormat="0" applyFill="0" applyAlignment="0" applyProtection="0"/>
    <xf numFmtId="0" fontId="30" fillId="0" borderId="45" applyNumberFormat="0" applyFill="0" applyAlignment="0" applyProtection="0"/>
    <xf numFmtId="0" fontId="30" fillId="0" borderId="4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19" borderId="46" applyNumberFormat="0" applyFont="0" applyAlignment="0" applyProtection="0"/>
    <xf numFmtId="0" fontId="23" fillId="19" borderId="46" applyNumberFormat="0" applyFont="0" applyAlignment="0" applyProtection="0"/>
    <xf numFmtId="0" fontId="33" fillId="0" borderId="47" applyNumberFormat="0" applyFill="0" applyAlignment="0" applyProtection="0"/>
    <xf numFmtId="0" fontId="33" fillId="0" borderId="47" applyNumberFormat="0" applyFill="0" applyAlignment="0" applyProtection="0"/>
    <xf numFmtId="0" fontId="34" fillId="20" borderId="0">
      <alignment horizontal="left" vertical="center"/>
    </xf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8" borderId="48" applyNumberFormat="0" applyAlignment="0" applyProtection="0"/>
    <xf numFmtId="0" fontId="37" fillId="8" borderId="48" applyNumberFormat="0" applyAlignment="0" applyProtection="0"/>
    <xf numFmtId="0" fontId="38" fillId="21" borderId="48" applyNumberFormat="0" applyAlignment="0" applyProtection="0"/>
    <xf numFmtId="0" fontId="38" fillId="21" borderId="48" applyNumberFormat="0" applyAlignment="0" applyProtection="0"/>
    <xf numFmtId="0" fontId="39" fillId="21" borderId="49" applyNumberFormat="0" applyAlignment="0" applyProtection="0"/>
    <xf numFmtId="0" fontId="39" fillId="21" borderId="49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2" fillId="0" borderId="0"/>
    <xf numFmtId="0" fontId="22" fillId="0" borderId="0"/>
    <xf numFmtId="0" fontId="41" fillId="0" borderId="0"/>
  </cellStyleXfs>
  <cellXfs count="159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164" fontId="6" fillId="0" borderId="13" xfId="0" applyNumberFormat="1" applyFont="1" applyFill="1" applyBorder="1" applyAlignment="1">
      <alignment horizontal="right"/>
    </xf>
    <xf numFmtId="0" fontId="7" fillId="0" borderId="0" xfId="1"/>
    <xf numFmtId="4" fontId="7" fillId="0" borderId="0" xfId="1" applyNumberFormat="1"/>
    <xf numFmtId="4" fontId="8" fillId="0" borderId="14" xfId="1" applyNumberFormat="1" applyFont="1" applyBorder="1" applyAlignment="1" applyProtection="1">
      <protection locked="0"/>
    </xf>
    <xf numFmtId="4" fontId="9" fillId="0" borderId="14" xfId="1" applyNumberFormat="1" applyFont="1" applyFill="1" applyBorder="1" applyAlignment="1" applyProtection="1">
      <protection locked="0"/>
    </xf>
    <xf numFmtId="0" fontId="11" fillId="0" borderId="14" xfId="2" applyFont="1" applyBorder="1" applyAlignment="1">
      <alignment horizontal="left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7" fillId="0" borderId="0" xfId="1" applyBorder="1"/>
    <xf numFmtId="4" fontId="8" fillId="0" borderId="20" xfId="1" applyNumberFormat="1" applyFont="1" applyBorder="1" applyAlignment="1" applyProtection="1">
      <protection locked="0"/>
    </xf>
    <xf numFmtId="4" fontId="11" fillId="0" borderId="20" xfId="3" applyNumberFormat="1" applyFont="1" applyBorder="1" applyAlignment="1" applyProtection="1">
      <protection locked="0"/>
    </xf>
    <xf numFmtId="4" fontId="12" fillId="0" borderId="20" xfId="1" applyNumberFormat="1" applyFont="1" applyFill="1" applyBorder="1" applyAlignment="1" applyProtection="1">
      <protection locked="0"/>
    </xf>
    <xf numFmtId="2" fontId="11" fillId="0" borderId="20" xfId="2" applyNumberFormat="1" applyFont="1" applyFill="1" applyBorder="1" applyAlignment="1">
      <alignment horizontal="left"/>
    </xf>
    <xf numFmtId="2" fontId="12" fillId="0" borderId="6" xfId="1" applyNumberFormat="1" applyFont="1" applyFill="1" applyBorder="1" applyAlignment="1">
      <alignment horizontal="center"/>
    </xf>
    <xf numFmtId="2" fontId="16" fillId="0" borderId="21" xfId="1" applyNumberFormat="1" applyFont="1" applyBorder="1" applyAlignment="1">
      <alignment horizontal="center"/>
    </xf>
    <xf numFmtId="4" fontId="16" fillId="0" borderId="20" xfId="1" applyNumberFormat="1" applyFont="1" applyBorder="1" applyAlignment="1" applyProtection="1">
      <protection locked="0"/>
    </xf>
    <xf numFmtId="2" fontId="17" fillId="0" borderId="20" xfId="2" applyNumberFormat="1" applyFont="1" applyBorder="1" applyAlignment="1">
      <alignment horizontal="left"/>
    </xf>
    <xf numFmtId="1" fontId="16" fillId="0" borderId="6" xfId="1" applyNumberFormat="1" applyFont="1" applyBorder="1" applyAlignment="1">
      <alignment horizontal="center"/>
    </xf>
    <xf numFmtId="1" fontId="16" fillId="0" borderId="21" xfId="1" applyNumberFormat="1" applyFont="1" applyBorder="1" applyAlignment="1">
      <alignment horizontal="center"/>
    </xf>
    <xf numFmtId="4" fontId="18" fillId="0" borderId="28" xfId="1" applyNumberFormat="1" applyFont="1" applyBorder="1" applyAlignment="1" applyProtection="1">
      <protection locked="0"/>
    </xf>
    <xf numFmtId="2" fontId="15" fillId="0" borderId="26" xfId="2" applyNumberFormat="1" applyFont="1" applyFill="1" applyBorder="1" applyAlignment="1">
      <alignment horizontal="left"/>
    </xf>
    <xf numFmtId="2" fontId="18" fillId="0" borderId="29" xfId="1" applyNumberFormat="1" applyFont="1" applyBorder="1" applyAlignment="1">
      <alignment horizontal="center"/>
    </xf>
    <xf numFmtId="2" fontId="18" fillId="0" borderId="30" xfId="1" applyNumberFormat="1" applyFont="1" applyBorder="1" applyAlignment="1">
      <alignment horizontal="center"/>
    </xf>
    <xf numFmtId="0" fontId="18" fillId="0" borderId="33" xfId="1" applyFont="1" applyBorder="1" applyAlignment="1">
      <alignment horizontal="center"/>
    </xf>
    <xf numFmtId="0" fontId="12" fillId="0" borderId="34" xfId="1" applyFont="1" applyBorder="1" applyAlignment="1">
      <alignment horizontal="center"/>
    </xf>
    <xf numFmtId="0" fontId="7" fillId="0" borderId="35" xfId="1" applyBorder="1"/>
    <xf numFmtId="0" fontId="19" fillId="0" borderId="0" xfId="1" applyFont="1"/>
    <xf numFmtId="4" fontId="18" fillId="0" borderId="31" xfId="1" applyNumberFormat="1" applyFont="1" applyBorder="1" applyAlignment="1" applyProtection="1">
      <protection locked="0"/>
    </xf>
    <xf numFmtId="4" fontId="20" fillId="0" borderId="28" xfId="1" applyNumberFormat="1" applyFont="1" applyFill="1" applyBorder="1" applyProtection="1">
      <protection locked="0"/>
    </xf>
    <xf numFmtId="0" fontId="20" fillId="0" borderId="36" xfId="1" applyFont="1" applyFill="1" applyBorder="1" applyAlignment="1">
      <alignment horizontal="left"/>
    </xf>
    <xf numFmtId="0" fontId="20" fillId="0" borderId="29" xfId="1" applyFont="1" applyFill="1" applyBorder="1" applyAlignment="1">
      <alignment horizontal="center"/>
    </xf>
    <xf numFmtId="0" fontId="20" fillId="0" borderId="30" xfId="1" applyFont="1" applyFill="1" applyBorder="1" applyAlignment="1">
      <alignment horizontal="center"/>
    </xf>
    <xf numFmtId="0" fontId="20" fillId="0" borderId="38" xfId="1" applyFont="1" applyFill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3" applyFont="1" applyAlignment="1">
      <alignment horizontal="center"/>
    </xf>
    <xf numFmtId="4" fontId="7" fillId="0" borderId="0" xfId="1" applyNumberFormat="1" applyAlignment="1">
      <alignment horizontal="right"/>
    </xf>
    <xf numFmtId="4" fontId="22" fillId="0" borderId="0" xfId="1" applyNumberFormat="1" applyFont="1" applyAlignment="1">
      <alignment horizontal="right"/>
    </xf>
    <xf numFmtId="0" fontId="10" fillId="0" borderId="0" xfId="3"/>
    <xf numFmtId="0" fontId="22" fillId="0" borderId="0" xfId="109"/>
    <xf numFmtId="4" fontId="22" fillId="0" borderId="0" xfId="109" applyNumberFormat="1"/>
    <xf numFmtId="0" fontId="22" fillId="0" borderId="50" xfId="109" applyBorder="1"/>
    <xf numFmtId="4" fontId="16" fillId="0" borderId="14" xfId="110" applyNumberFormat="1" applyFont="1" applyFill="1" applyBorder="1" applyAlignment="1">
      <alignment horizontal="right" vertical="center"/>
    </xf>
    <xf numFmtId="4" fontId="16" fillId="0" borderId="19" xfId="110" applyNumberFormat="1" applyFont="1" applyFill="1" applyBorder="1" applyAlignment="1">
      <alignment horizontal="right" wrapText="1"/>
    </xf>
    <xf numFmtId="4" fontId="16" fillId="0" borderId="51" xfId="110" applyNumberFormat="1" applyFont="1" applyFill="1" applyBorder="1" applyAlignment="1">
      <alignment vertical="center"/>
    </xf>
    <xf numFmtId="0" fontId="17" fillId="0" borderId="51" xfId="111" applyFont="1" applyFill="1" applyBorder="1" applyAlignment="1">
      <alignment vertical="center" wrapText="1"/>
    </xf>
    <xf numFmtId="1" fontId="16" fillId="0" borderId="51" xfId="110" applyNumberFormat="1" applyFont="1" applyFill="1" applyBorder="1" applyAlignment="1">
      <alignment horizontal="center" vertical="center"/>
    </xf>
    <xf numFmtId="49" fontId="16" fillId="0" borderId="14" xfId="110" applyNumberFormat="1" applyFont="1" applyFill="1" applyBorder="1" applyAlignment="1">
      <alignment horizontal="center" vertical="center"/>
    </xf>
    <xf numFmtId="49" fontId="16" fillId="0" borderId="13" xfId="110" applyNumberFormat="1" applyFont="1" applyFill="1" applyBorder="1" applyAlignment="1">
      <alignment horizontal="center" vertical="center"/>
    </xf>
    <xf numFmtId="0" fontId="16" fillId="0" borderId="51" xfId="68" applyFont="1" applyFill="1" applyBorder="1" applyAlignment="1">
      <alignment horizontal="center" vertical="center"/>
    </xf>
    <xf numFmtId="4" fontId="18" fillId="0" borderId="31" xfId="110" applyNumberFormat="1" applyFont="1" applyFill="1" applyBorder="1" applyAlignment="1">
      <alignment horizontal="right" vertical="center"/>
    </xf>
    <xf numFmtId="4" fontId="18" fillId="0" borderId="52" xfId="110" applyNumberFormat="1" applyFont="1" applyFill="1" applyBorder="1" applyAlignment="1">
      <alignment horizontal="right" wrapText="1"/>
    </xf>
    <xf numFmtId="4" fontId="18" fillId="0" borderId="52" xfId="110" applyNumberFormat="1" applyFont="1" applyFill="1" applyBorder="1" applyAlignment="1">
      <alignment vertical="center"/>
    </xf>
    <xf numFmtId="2" fontId="18" fillId="0" borderId="52" xfId="110" applyNumberFormat="1" applyFont="1" applyFill="1" applyBorder="1" applyAlignment="1">
      <alignment horizontal="left" vertical="center"/>
    </xf>
    <xf numFmtId="1" fontId="18" fillId="0" borderId="52" xfId="110" applyNumberFormat="1" applyFont="1" applyFill="1" applyBorder="1" applyAlignment="1">
      <alignment horizontal="center" vertical="center"/>
    </xf>
    <xf numFmtId="49" fontId="18" fillId="0" borderId="31" xfId="110" applyNumberFormat="1" applyFont="1" applyFill="1" applyBorder="1" applyAlignment="1">
      <alignment horizontal="center" vertical="center"/>
    </xf>
    <xf numFmtId="49" fontId="18" fillId="0" borderId="53" xfId="110" applyNumberFormat="1" applyFont="1" applyFill="1" applyBorder="1" applyAlignment="1">
      <alignment horizontal="center" vertical="center"/>
    </xf>
    <xf numFmtId="0" fontId="18" fillId="0" borderId="52" xfId="68" applyFont="1" applyFill="1" applyBorder="1" applyAlignment="1">
      <alignment horizontal="center" vertical="center"/>
    </xf>
    <xf numFmtId="4" fontId="20" fillId="0" borderId="36" xfId="110" applyNumberFormat="1" applyFont="1" applyFill="1" applyBorder="1" applyAlignment="1">
      <alignment horizontal="right" vertical="center"/>
    </xf>
    <xf numFmtId="4" fontId="20" fillId="0" borderId="54" xfId="110" applyNumberFormat="1" applyFont="1" applyFill="1" applyBorder="1" applyAlignment="1">
      <alignment horizontal="right" vertical="center"/>
    </xf>
    <xf numFmtId="0" fontId="18" fillId="0" borderId="54" xfId="110" applyFont="1" applyFill="1" applyBorder="1" applyAlignment="1">
      <alignment horizontal="left" vertical="center"/>
    </xf>
    <xf numFmtId="0" fontId="18" fillId="0" borderId="54" xfId="110" applyFont="1" applyFill="1" applyBorder="1" applyAlignment="1">
      <alignment horizontal="center" vertical="center"/>
    </xf>
    <xf numFmtId="0" fontId="18" fillId="0" borderId="54" xfId="110" applyFont="1" applyBorder="1" applyAlignment="1">
      <alignment horizontal="center" vertical="center"/>
    </xf>
    <xf numFmtId="0" fontId="18" fillId="0" borderId="36" xfId="70" applyFont="1" applyBorder="1" applyAlignment="1">
      <alignment horizontal="center"/>
    </xf>
    <xf numFmtId="0" fontId="18" fillId="0" borderId="54" xfId="70" applyFont="1" applyBorder="1" applyAlignment="1">
      <alignment horizontal="center"/>
    </xf>
    <xf numFmtId="0" fontId="20" fillId="0" borderId="54" xfId="110" applyFont="1" applyFill="1" applyBorder="1" applyAlignment="1">
      <alignment horizontal="center" vertical="center"/>
    </xf>
    <xf numFmtId="0" fontId="20" fillId="0" borderId="39" xfId="110" applyFont="1" applyFill="1" applyBorder="1" applyAlignment="1">
      <alignment horizontal="center" vertical="center"/>
    </xf>
    <xf numFmtId="0" fontId="20" fillId="0" borderId="39" xfId="110" applyFont="1" applyBorder="1" applyAlignment="1">
      <alignment horizontal="center" vertical="center"/>
    </xf>
    <xf numFmtId="0" fontId="22" fillId="0" borderId="0" xfId="68" applyFill="1" applyAlignment="1">
      <alignment vertical="center"/>
    </xf>
    <xf numFmtId="0" fontId="18" fillId="0" borderId="0" xfId="68" applyFont="1" applyFill="1" applyAlignment="1">
      <alignment horizontal="center" vertical="center"/>
    </xf>
    <xf numFmtId="0" fontId="22" fillId="0" borderId="0" xfId="68" applyAlignment="1">
      <alignment vertical="center"/>
    </xf>
    <xf numFmtId="0" fontId="22" fillId="0" borderId="13" xfId="109" applyBorder="1"/>
    <xf numFmtId="0" fontId="22" fillId="0" borderId="0" xfId="70"/>
    <xf numFmtId="0" fontId="5" fillId="2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15" fillId="0" borderId="39" xfId="3" applyNumberFormat="1" applyFont="1" applyBorder="1" applyAlignment="1">
      <alignment horizontal="center" vertical="center" textRotation="90"/>
    </xf>
    <xf numFmtId="49" fontId="15" fillId="0" borderId="25" xfId="3" applyNumberFormat="1" applyFont="1" applyBorder="1" applyAlignment="1">
      <alignment horizontal="center" vertical="center" textRotation="90"/>
    </xf>
    <xf numFmtId="49" fontId="15" fillId="0" borderId="19" xfId="3" applyNumberFormat="1" applyFont="1" applyBorder="1" applyAlignment="1">
      <alignment horizontal="center" vertical="center" textRotation="90"/>
    </xf>
    <xf numFmtId="49" fontId="15" fillId="0" borderId="39" xfId="3" applyNumberFormat="1" applyFont="1" applyBorder="1" applyAlignment="1">
      <alignment horizontal="center" vertical="center"/>
    </xf>
    <xf numFmtId="49" fontId="15" fillId="0" borderId="19" xfId="3" applyNumberFormat="1" applyFont="1" applyBorder="1" applyAlignment="1">
      <alignment horizontal="center" vertical="center"/>
    </xf>
    <xf numFmtId="49" fontId="18" fillId="0" borderId="32" xfId="1" applyNumberFormat="1" applyFont="1" applyBorder="1" applyAlignment="1">
      <alignment horizontal="center"/>
    </xf>
    <xf numFmtId="49" fontId="18" fillId="0" borderId="31" xfId="1" applyNumberFormat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49" fontId="13" fillId="0" borderId="27" xfId="1" applyNumberFormat="1" applyFont="1" applyBorder="1" applyAlignment="1">
      <alignment horizontal="center"/>
    </xf>
    <xf numFmtId="49" fontId="13" fillId="0" borderId="26" xfId="1" applyNumberFormat="1" applyFont="1" applyBorder="1" applyAlignment="1">
      <alignment horizontal="center"/>
    </xf>
    <xf numFmtId="49" fontId="13" fillId="0" borderId="23" xfId="1" applyNumberFormat="1" applyFont="1" applyBorder="1" applyAlignment="1">
      <alignment horizontal="center"/>
    </xf>
    <xf numFmtId="49" fontId="13" fillId="0" borderId="22" xfId="1" applyNumberFormat="1" applyFont="1" applyBorder="1" applyAlignment="1">
      <alignment horizontal="center"/>
    </xf>
    <xf numFmtId="49" fontId="13" fillId="0" borderId="17" xfId="1" applyNumberFormat="1" applyFont="1" applyBorder="1" applyAlignment="1">
      <alignment horizontal="center"/>
    </xf>
    <xf numFmtId="49" fontId="13" fillId="0" borderId="14" xfId="1" applyNumberFormat="1" applyFont="1" applyBorder="1" applyAlignment="1">
      <alignment horizontal="center"/>
    </xf>
    <xf numFmtId="0" fontId="20" fillId="0" borderId="37" xfId="1" applyFont="1" applyFill="1" applyBorder="1" applyAlignment="1">
      <alignment horizontal="center"/>
    </xf>
    <xf numFmtId="0" fontId="20" fillId="0" borderId="36" xfId="1" applyFont="1" applyFill="1" applyBorder="1" applyAlignment="1">
      <alignment horizontal="center"/>
    </xf>
    <xf numFmtId="4" fontId="22" fillId="0" borderId="0" xfId="1" applyNumberFormat="1" applyFont="1" applyAlignment="1">
      <alignment horizontal="right"/>
    </xf>
    <xf numFmtId="4" fontId="7" fillId="0" borderId="0" xfId="1" applyNumberFormat="1" applyAlignment="1">
      <alignment horizontal="right"/>
    </xf>
    <xf numFmtId="0" fontId="20" fillId="0" borderId="3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20" fillId="0" borderId="30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8" fillId="0" borderId="28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3" applyFont="1" applyAlignment="1">
      <alignment horizontal="center"/>
    </xf>
    <xf numFmtId="49" fontId="18" fillId="0" borderId="39" xfId="109" applyNumberFormat="1" applyFont="1" applyBorder="1" applyAlignment="1">
      <alignment horizontal="center" vertical="center" textRotation="90"/>
    </xf>
    <xf numFmtId="49" fontId="18" fillId="0" borderId="25" xfId="109" applyNumberFormat="1" applyFont="1" applyBorder="1" applyAlignment="1">
      <alignment horizontal="center" vertical="center" textRotation="90"/>
    </xf>
    <xf numFmtId="49" fontId="18" fillId="0" borderId="19" xfId="109" applyNumberFormat="1" applyFont="1" applyBorder="1" applyAlignment="1">
      <alignment horizontal="center" vertical="center" textRotation="90"/>
    </xf>
    <xf numFmtId="4" fontId="22" fillId="0" borderId="0" xfId="109" applyNumberFormat="1" applyAlignment="1">
      <alignment horizontal="right"/>
    </xf>
    <xf numFmtId="0" fontId="20" fillId="0" borderId="50" xfId="110" applyFont="1" applyFill="1" applyBorder="1" applyAlignment="1">
      <alignment horizontal="center" vertical="center"/>
    </xf>
    <xf numFmtId="0" fontId="22" fillId="0" borderId="28" xfId="68" applyFill="1" applyBorder="1" applyAlignment="1">
      <alignment horizontal="center" vertical="center"/>
    </xf>
    <xf numFmtId="0" fontId="18" fillId="0" borderId="55" xfId="110" applyFont="1" applyFill="1" applyBorder="1" applyAlignment="1">
      <alignment horizontal="center" vertical="center"/>
    </xf>
    <xf numFmtId="0" fontId="18" fillId="0" borderId="12" xfId="110" applyFont="1" applyFill="1" applyBorder="1" applyAlignment="1">
      <alignment horizontal="center" vertical="center"/>
    </xf>
    <xf numFmtId="0" fontId="21" fillId="0" borderId="0" xfId="70" applyFont="1" applyFill="1" applyAlignment="1">
      <alignment horizontal="center"/>
    </xf>
    <xf numFmtId="0" fontId="42" fillId="0" borderId="0" xfId="0" applyFont="1" applyAlignment="1">
      <alignment horizontal="right"/>
    </xf>
    <xf numFmtId="0" fontId="42" fillId="0" borderId="0" xfId="68" applyFont="1" applyFill="1" applyAlignment="1">
      <alignment horizontal="right" vertical="center"/>
    </xf>
  </cellXfs>
  <cellStyles count="112">
    <cellStyle name="20 % – Zvýraznění1 2" xfId="4"/>
    <cellStyle name="20 % – Zvýraznění1 3" xfId="5"/>
    <cellStyle name="20 % – Zvýraznění2 2" xfId="6"/>
    <cellStyle name="20 % – Zvýraznění2 3" xfId="7"/>
    <cellStyle name="20 % – Zvýraznění3 2" xfId="8"/>
    <cellStyle name="20 % – Zvýraznění3 3" xfId="9"/>
    <cellStyle name="20 % – Zvýraznění4 2" xfId="10"/>
    <cellStyle name="20 % – Zvýraznění4 3" xfId="11"/>
    <cellStyle name="20 % – Zvýraznění5 2" xfId="12"/>
    <cellStyle name="20 % – Zvýraznění5 3" xfId="13"/>
    <cellStyle name="20 % – Zvýraznění6 2" xfId="14"/>
    <cellStyle name="20 % – Zvýraznění6 3" xfId="15"/>
    <cellStyle name="40 % – Zvýraznění1 2" xfId="16"/>
    <cellStyle name="40 % – Zvýraznění1 3" xfId="17"/>
    <cellStyle name="40 % – Zvýraznění2 2" xfId="18"/>
    <cellStyle name="40 % – Zvýraznění2 3" xfId="19"/>
    <cellStyle name="40 % – Zvýraznění3 2" xfId="20"/>
    <cellStyle name="40 % – Zvýraznění3 3" xfId="21"/>
    <cellStyle name="40 % – Zvýraznění4 2" xfId="22"/>
    <cellStyle name="40 % – Zvýraznění4 3" xfId="23"/>
    <cellStyle name="40 % – Zvýraznění5 2" xfId="24"/>
    <cellStyle name="40 % – Zvýraznění5 3" xfId="25"/>
    <cellStyle name="40 % – Zvýraznění6 2" xfId="26"/>
    <cellStyle name="40 % – Zvýraznění6 3" xfId="27"/>
    <cellStyle name="60 % – Zvýraznění1 2" xfId="28"/>
    <cellStyle name="60 % – Zvýraznění1 3" xfId="29"/>
    <cellStyle name="60 % – Zvýraznění2 2" xfId="30"/>
    <cellStyle name="60 % – Zvýraznění2 3" xfId="31"/>
    <cellStyle name="60 % – Zvýraznění3 2" xfId="32"/>
    <cellStyle name="60 % – Zvýraznění3 3" xfId="33"/>
    <cellStyle name="60 % – Zvýraznění4 2" xfId="34"/>
    <cellStyle name="60 % – Zvýraznění4 3" xfId="35"/>
    <cellStyle name="60 % – Zvýraznění5 2" xfId="36"/>
    <cellStyle name="60 % – Zvýraznění5 3" xfId="37"/>
    <cellStyle name="60 % – Zvýraznění6 2" xfId="38"/>
    <cellStyle name="60 % – Zvýraznění6 3" xfId="39"/>
    <cellStyle name="Celkem 2" xfId="40"/>
    <cellStyle name="Celkem 3" xfId="41"/>
    <cellStyle name="Čárka 2" xfId="42"/>
    <cellStyle name="čárky 2" xfId="43"/>
    <cellStyle name="čárky 2 2" xfId="44"/>
    <cellStyle name="čárky 3" xfId="45"/>
    <cellStyle name="čárky 3 2" xfId="46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67"/>
    <cellStyle name="normální 2" xfId="68"/>
    <cellStyle name="normální 2 2" xfId="69"/>
    <cellStyle name="Normální 3" xfId="70"/>
    <cellStyle name="Normální 3 2" xfId="71"/>
    <cellStyle name="Normální 4" xfId="72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čtení rozpočtu 2006 - příjmy" xfId="111"/>
    <cellStyle name="normální_2. Rozpočet 2007 - tabulky" xfId="3"/>
    <cellStyle name="normální_Rozpis výdajů 03 bez PO 2 2" xfId="110"/>
    <cellStyle name="normální_Rozpis výdajů 03 bez PO 3" xfId="1"/>
    <cellStyle name="normální_Rozpis výdajů 03 bez PO 3 2" xfId="109"/>
    <cellStyle name="normální_Rozpočet 2005 (ZK)" xfId="2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10" zoomScaleNormal="100" workbookViewId="0">
      <selection activeCell="F30" sqref="F3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x14ac:dyDescent="0.2">
      <c r="C1" s="111" t="s">
        <v>64</v>
      </c>
      <c r="D1" s="111"/>
      <c r="E1" s="111"/>
    </row>
    <row r="2" spans="1:10" ht="13.5" thickBot="1" x14ac:dyDescent="0.25">
      <c r="A2" s="110" t="s">
        <v>57</v>
      </c>
      <c r="B2" s="110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54</v>
      </c>
      <c r="D3" s="32" t="s">
        <v>65</v>
      </c>
      <c r="E3" s="32" t="s">
        <v>62</v>
      </c>
    </row>
    <row r="4" spans="1:10" ht="15" customHeight="1" x14ac:dyDescent="0.2">
      <c r="A4" s="2" t="s">
        <v>3</v>
      </c>
      <c r="B4" s="29" t="s">
        <v>38</v>
      </c>
      <c r="C4" s="26">
        <f>C5+C6+C7</f>
        <v>2427945.0806299997</v>
      </c>
      <c r="D4" s="26">
        <f>D5+D6+D7</f>
        <v>0</v>
      </c>
      <c r="E4" s="27">
        <f t="shared" ref="E4:E25" si="0">C4+D4</f>
        <v>2427945.0806299997</v>
      </c>
    </row>
    <row r="5" spans="1:10" ht="15" customHeight="1" x14ac:dyDescent="0.2">
      <c r="A5" s="6" t="s">
        <v>4</v>
      </c>
      <c r="B5" s="7" t="s">
        <v>5</v>
      </c>
      <c r="C5" s="8">
        <v>2204786.63</v>
      </c>
      <c r="D5" s="9">
        <v>0</v>
      </c>
      <c r="E5" s="10">
        <f t="shared" si="0"/>
        <v>2204786.63</v>
      </c>
      <c r="J5" s="1"/>
    </row>
    <row r="6" spans="1:10" ht="15" customHeight="1" x14ac:dyDescent="0.2">
      <c r="A6" s="6" t="s">
        <v>6</v>
      </c>
      <c r="B6" s="7" t="s">
        <v>7</v>
      </c>
      <c r="C6" s="8">
        <v>209187.69062999997</v>
      </c>
      <c r="D6" s="4">
        <v>0</v>
      </c>
      <c r="E6" s="10">
        <f t="shared" si="0"/>
        <v>209187.69062999997</v>
      </c>
    </row>
    <row r="7" spans="1:10" ht="15" customHeight="1" x14ac:dyDescent="0.2">
      <c r="A7" s="6" t="s">
        <v>8</v>
      </c>
      <c r="B7" s="7" t="s">
        <v>9</v>
      </c>
      <c r="C7" s="8">
        <v>13970.76</v>
      </c>
      <c r="D7" s="8">
        <v>0</v>
      </c>
      <c r="E7" s="10">
        <f t="shared" si="0"/>
        <v>13970.76</v>
      </c>
    </row>
    <row r="8" spans="1:10" ht="15" customHeight="1" x14ac:dyDescent="0.2">
      <c r="A8" s="12" t="s">
        <v>41</v>
      </c>
      <c r="B8" s="7" t="s">
        <v>10</v>
      </c>
      <c r="C8" s="13">
        <f>C9+C14</f>
        <v>4279523.9285899987</v>
      </c>
      <c r="D8" s="13">
        <f>D9+D14</f>
        <v>0</v>
      </c>
      <c r="E8" s="14">
        <f t="shared" si="0"/>
        <v>4279523.9285899987</v>
      </c>
    </row>
    <row r="9" spans="1:10" ht="15" customHeight="1" x14ac:dyDescent="0.2">
      <c r="A9" s="6" t="s">
        <v>46</v>
      </c>
      <c r="B9" s="7" t="s">
        <v>11</v>
      </c>
      <c r="C9" s="8">
        <f>C10+C11+C12+C13</f>
        <v>4159690.1385899992</v>
      </c>
      <c r="D9" s="8">
        <f>D10+D11+D12+D13</f>
        <v>0</v>
      </c>
      <c r="E9" s="11">
        <f t="shared" si="0"/>
        <v>4159690.1385899992</v>
      </c>
    </row>
    <row r="10" spans="1:10" ht="15" customHeight="1" x14ac:dyDescent="0.2">
      <c r="A10" s="6" t="s">
        <v>42</v>
      </c>
      <c r="B10" s="7" t="s">
        <v>12</v>
      </c>
      <c r="C10" s="8">
        <v>61072</v>
      </c>
      <c r="D10" s="8">
        <v>0</v>
      </c>
      <c r="E10" s="11">
        <f t="shared" si="0"/>
        <v>61072</v>
      </c>
    </row>
    <row r="11" spans="1:10" ht="15" customHeight="1" x14ac:dyDescent="0.2">
      <c r="A11" s="6" t="s">
        <v>53</v>
      </c>
      <c r="B11" s="7" t="s">
        <v>11</v>
      </c>
      <c r="C11" s="8">
        <v>4063983.2885899995</v>
      </c>
      <c r="D11" s="8">
        <v>0</v>
      </c>
      <c r="E11" s="11">
        <f t="shared" si="0"/>
        <v>4063983.2885899995</v>
      </c>
    </row>
    <row r="12" spans="1:10" ht="15" customHeight="1" x14ac:dyDescent="0.2">
      <c r="A12" s="6" t="s">
        <v>43</v>
      </c>
      <c r="B12" s="7" t="s">
        <v>45</v>
      </c>
      <c r="C12" s="8">
        <v>8808.7799999999988</v>
      </c>
      <c r="D12" s="8">
        <v>0</v>
      </c>
      <c r="E12" s="11">
        <f>SUM(C12:D12)</f>
        <v>8808.7799999999988</v>
      </c>
    </row>
    <row r="13" spans="1:10" ht="15" customHeight="1" x14ac:dyDescent="0.2">
      <c r="A13" s="6" t="s">
        <v>47</v>
      </c>
      <c r="B13" s="7">
        <v>4121</v>
      </c>
      <c r="C13" s="8">
        <v>25826.07</v>
      </c>
      <c r="D13" s="8">
        <v>0</v>
      </c>
      <c r="E13" s="11">
        <f>SUM(C13:D13)</f>
        <v>25826.07</v>
      </c>
    </row>
    <row r="14" spans="1:10" ht="15" customHeight="1" x14ac:dyDescent="0.2">
      <c r="A14" s="6" t="s">
        <v>48</v>
      </c>
      <c r="B14" s="7" t="s">
        <v>13</v>
      </c>
      <c r="C14" s="8">
        <f>C15+C16+C17</f>
        <v>119833.79000000001</v>
      </c>
      <c r="D14" s="8">
        <f>D15+D16+D17</f>
        <v>0</v>
      </c>
      <c r="E14" s="11">
        <f t="shared" si="0"/>
        <v>119833.79000000001</v>
      </c>
    </row>
    <row r="15" spans="1:10" ht="15" customHeight="1" x14ac:dyDescent="0.2">
      <c r="A15" s="6" t="s">
        <v>44</v>
      </c>
      <c r="B15" s="7" t="s">
        <v>13</v>
      </c>
      <c r="C15" s="8">
        <v>115195.58</v>
      </c>
      <c r="D15" s="8">
        <v>0</v>
      </c>
      <c r="E15" s="11">
        <f t="shared" si="0"/>
        <v>115195.58</v>
      </c>
    </row>
    <row r="16" spans="1:10" ht="15" customHeight="1" x14ac:dyDescent="0.2">
      <c r="A16" s="6" t="s">
        <v>49</v>
      </c>
      <c r="B16" s="7">
        <v>4221</v>
      </c>
      <c r="C16" s="8">
        <v>3738</v>
      </c>
      <c r="D16" s="8">
        <v>0</v>
      </c>
      <c r="E16" s="11">
        <f>SUM(C16:D16)</f>
        <v>3738</v>
      </c>
    </row>
    <row r="17" spans="1:5" ht="15" customHeight="1" x14ac:dyDescent="0.2">
      <c r="A17" s="6" t="s">
        <v>50</v>
      </c>
      <c r="B17" s="7">
        <v>4232</v>
      </c>
      <c r="C17" s="8">
        <v>900.21</v>
      </c>
      <c r="D17" s="8">
        <v>0</v>
      </c>
      <c r="E17" s="11">
        <f>SUM(C17:D17)</f>
        <v>900.21</v>
      </c>
    </row>
    <row r="18" spans="1:5" ht="15" customHeight="1" x14ac:dyDescent="0.2">
      <c r="A18" s="12" t="s">
        <v>14</v>
      </c>
      <c r="B18" s="15" t="s">
        <v>39</v>
      </c>
      <c r="C18" s="13">
        <f>C4+C8</f>
        <v>6707469.0092199985</v>
      </c>
      <c r="D18" s="13">
        <f>D4+D8</f>
        <v>0</v>
      </c>
      <c r="E18" s="14">
        <f t="shared" si="0"/>
        <v>6707469.0092199985</v>
      </c>
    </row>
    <row r="19" spans="1:5" ht="15" customHeight="1" x14ac:dyDescent="0.2">
      <c r="A19" s="12" t="s">
        <v>15</v>
      </c>
      <c r="B19" s="15" t="s">
        <v>16</v>
      </c>
      <c r="C19" s="13">
        <f>SUM(C20:C24)</f>
        <v>1072090.47</v>
      </c>
      <c r="D19" s="13">
        <f>SUM(D20:D24)</f>
        <v>0</v>
      </c>
      <c r="E19" s="14">
        <f t="shared" si="0"/>
        <v>1072090.47</v>
      </c>
    </row>
    <row r="20" spans="1:5" ht="15" customHeight="1" x14ac:dyDescent="0.2">
      <c r="A20" s="6" t="s">
        <v>59</v>
      </c>
      <c r="B20" s="7" t="s">
        <v>17</v>
      </c>
      <c r="C20" s="8">
        <v>88242.1</v>
      </c>
      <c r="D20" s="8">
        <v>0</v>
      </c>
      <c r="E20" s="11">
        <f t="shared" si="0"/>
        <v>88242.1</v>
      </c>
    </row>
    <row r="21" spans="1:5" ht="15" customHeight="1" x14ac:dyDescent="0.2">
      <c r="A21" s="6" t="s">
        <v>60</v>
      </c>
      <c r="B21" s="7">
        <v>8115</v>
      </c>
      <c r="C21" s="8">
        <v>202563.47</v>
      </c>
      <c r="D21" s="8">
        <v>0</v>
      </c>
      <c r="E21" s="11">
        <f>SUM(C21:D21)</f>
        <v>202563.47</v>
      </c>
    </row>
    <row r="22" spans="1:5" ht="15" customHeight="1" x14ac:dyDescent="0.2">
      <c r="A22" s="6" t="s">
        <v>61</v>
      </c>
      <c r="B22" s="7" t="s">
        <v>17</v>
      </c>
      <c r="C22" s="8">
        <v>878159.9</v>
      </c>
      <c r="D22" s="8">
        <v>0</v>
      </c>
      <c r="E22" s="11">
        <f t="shared" si="0"/>
        <v>878159.9</v>
      </c>
    </row>
    <row r="23" spans="1:5" ht="15" customHeight="1" x14ac:dyDescent="0.2">
      <c r="A23" s="6" t="s">
        <v>51</v>
      </c>
      <c r="B23" s="7">
        <v>8123</v>
      </c>
      <c r="C23" s="8">
        <v>0</v>
      </c>
      <c r="D23" s="8">
        <v>0</v>
      </c>
      <c r="E23" s="11">
        <f>C23+D23</f>
        <v>0</v>
      </c>
    </row>
    <row r="24" spans="1:5" ht="15" customHeight="1" thickBot="1" x14ac:dyDescent="0.25">
      <c r="A24" s="16" t="s">
        <v>52</v>
      </c>
      <c r="B24" s="17">
        <v>-8124</v>
      </c>
      <c r="C24" s="18">
        <v>-96875</v>
      </c>
      <c r="D24" s="18">
        <v>0</v>
      </c>
      <c r="E24" s="19">
        <f>C24+D24</f>
        <v>-96875</v>
      </c>
    </row>
    <row r="25" spans="1:5" ht="15" customHeight="1" thickBot="1" x14ac:dyDescent="0.25">
      <c r="A25" s="20" t="s">
        <v>27</v>
      </c>
      <c r="B25" s="21"/>
      <c r="C25" s="22">
        <f>C4+C8+C19</f>
        <v>7779559.4792199982</v>
      </c>
      <c r="D25" s="22">
        <f>D18+D19</f>
        <v>0</v>
      </c>
      <c r="E25" s="23">
        <f t="shared" si="0"/>
        <v>7779559.4792199982</v>
      </c>
    </row>
    <row r="26" spans="1:5" ht="13.5" thickBot="1" x14ac:dyDescent="0.25">
      <c r="A26" s="110" t="s">
        <v>58</v>
      </c>
      <c r="B26" s="110"/>
      <c r="C26" s="35"/>
      <c r="D26" s="35"/>
      <c r="E26" s="36" t="s">
        <v>0</v>
      </c>
    </row>
    <row r="27" spans="1:5" ht="24.75" thickBot="1" x14ac:dyDescent="0.25">
      <c r="A27" s="30" t="s">
        <v>18</v>
      </c>
      <c r="B27" s="31" t="s">
        <v>19</v>
      </c>
      <c r="C27" s="32" t="s">
        <v>54</v>
      </c>
      <c r="D27" s="32" t="s">
        <v>65</v>
      </c>
      <c r="E27" s="32" t="s">
        <v>62</v>
      </c>
    </row>
    <row r="28" spans="1:5" ht="15" customHeight="1" x14ac:dyDescent="0.2">
      <c r="A28" s="24" t="s">
        <v>26</v>
      </c>
      <c r="B28" s="3" t="s">
        <v>20</v>
      </c>
      <c r="C28" s="4">
        <v>27594</v>
      </c>
      <c r="D28" s="4">
        <v>0</v>
      </c>
      <c r="E28" s="5">
        <f>C28+D28</f>
        <v>27594</v>
      </c>
    </row>
    <row r="29" spans="1:5" ht="15" customHeight="1" x14ac:dyDescent="0.2">
      <c r="A29" s="25" t="s">
        <v>21</v>
      </c>
      <c r="B29" s="7" t="s">
        <v>20</v>
      </c>
      <c r="C29" s="8">
        <v>216114.09</v>
      </c>
      <c r="D29" s="4">
        <v>0</v>
      </c>
      <c r="E29" s="5">
        <f t="shared" ref="E29:E44" si="1">C29+D29</f>
        <v>216114.09</v>
      </c>
    </row>
    <row r="30" spans="1:5" ht="15" customHeight="1" x14ac:dyDescent="0.2">
      <c r="A30" s="25" t="s">
        <v>28</v>
      </c>
      <c r="B30" s="7">
        <v>5331</v>
      </c>
      <c r="C30" s="8">
        <v>880338.01</v>
      </c>
      <c r="D30" s="4">
        <v>-2500</v>
      </c>
      <c r="E30" s="5">
        <f t="shared" si="1"/>
        <v>877838.01</v>
      </c>
    </row>
    <row r="31" spans="1:5" ht="15" customHeight="1" x14ac:dyDescent="0.2">
      <c r="A31" s="25" t="s">
        <v>22</v>
      </c>
      <c r="B31" s="7" t="s">
        <v>20</v>
      </c>
      <c r="C31" s="8">
        <v>743477.14</v>
      </c>
      <c r="D31" s="4"/>
      <c r="E31" s="5">
        <f t="shared" si="1"/>
        <v>743477.14</v>
      </c>
    </row>
    <row r="32" spans="1:5" ht="15" customHeight="1" x14ac:dyDescent="0.2">
      <c r="A32" s="25" t="s">
        <v>40</v>
      </c>
      <c r="B32" s="7" t="s">
        <v>20</v>
      </c>
      <c r="C32" s="8">
        <v>3567810.3800000008</v>
      </c>
      <c r="D32" s="4">
        <v>0</v>
      </c>
      <c r="E32" s="5">
        <f>C32+D32</f>
        <v>3567810.3800000008</v>
      </c>
    </row>
    <row r="33" spans="1:5" ht="15" customHeight="1" x14ac:dyDescent="0.2">
      <c r="A33" s="25" t="s">
        <v>56</v>
      </c>
      <c r="B33" s="7" t="s">
        <v>24</v>
      </c>
      <c r="C33" s="8">
        <v>262795.74</v>
      </c>
      <c r="D33" s="4">
        <v>0</v>
      </c>
      <c r="E33" s="5">
        <f t="shared" si="1"/>
        <v>262795.74</v>
      </c>
    </row>
    <row r="34" spans="1:5" ht="15" customHeight="1" x14ac:dyDescent="0.2">
      <c r="A34" s="25" t="s">
        <v>63</v>
      </c>
      <c r="B34" s="7" t="s">
        <v>20</v>
      </c>
      <c r="C34" s="8">
        <v>19494.150000000001</v>
      </c>
      <c r="D34" s="4">
        <v>0</v>
      </c>
      <c r="E34" s="5">
        <f t="shared" si="1"/>
        <v>19494.150000000001</v>
      </c>
    </row>
    <row r="35" spans="1:5" ht="15" customHeight="1" x14ac:dyDescent="0.2">
      <c r="A35" s="25" t="s">
        <v>29</v>
      </c>
      <c r="B35" s="7">
        <v>6121</v>
      </c>
      <c r="C35" s="8">
        <v>773163.28</v>
      </c>
      <c r="D35" s="4">
        <v>2500</v>
      </c>
      <c r="E35" s="5">
        <f t="shared" si="1"/>
        <v>775663.28</v>
      </c>
    </row>
    <row r="36" spans="1:5" ht="15" customHeight="1" x14ac:dyDescent="0.2">
      <c r="A36" s="25" t="s">
        <v>30</v>
      </c>
      <c r="B36" s="7" t="s">
        <v>23</v>
      </c>
      <c r="C36" s="8">
        <v>0</v>
      </c>
      <c r="D36" s="4">
        <v>0</v>
      </c>
      <c r="E36" s="5">
        <f t="shared" si="1"/>
        <v>0</v>
      </c>
    </row>
    <row r="37" spans="1:5" ht="15" customHeight="1" x14ac:dyDescent="0.2">
      <c r="A37" s="25" t="s">
        <v>31</v>
      </c>
      <c r="B37" s="7" t="s">
        <v>24</v>
      </c>
      <c r="C37" s="8">
        <v>1080277.9720000003</v>
      </c>
      <c r="D37" s="4">
        <v>0</v>
      </c>
      <c r="E37" s="5">
        <f t="shared" si="1"/>
        <v>1080277.9720000003</v>
      </c>
    </row>
    <row r="38" spans="1:5" ht="15" customHeight="1" x14ac:dyDescent="0.2">
      <c r="A38" s="25" t="s">
        <v>33</v>
      </c>
      <c r="B38" s="7" t="s">
        <v>24</v>
      </c>
      <c r="C38" s="8">
        <v>43995</v>
      </c>
      <c r="D38" s="4">
        <v>0</v>
      </c>
      <c r="E38" s="5">
        <f t="shared" si="1"/>
        <v>43995</v>
      </c>
    </row>
    <row r="39" spans="1:5" ht="15" customHeight="1" x14ac:dyDescent="0.2">
      <c r="A39" s="25" t="s">
        <v>32</v>
      </c>
      <c r="B39" s="7" t="s">
        <v>20</v>
      </c>
      <c r="C39" s="8">
        <v>5278.1900000000005</v>
      </c>
      <c r="D39" s="4">
        <v>0</v>
      </c>
      <c r="E39" s="5">
        <f t="shared" si="1"/>
        <v>5278.1900000000005</v>
      </c>
    </row>
    <row r="40" spans="1:5" ht="15" customHeight="1" x14ac:dyDescent="0.2">
      <c r="A40" s="25" t="s">
        <v>55</v>
      </c>
      <c r="B40" s="7" t="s">
        <v>24</v>
      </c>
      <c r="C40" s="8">
        <v>76881.09</v>
      </c>
      <c r="D40" s="4">
        <v>0</v>
      </c>
      <c r="E40" s="5">
        <f>C40+D40</f>
        <v>76881.09</v>
      </c>
    </row>
    <row r="41" spans="1:5" ht="15" customHeight="1" x14ac:dyDescent="0.2">
      <c r="A41" s="25" t="s">
        <v>34</v>
      </c>
      <c r="B41" s="7" t="s">
        <v>24</v>
      </c>
      <c r="C41" s="8">
        <v>5500</v>
      </c>
      <c r="D41" s="4">
        <v>0</v>
      </c>
      <c r="E41" s="5">
        <f t="shared" si="1"/>
        <v>5500</v>
      </c>
    </row>
    <row r="42" spans="1:5" ht="15" customHeight="1" x14ac:dyDescent="0.2">
      <c r="A42" s="25" t="s">
        <v>35</v>
      </c>
      <c r="B42" s="7" t="s">
        <v>24</v>
      </c>
      <c r="C42" s="8">
        <v>72712.56</v>
      </c>
      <c r="D42" s="4">
        <v>0</v>
      </c>
      <c r="E42" s="5">
        <f t="shared" si="1"/>
        <v>72712.56</v>
      </c>
    </row>
    <row r="43" spans="1:5" ht="15" customHeight="1" x14ac:dyDescent="0.2">
      <c r="A43" s="25" t="s">
        <v>36</v>
      </c>
      <c r="B43" s="7" t="s">
        <v>24</v>
      </c>
      <c r="C43" s="8">
        <v>4006.28</v>
      </c>
      <c r="D43" s="4">
        <v>0</v>
      </c>
      <c r="E43" s="5">
        <f t="shared" si="1"/>
        <v>4006.28</v>
      </c>
    </row>
    <row r="44" spans="1:5" ht="15" customHeight="1" thickBot="1" x14ac:dyDescent="0.25">
      <c r="A44" s="25" t="s">
        <v>37</v>
      </c>
      <c r="B44" s="7" t="s">
        <v>24</v>
      </c>
      <c r="C44" s="8">
        <v>121.6</v>
      </c>
      <c r="D44" s="4">
        <v>0</v>
      </c>
      <c r="E44" s="5">
        <f t="shared" si="1"/>
        <v>121.6</v>
      </c>
    </row>
    <row r="45" spans="1:5" ht="15" customHeight="1" thickBot="1" x14ac:dyDescent="0.25">
      <c r="A45" s="28" t="s">
        <v>25</v>
      </c>
      <c r="B45" s="21"/>
      <c r="C45" s="22">
        <f>C28+C29+C30+C31+C32+C33+C34+C35+C36+C37+C38+C39+C40+C41+C42+C43+C44</f>
        <v>7779559.4820000017</v>
      </c>
      <c r="D45" s="22">
        <f>SUM(D28:D44)</f>
        <v>0</v>
      </c>
      <c r="E45" s="23">
        <f>SUM(E28:E44)</f>
        <v>7779559.4820000017</v>
      </c>
    </row>
    <row r="46" spans="1:5" x14ac:dyDescent="0.2">
      <c r="C46" s="1"/>
      <c r="E46" s="1"/>
    </row>
  </sheetData>
  <mergeCells count="3">
    <mergeCell ref="A2:B2"/>
    <mergeCell ref="A26:B26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N20"/>
  <sheetViews>
    <sheetView zoomScaleNormal="100" workbookViewId="0">
      <selection activeCell="Q25" sqref="Q25"/>
    </sheetView>
  </sheetViews>
  <sheetFormatPr defaultRowHeight="12.75" x14ac:dyDescent="0.2"/>
  <cols>
    <col min="1" max="2" width="3.140625" style="37" customWidth="1"/>
    <col min="3" max="3" width="9.28515625" style="37" customWidth="1"/>
    <col min="4" max="5" width="4.7109375" style="37" customWidth="1"/>
    <col min="6" max="6" width="7.85546875" style="37" customWidth="1"/>
    <col min="7" max="7" width="40" style="37" customWidth="1"/>
    <col min="8" max="8" width="11.7109375" style="38" customWidth="1"/>
    <col min="9" max="10" width="11.7109375" style="37" customWidth="1"/>
    <col min="11" max="12" width="9.140625" style="37"/>
    <col min="13" max="13" width="10.140625" style="37" bestFit="1" customWidth="1"/>
    <col min="14" max="16384" width="9.140625" style="37"/>
  </cols>
  <sheetData>
    <row r="1" spans="1:14" x14ac:dyDescent="0.2">
      <c r="A1" s="75"/>
      <c r="B1" s="75"/>
      <c r="C1" s="75"/>
      <c r="D1" s="75"/>
      <c r="E1" s="75"/>
      <c r="F1" s="75"/>
      <c r="G1" s="75"/>
      <c r="H1" s="130" t="s">
        <v>64</v>
      </c>
      <c r="I1" s="131"/>
      <c r="J1" s="131"/>
    </row>
    <row r="2" spans="1:14" x14ac:dyDescent="0.2">
      <c r="A2" s="75"/>
      <c r="B2" s="75"/>
      <c r="C2" s="75"/>
      <c r="D2" s="75"/>
      <c r="E2" s="75"/>
      <c r="F2" s="75"/>
      <c r="G2" s="75"/>
      <c r="H2" s="74"/>
      <c r="I2" s="73"/>
      <c r="J2" s="73"/>
    </row>
    <row r="3" spans="1:14" ht="15.75" x14ac:dyDescent="0.25">
      <c r="A3" s="146" t="s">
        <v>89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4" ht="15.75" x14ac:dyDescent="0.25">
      <c r="A4" s="147" t="s">
        <v>88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4" ht="15.75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14" ht="12.75" customHeight="1" thickBot="1" x14ac:dyDescent="0.3">
      <c r="A6" s="71"/>
      <c r="B6" s="71"/>
      <c r="C6" s="71"/>
      <c r="D6" s="71"/>
      <c r="E6" s="71"/>
      <c r="F6" s="71"/>
      <c r="G6" s="71"/>
      <c r="H6" s="71"/>
      <c r="I6" s="71"/>
      <c r="J6" s="157" t="s">
        <v>0</v>
      </c>
    </row>
    <row r="7" spans="1:14" ht="13.5" customHeight="1" thickBot="1" x14ac:dyDescent="0.25">
      <c r="A7" s="115" t="s">
        <v>87</v>
      </c>
      <c r="B7" s="132" t="s">
        <v>86</v>
      </c>
      <c r="C7" s="134" t="s">
        <v>85</v>
      </c>
      <c r="D7" s="135"/>
      <c r="E7" s="138" t="s">
        <v>84</v>
      </c>
      <c r="F7" s="140" t="s">
        <v>19</v>
      </c>
      <c r="G7" s="142" t="s">
        <v>83</v>
      </c>
      <c r="H7" s="144" t="s">
        <v>82</v>
      </c>
      <c r="I7" s="70" t="s">
        <v>81</v>
      </c>
      <c r="J7" s="144" t="s">
        <v>80</v>
      </c>
    </row>
    <row r="8" spans="1:14" ht="13.5" customHeight="1" thickBot="1" x14ac:dyDescent="0.25">
      <c r="A8" s="116"/>
      <c r="B8" s="133"/>
      <c r="C8" s="136"/>
      <c r="D8" s="137"/>
      <c r="E8" s="139"/>
      <c r="F8" s="141"/>
      <c r="G8" s="143"/>
      <c r="H8" s="145"/>
      <c r="I8" s="69" t="s">
        <v>79</v>
      </c>
      <c r="J8" s="145"/>
    </row>
    <row r="9" spans="1:14" ht="15.95" customHeight="1" thickBot="1" x14ac:dyDescent="0.25">
      <c r="A9" s="112" t="s">
        <v>78</v>
      </c>
      <c r="B9" s="68" t="s">
        <v>77</v>
      </c>
      <c r="C9" s="128" t="s">
        <v>71</v>
      </c>
      <c r="D9" s="129"/>
      <c r="E9" s="67" t="s">
        <v>71</v>
      </c>
      <c r="F9" s="66" t="s">
        <v>71</v>
      </c>
      <c r="G9" s="65" t="s">
        <v>76</v>
      </c>
      <c r="H9" s="64">
        <f>H10+H14</f>
        <v>150170</v>
      </c>
      <c r="I9" s="64">
        <f>I10+I14</f>
        <v>-2500</v>
      </c>
      <c r="J9" s="64">
        <f>H9+I9</f>
        <v>147670</v>
      </c>
    </row>
    <row r="10" spans="1:14" s="62" customFormat="1" ht="15.95" customHeight="1" x14ac:dyDescent="0.2">
      <c r="A10" s="113"/>
      <c r="B10" s="59" t="s">
        <v>73</v>
      </c>
      <c r="C10" s="117" t="s">
        <v>75</v>
      </c>
      <c r="D10" s="118"/>
      <c r="E10" s="58" t="s">
        <v>71</v>
      </c>
      <c r="F10" s="57" t="s">
        <v>71</v>
      </c>
      <c r="G10" s="56" t="s">
        <v>74</v>
      </c>
      <c r="H10" s="55">
        <f>H11</f>
        <v>147670</v>
      </c>
      <c r="I10" s="55">
        <f>I11</f>
        <v>0</v>
      </c>
      <c r="J10" s="63">
        <f>H10+I10</f>
        <v>147670</v>
      </c>
    </row>
    <row r="11" spans="1:14" ht="15.95" customHeight="1" x14ac:dyDescent="0.2">
      <c r="A11" s="113"/>
      <c r="B11" s="119"/>
      <c r="C11" s="122"/>
      <c r="D11" s="123"/>
      <c r="E11" s="54">
        <v>3533</v>
      </c>
      <c r="F11" s="53">
        <v>5331</v>
      </c>
      <c r="G11" s="52" t="s">
        <v>69</v>
      </c>
      <c r="H11" s="51">
        <f>H12+H13</f>
        <v>147670</v>
      </c>
      <c r="I11" s="51">
        <f>I12+I13</f>
        <v>0</v>
      </c>
      <c r="J11" s="51">
        <f>J12+J13</f>
        <v>147670</v>
      </c>
      <c r="K11" s="61"/>
    </row>
    <row r="12" spans="1:14" ht="15.95" customHeight="1" x14ac:dyDescent="0.2">
      <c r="A12" s="113"/>
      <c r="B12" s="120"/>
      <c r="C12" s="124"/>
      <c r="D12" s="125"/>
      <c r="E12" s="50"/>
      <c r="F12" s="49" t="s">
        <v>68</v>
      </c>
      <c r="G12" s="48" t="s">
        <v>67</v>
      </c>
      <c r="H12" s="51">
        <v>0</v>
      </c>
      <c r="I12" s="46">
        <v>0</v>
      </c>
      <c r="J12" s="45">
        <f t="shared" ref="J12:J17" si="0">H12+I12</f>
        <v>0</v>
      </c>
      <c r="M12" s="38"/>
    </row>
    <row r="13" spans="1:14" ht="15.95" customHeight="1" thickBot="1" x14ac:dyDescent="0.25">
      <c r="A13" s="113"/>
      <c r="B13" s="121"/>
      <c r="C13" s="126"/>
      <c r="D13" s="127"/>
      <c r="E13" s="43"/>
      <c r="F13" s="60"/>
      <c r="G13" s="41" t="s">
        <v>66</v>
      </c>
      <c r="H13" s="51">
        <v>147670</v>
      </c>
      <c r="I13" s="39">
        <v>0</v>
      </c>
      <c r="J13" s="39">
        <f t="shared" si="0"/>
        <v>147670</v>
      </c>
    </row>
    <row r="14" spans="1:14" ht="15.95" customHeight="1" x14ac:dyDescent="0.2">
      <c r="A14" s="113"/>
      <c r="B14" s="59" t="s">
        <v>73</v>
      </c>
      <c r="C14" s="117" t="s">
        <v>72</v>
      </c>
      <c r="D14" s="118"/>
      <c r="E14" s="58" t="s">
        <v>71</v>
      </c>
      <c r="F14" s="57" t="s">
        <v>71</v>
      </c>
      <c r="G14" s="56" t="s">
        <v>70</v>
      </c>
      <c r="H14" s="55">
        <f>H15</f>
        <v>2500</v>
      </c>
      <c r="I14" s="55">
        <f>I15</f>
        <v>-2500</v>
      </c>
      <c r="J14" s="55">
        <f t="shared" si="0"/>
        <v>0</v>
      </c>
    </row>
    <row r="15" spans="1:14" ht="15.95" customHeight="1" x14ac:dyDescent="0.2">
      <c r="A15" s="113"/>
      <c r="B15" s="119"/>
      <c r="C15" s="122"/>
      <c r="D15" s="123"/>
      <c r="E15" s="54">
        <v>3523</v>
      </c>
      <c r="F15" s="53">
        <v>5331</v>
      </c>
      <c r="G15" s="52" t="s">
        <v>69</v>
      </c>
      <c r="H15" s="51">
        <f>SUM(H16:H17)</f>
        <v>2500</v>
      </c>
      <c r="I15" s="51">
        <f>SUM(I16:I17)</f>
        <v>-2500</v>
      </c>
      <c r="J15" s="51">
        <f t="shared" si="0"/>
        <v>0</v>
      </c>
    </row>
    <row r="16" spans="1:14" ht="15.95" customHeight="1" x14ac:dyDescent="0.2">
      <c r="A16" s="113"/>
      <c r="B16" s="120"/>
      <c r="C16" s="124"/>
      <c r="D16" s="125"/>
      <c r="E16" s="50"/>
      <c r="F16" s="49" t="s">
        <v>68</v>
      </c>
      <c r="G16" s="48" t="s">
        <v>67</v>
      </c>
      <c r="H16" s="47">
        <v>0</v>
      </c>
      <c r="I16" s="46">
        <v>0</v>
      </c>
      <c r="J16" s="45">
        <f t="shared" si="0"/>
        <v>0</v>
      </c>
      <c r="K16" s="44"/>
      <c r="L16" s="44"/>
      <c r="M16" s="44"/>
      <c r="N16" s="44"/>
    </row>
    <row r="17" spans="1:10" ht="15.95" customHeight="1" thickBot="1" x14ac:dyDescent="0.25">
      <c r="A17" s="114"/>
      <c r="B17" s="121"/>
      <c r="C17" s="126"/>
      <c r="D17" s="127"/>
      <c r="E17" s="43"/>
      <c r="F17" s="42"/>
      <c r="G17" s="41" t="s">
        <v>66</v>
      </c>
      <c r="H17" s="40">
        <v>2500</v>
      </c>
      <c r="I17" s="39">
        <v>-2500</v>
      </c>
      <c r="J17" s="39">
        <f t="shared" si="0"/>
        <v>0</v>
      </c>
    </row>
    <row r="18" spans="1:10" x14ac:dyDescent="0.2">
      <c r="H18" s="37"/>
    </row>
    <row r="19" spans="1:10" x14ac:dyDescent="0.2">
      <c r="H19" s="37"/>
    </row>
    <row r="20" spans="1:10" x14ac:dyDescent="0.2">
      <c r="H20" s="37"/>
    </row>
  </sheetData>
  <mergeCells count="19">
    <mergeCell ref="H1:J1"/>
    <mergeCell ref="B7:B8"/>
    <mergeCell ref="C7:D8"/>
    <mergeCell ref="E7:E8"/>
    <mergeCell ref="F7:F8"/>
    <mergeCell ref="G7:G8"/>
    <mergeCell ref="H7:H8"/>
    <mergeCell ref="A3:J3"/>
    <mergeCell ref="A4:J4"/>
    <mergeCell ref="J7:J8"/>
    <mergeCell ref="A9:A17"/>
    <mergeCell ref="A7:A8"/>
    <mergeCell ref="C14:D14"/>
    <mergeCell ref="B15:B17"/>
    <mergeCell ref="C15:D17"/>
    <mergeCell ref="C11:D13"/>
    <mergeCell ref="C9:D9"/>
    <mergeCell ref="C10:D10"/>
    <mergeCell ref="B11:B13"/>
  </mergeCells>
  <printOptions horizontalCentered="1"/>
  <pageMargins left="0.78740157480314965" right="0.59055118110236227" top="0.59055118110236227" bottom="0.78740157480314965" header="0.51181102362204722" footer="0.51181102362204722"/>
  <pageSetup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J10"/>
  <sheetViews>
    <sheetView tabSelected="1" zoomScaleNormal="100" workbookViewId="0">
      <selection activeCell="O10" sqref="O10"/>
    </sheetView>
  </sheetViews>
  <sheetFormatPr defaultRowHeight="12.75" x14ac:dyDescent="0.2"/>
  <cols>
    <col min="1" max="1" width="2.5703125" style="76" customWidth="1"/>
    <col min="2" max="2" width="3.140625" style="76" customWidth="1"/>
    <col min="3" max="3" width="6.5703125" style="76" customWidth="1"/>
    <col min="4" max="5" width="4.7109375" style="76" customWidth="1"/>
    <col min="6" max="6" width="7.85546875" style="76" customWidth="1"/>
    <col min="7" max="7" width="40.85546875" style="76" customWidth="1"/>
    <col min="8" max="8" width="11.7109375" style="77" customWidth="1"/>
    <col min="9" max="10" width="11.7109375" style="76" customWidth="1"/>
    <col min="11" max="12" width="9.140625" style="76"/>
    <col min="13" max="13" width="10.140625" style="76" bestFit="1" customWidth="1"/>
    <col min="14" max="16384" width="9.140625" style="76"/>
  </cols>
  <sheetData>
    <row r="1" spans="1:10" x14ac:dyDescent="0.2">
      <c r="H1" s="151" t="s">
        <v>98</v>
      </c>
      <c r="I1" s="151"/>
      <c r="J1" s="151"/>
    </row>
    <row r="2" spans="1:10" x14ac:dyDescent="0.2">
      <c r="B2" s="75"/>
      <c r="C2" s="75"/>
      <c r="D2" s="75"/>
      <c r="E2" s="75"/>
      <c r="F2" s="75"/>
      <c r="G2" s="75"/>
      <c r="H2" s="75"/>
      <c r="I2" s="109"/>
      <c r="J2" s="109"/>
    </row>
    <row r="3" spans="1:10" ht="15.75" x14ac:dyDescent="0.25">
      <c r="B3" s="156" t="s">
        <v>97</v>
      </c>
      <c r="C3" s="156"/>
      <c r="D3" s="156"/>
      <c r="E3" s="156"/>
      <c r="F3" s="156"/>
      <c r="G3" s="156"/>
      <c r="H3" s="156"/>
      <c r="I3" s="156"/>
      <c r="J3" s="156"/>
    </row>
    <row r="4" spans="1:10" ht="15" customHeight="1" x14ac:dyDescent="0.25">
      <c r="B4" s="147" t="s">
        <v>96</v>
      </c>
      <c r="C4" s="147"/>
      <c r="D4" s="147"/>
      <c r="E4" s="147"/>
      <c r="F4" s="147"/>
      <c r="G4" s="147"/>
      <c r="H4" s="147"/>
      <c r="I4" s="147"/>
      <c r="J4" s="147"/>
    </row>
    <row r="5" spans="1:10" ht="13.5" thickBot="1" x14ac:dyDescent="0.25">
      <c r="A5" s="108"/>
      <c r="B5" s="107"/>
      <c r="C5" s="105"/>
      <c r="D5" s="105"/>
      <c r="E5" s="105"/>
      <c r="F5" s="105"/>
      <c r="G5" s="105"/>
      <c r="H5" s="106"/>
      <c r="I5" s="105"/>
      <c r="J5" s="158" t="s">
        <v>0</v>
      </c>
    </row>
    <row r="6" spans="1:10" ht="15.75" customHeight="1" thickBot="1" x14ac:dyDescent="0.25">
      <c r="A6" s="148" t="s">
        <v>100</v>
      </c>
      <c r="B6" s="104" t="s">
        <v>86</v>
      </c>
      <c r="C6" s="152" t="s">
        <v>95</v>
      </c>
      <c r="D6" s="153"/>
      <c r="E6" s="103" t="s">
        <v>84</v>
      </c>
      <c r="F6" s="103" t="s">
        <v>19</v>
      </c>
      <c r="G6" s="102" t="s">
        <v>94</v>
      </c>
      <c r="H6" s="101" t="s">
        <v>82</v>
      </c>
      <c r="I6" s="101" t="s">
        <v>93</v>
      </c>
      <c r="J6" s="100" t="s">
        <v>80</v>
      </c>
    </row>
    <row r="7" spans="1:10" ht="13.5" customHeight="1" thickBot="1" x14ac:dyDescent="0.25">
      <c r="A7" s="149"/>
      <c r="B7" s="99" t="s">
        <v>77</v>
      </c>
      <c r="C7" s="154" t="s">
        <v>71</v>
      </c>
      <c r="D7" s="155"/>
      <c r="E7" s="98" t="s">
        <v>71</v>
      </c>
      <c r="F7" s="98" t="s">
        <v>71</v>
      </c>
      <c r="G7" s="97" t="s">
        <v>92</v>
      </c>
      <c r="H7" s="96">
        <f>H8</f>
        <v>0</v>
      </c>
      <c r="I7" s="96">
        <f>I8</f>
        <v>2500</v>
      </c>
      <c r="J7" s="95">
        <f>H7+I7</f>
        <v>2500</v>
      </c>
    </row>
    <row r="8" spans="1:10" x14ac:dyDescent="0.2">
      <c r="A8" s="149"/>
      <c r="B8" s="94" t="s">
        <v>77</v>
      </c>
      <c r="C8" s="93" t="s">
        <v>91</v>
      </c>
      <c r="D8" s="92" t="s">
        <v>72</v>
      </c>
      <c r="E8" s="91" t="s">
        <v>71</v>
      </c>
      <c r="F8" s="91" t="s">
        <v>71</v>
      </c>
      <c r="G8" s="90" t="s">
        <v>90</v>
      </c>
      <c r="H8" s="89">
        <f>H9</f>
        <v>0</v>
      </c>
      <c r="I8" s="88">
        <f>I9</f>
        <v>2500</v>
      </c>
      <c r="J8" s="87">
        <f>J9</f>
        <v>2500</v>
      </c>
    </row>
    <row r="9" spans="1:10" ht="13.5" thickBot="1" x14ac:dyDescent="0.25">
      <c r="A9" s="150"/>
      <c r="B9" s="86"/>
      <c r="C9" s="85"/>
      <c r="D9" s="84"/>
      <c r="E9" s="83">
        <v>3523</v>
      </c>
      <c r="F9" s="83">
        <v>6121</v>
      </c>
      <c r="G9" s="82" t="s">
        <v>99</v>
      </c>
      <c r="H9" s="81">
        <v>0</v>
      </c>
      <c r="I9" s="80">
        <v>2500</v>
      </c>
      <c r="J9" s="79">
        <f>H9+I9</f>
        <v>2500</v>
      </c>
    </row>
    <row r="10" spans="1:10" x14ac:dyDescent="0.2">
      <c r="A10" s="78"/>
    </row>
  </sheetData>
  <mergeCells count="6">
    <mergeCell ref="A6:A9"/>
    <mergeCell ref="B4:J4"/>
    <mergeCell ref="H1:J1"/>
    <mergeCell ref="C6:D6"/>
    <mergeCell ref="C7:D7"/>
    <mergeCell ref="B3:J3"/>
  </mergeCells>
  <printOptions horizontalCentered="1"/>
  <pageMargins left="0.78740157480314965" right="0.59055118110236227" top="0.59055118110236227" bottom="0.78740157480314965" header="0.51181102362204722" footer="0.51181102362204722"/>
  <pageSetup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91309</vt:lpstr>
      <vt:lpstr>92014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Brozova Jirina - 09</cp:lastModifiedBy>
  <cp:lastPrinted>2014-11-21T12:47:35Z</cp:lastPrinted>
  <dcterms:created xsi:type="dcterms:W3CDTF">2007-12-18T12:40:54Z</dcterms:created>
  <dcterms:modified xsi:type="dcterms:W3CDTF">2014-11-21T12:48:33Z</dcterms:modified>
</cp:coreProperties>
</file>