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11505"/>
  </bookViews>
  <sheets>
    <sheet name="Bilance PaV" sheetId="4" r:id="rId1"/>
    <sheet name="923 03" sheetId="2" r:id="rId2"/>
  </sheets>
  <calcPr calcId="145621"/>
</workbook>
</file>

<file path=xl/calcChain.xml><?xml version="1.0" encoding="utf-8"?>
<calcChain xmlns="http://schemas.openxmlformats.org/spreadsheetml/2006/main">
  <c r="I26" i="2" l="1"/>
  <c r="C9" i="4"/>
  <c r="C16" i="4"/>
  <c r="J27" i="2"/>
  <c r="J26" i="2" l="1"/>
  <c r="G26" i="2"/>
  <c r="G27" i="2" l="1"/>
  <c r="J18" i="2" l="1"/>
  <c r="I17" i="2"/>
  <c r="H17" i="2"/>
  <c r="G17" i="2"/>
  <c r="J17" i="2" s="1"/>
  <c r="J16" i="2"/>
  <c r="I15" i="2"/>
  <c r="H15" i="2"/>
  <c r="G15" i="2"/>
  <c r="J15" i="2" s="1"/>
  <c r="J14" i="2"/>
  <c r="J13" i="2"/>
  <c r="I12" i="2"/>
  <c r="H12" i="2"/>
  <c r="G12" i="2"/>
  <c r="G11" i="2"/>
  <c r="J11" i="2" s="1"/>
  <c r="I9" i="2"/>
  <c r="H10" i="2"/>
  <c r="H9" i="2" s="1"/>
  <c r="J12" i="2" l="1"/>
  <c r="G10" i="2"/>
  <c r="G9" i="2" s="1"/>
  <c r="J9" i="2"/>
  <c r="J10" i="2"/>
  <c r="E18" i="4" l="1"/>
  <c r="E14" i="4"/>
  <c r="E13" i="4"/>
  <c r="D48" i="4"/>
  <c r="C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27" i="4"/>
  <c r="E26" i="4"/>
  <c r="E25" i="4"/>
  <c r="E24" i="4"/>
  <c r="E23" i="4"/>
  <c r="C22" i="4"/>
  <c r="E20" i="4"/>
  <c r="E19" i="4"/>
  <c r="E17" i="4"/>
  <c r="E15" i="4"/>
  <c r="E12" i="4"/>
  <c r="E11" i="4"/>
  <c r="E10" i="4"/>
  <c r="E7" i="4"/>
  <c r="E6" i="4"/>
  <c r="E5" i="4"/>
  <c r="C4" i="4"/>
  <c r="D28" i="4" l="1"/>
  <c r="E22" i="4"/>
  <c r="E9" i="4"/>
  <c r="E16" i="4"/>
  <c r="E48" i="4"/>
  <c r="E4" i="4"/>
  <c r="C8" i="4"/>
  <c r="E8" i="4" s="1"/>
  <c r="C21" i="4" l="1"/>
  <c r="E21" i="4" s="1"/>
  <c r="C28" i="4"/>
  <c r="E28" i="4" s="1"/>
</calcChain>
</file>

<file path=xl/sharedStrings.xml><?xml version="1.0" encoding="utf-8"?>
<sst xmlns="http://schemas.openxmlformats.org/spreadsheetml/2006/main" count="146" uniqueCount="101">
  <si>
    <t>č.a.</t>
  </si>
  <si>
    <t>§</t>
  </si>
  <si>
    <t>pol.</t>
  </si>
  <si>
    <t>ukazatel</t>
  </si>
  <si>
    <t>SR 2014</t>
  </si>
  <si>
    <t>UR 2014</t>
  </si>
  <si>
    <t>x</t>
  </si>
  <si>
    <t>Zdrojová část rozpočtu LK 2014</t>
  </si>
  <si>
    <t>v tis. Kč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</si>
  <si>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</si>
  <si>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</si>
  <si>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</si>
  <si>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</si>
  <si>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</si>
  <si>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</si>
  <si>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</si>
  <si>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</si>
  <si>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</si>
  <si>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</si>
  <si>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</si>
  <si>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</si>
  <si>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</si>
  <si>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</si>
  <si>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</si>
  <si>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</si>
  <si>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</si>
  <si>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</si>
  <si>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</si>
  <si>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</si>
  <si>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</si>
  <si>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</si>
  <si>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</si>
  <si>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</si>
  <si>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</si>
  <si>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</si>
  <si>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</si>
  <si>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</si>
  <si>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</si>
  <si>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</si>
  <si>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</si>
  <si>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</si>
  <si>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</si>
  <si>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</si>
  <si>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</si>
  <si>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</si>
  <si>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</si>
  <si>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</si>
  <si>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</si>
  <si>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</si>
  <si>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</si>
  <si>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</si>
  <si>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</si>
  <si>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</si>
  <si>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</si>
  <si>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</si>
  <si>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</si>
  <si>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</si>
  <si>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</si>
  <si>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</si>
  <si>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</si>
  <si>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</si>
  <si>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</si>
  <si>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</si>
  <si>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</si>
  <si>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</si>
  <si>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</si>
  <si>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</si>
  <si>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</si>
  <si>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</si>
  <si>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 xml:space="preserve">   neinv. dotace od regionálních rad</t>
  </si>
  <si>
    <t xml:space="preserve">   neinv. dotace od mez. Institucí</t>
  </si>
  <si>
    <t xml:space="preserve">    investiční dotace od regionálních rad</t>
  </si>
  <si>
    <t>Ekonomický odbor</t>
  </si>
  <si>
    <t>Kapitola 923 03 - Spolufinancování EU</t>
  </si>
  <si>
    <t>uk.</t>
  </si>
  <si>
    <t>č.a. (ORG)</t>
  </si>
  <si>
    <t>S P O L U F I N A N C O V Á N Í   E U</t>
  </si>
  <si>
    <t>UR I  2014</t>
  </si>
  <si>
    <t>Příjmy a výdaje kapitoly v resortu celkem</t>
  </si>
  <si>
    <t>SU</t>
  </si>
  <si>
    <t>Kofinancování ROP a TOP</t>
  </si>
  <si>
    <t>Nespecifikované rezervy</t>
  </si>
  <si>
    <t>Kurzové rodíly a transakční náklady projektů EU</t>
  </si>
  <si>
    <t>Realizované kurzové zprávy</t>
  </si>
  <si>
    <t>Služby peněžních ústavů</t>
  </si>
  <si>
    <t>Vratky z předfin. projektů EU resortu dopravy</t>
  </si>
  <si>
    <t>ROP - podíl SR - silniční infrastruktura</t>
  </si>
  <si>
    <t>Odbor kancelář ředitele</t>
  </si>
  <si>
    <t>Kapitola 923 15 - Spolufinancování EU</t>
  </si>
  <si>
    <t>tis.Kč</t>
  </si>
  <si>
    <t>UZ</t>
  </si>
  <si>
    <t>ZR-RO č. 304/14</t>
  </si>
  <si>
    <t>00000000</t>
  </si>
  <si>
    <t>vratky veřejným rozpočtům ústřední úrovně transferů poskytnutých v minulých rozpočtových obdobích</t>
  </si>
  <si>
    <t>Změna rozpočtu - rozpočtové opatření č. 304/14</t>
  </si>
  <si>
    <t>příloha č. 1 k ZR-RO č. 304/14</t>
  </si>
  <si>
    <t>Běžné a kapitálové výdaje resortu celkem</t>
  </si>
  <si>
    <t>UR II  2014</t>
  </si>
  <si>
    <t>OPLZZ - Projekt SLAĎ KÚLK</t>
  </si>
  <si>
    <t>ZR-RO   č.304/14</t>
  </si>
  <si>
    <t>ZR-RO         č. 304/14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</si>
</sst>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000000"/>
    <numFmt numFmtId="166" formatCode="#,##0.0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10"/>
      <color indexed="21"/>
      <name val="Arial"/>
      <family val="2"/>
      <charset val="238"/>
    </font>
    <font>
      <b/>
      <sz val="8"/>
      <name val="Arial"/>
      <family val="2"/>
      <charset val="238"/>
    </font>
    <font>
      <sz val="11"/>
      <color rgb="FF000080"/>
      <name val="Calibri"/>
      <family val="2"/>
      <charset val="238"/>
      <scheme val="minor"/>
    </font>
    <font>
      <b/>
      <sz val="8"/>
      <name val="Arial"/>
      <family val="2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49" fontId="1" fillId="0" borderId="0" xfId="1" applyNumberFormat="1" applyFill="1" applyAlignment="1">
      <alignment horizontal="center"/>
    </xf>
    <xf numFmtId="0" fontId="3" fillId="0" borderId="0" xfId="2" applyFont="1" applyFill="1" applyAlignment="1">
      <alignment horizontal="right"/>
    </xf>
    <xf numFmtId="0" fontId="1" fillId="0" borderId="0" xfId="1"/>
    <xf numFmtId="4" fontId="0" fillId="0" borderId="0" xfId="0" applyNumberFormat="1"/>
    <xf numFmtId="0" fontId="8" fillId="0" borderId="0" xfId="4" applyFont="1" applyFill="1"/>
    <xf numFmtId="0" fontId="8" fillId="0" borderId="0" xfId="4" applyFont="1" applyFill="1" applyAlignment="1">
      <alignment horizontal="right"/>
    </xf>
    <xf numFmtId="0" fontId="1" fillId="0" borderId="0" xfId="4"/>
    <xf numFmtId="0" fontId="9" fillId="4" borderId="1" xfId="4" applyFont="1" applyFill="1" applyBorder="1" applyAlignment="1">
      <alignment horizontal="center" vertical="center" wrapText="1"/>
    </xf>
    <xf numFmtId="0" fontId="9" fillId="4" borderId="2" xfId="4" applyFont="1" applyFill="1" applyBorder="1" applyAlignment="1">
      <alignment horizontal="center" vertical="center" wrapText="1"/>
    </xf>
    <xf numFmtId="0" fontId="10" fillId="0" borderId="13" xfId="4" applyFont="1" applyBorder="1" applyAlignment="1">
      <alignment vertical="center" wrapText="1"/>
    </xf>
    <xf numFmtId="0" fontId="10" fillId="0" borderId="14" xfId="4" applyFont="1" applyBorder="1" applyAlignment="1">
      <alignment horizontal="right" vertical="center" wrapText="1"/>
    </xf>
    <xf numFmtId="4" fontId="10" fillId="0" borderId="14" xfId="4" applyNumberFormat="1" applyFont="1" applyBorder="1" applyAlignment="1">
      <alignment horizontal="right" vertical="center" wrapText="1"/>
    </xf>
    <xf numFmtId="4" fontId="10" fillId="0" borderId="15" xfId="4" applyNumberFormat="1" applyFont="1" applyBorder="1" applyAlignment="1">
      <alignment horizontal="right" vertical="center" wrapText="1"/>
    </xf>
    <xf numFmtId="0" fontId="11" fillId="0" borderId="7" xfId="4" applyFont="1" applyBorder="1" applyAlignment="1">
      <alignment vertical="center" wrapText="1"/>
    </xf>
    <xf numFmtId="0" fontId="11" fillId="0" borderId="8" xfId="4" applyFont="1" applyBorder="1" applyAlignment="1">
      <alignment horizontal="right" vertical="center" wrapText="1"/>
    </xf>
    <xf numFmtId="4" fontId="11" fillId="0" borderId="8" xfId="4" applyNumberFormat="1" applyFont="1" applyBorder="1" applyAlignment="1">
      <alignment horizontal="right" vertical="center" wrapText="1"/>
    </xf>
    <xf numFmtId="4" fontId="11" fillId="0" borderId="8" xfId="4" applyNumberFormat="1" applyFont="1" applyBorder="1" applyAlignment="1">
      <alignment vertical="center"/>
    </xf>
    <xf numFmtId="4" fontId="11" fillId="0" borderId="9" xfId="4" applyNumberFormat="1" applyFont="1" applyBorder="1" applyAlignment="1">
      <alignment vertical="center"/>
    </xf>
    <xf numFmtId="4" fontId="1" fillId="0" borderId="0" xfId="4" applyNumberFormat="1"/>
    <xf numFmtId="4" fontId="11" fillId="0" borderId="14" xfId="4" applyNumberFormat="1" applyFont="1" applyBorder="1" applyAlignment="1">
      <alignment horizontal="right" vertical="center" wrapText="1"/>
    </xf>
    <xf numFmtId="0" fontId="10" fillId="0" borderId="7" xfId="4" applyFont="1" applyBorder="1" applyAlignment="1">
      <alignment vertical="center" wrapText="1"/>
    </xf>
    <xf numFmtId="4" fontId="10" fillId="0" borderId="8" xfId="4" applyNumberFormat="1" applyFont="1" applyBorder="1" applyAlignment="1">
      <alignment horizontal="right" vertical="center" wrapText="1"/>
    </xf>
    <xf numFmtId="4" fontId="10" fillId="0" borderId="9" xfId="4" applyNumberFormat="1" applyFont="1" applyBorder="1" applyAlignment="1">
      <alignment horizontal="right" vertical="center" wrapText="1"/>
    </xf>
    <xf numFmtId="4" fontId="11" fillId="0" borderId="9" xfId="4" applyNumberFormat="1" applyFont="1" applyBorder="1" applyAlignment="1">
      <alignment horizontal="right" vertical="center" wrapText="1"/>
    </xf>
    <xf numFmtId="0" fontId="10" fillId="0" borderId="8" xfId="4" applyFont="1" applyBorder="1" applyAlignment="1">
      <alignment horizontal="right" vertical="center" wrapText="1"/>
    </xf>
    <xf numFmtId="0" fontId="11" fillId="0" borderId="17" xfId="4" applyFont="1" applyBorder="1" applyAlignment="1">
      <alignment vertical="center" wrapText="1"/>
    </xf>
    <xf numFmtId="0" fontId="11" fillId="0" borderId="18" xfId="4" applyFont="1" applyBorder="1" applyAlignment="1">
      <alignment horizontal="right" vertical="center" wrapText="1"/>
    </xf>
    <xf numFmtId="4" fontId="11" fillId="0" borderId="18" xfId="4" applyNumberFormat="1" applyFont="1" applyBorder="1" applyAlignment="1">
      <alignment horizontal="right" vertical="center" wrapText="1"/>
    </xf>
    <xf numFmtId="4" fontId="11" fillId="0" borderId="19" xfId="4" applyNumberFormat="1" applyFont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0" borderId="2" xfId="4" applyFont="1" applyBorder="1" applyAlignment="1">
      <alignment horizontal="right" vertical="center" wrapText="1"/>
    </xf>
    <xf numFmtId="4" fontId="10" fillId="0" borderId="2" xfId="4" applyNumberFormat="1" applyFont="1" applyBorder="1" applyAlignment="1">
      <alignment horizontal="right" vertical="center" wrapText="1"/>
    </xf>
    <xf numFmtId="4" fontId="10" fillId="0" borderId="3" xfId="4" applyNumberFormat="1" applyFont="1" applyBorder="1" applyAlignment="1">
      <alignment horizontal="right" vertical="center" wrapText="1"/>
    </xf>
    <xf numFmtId="0" fontId="8" fillId="0" borderId="0" xfId="4" applyFont="1" applyFill="1" applyBorder="1"/>
    <xf numFmtId="164" fontId="8" fillId="0" borderId="16" xfId="4" applyNumberFormat="1" applyFont="1" applyFill="1" applyBorder="1" applyAlignment="1">
      <alignment horizontal="right"/>
    </xf>
    <xf numFmtId="0" fontId="11" fillId="0" borderId="13" xfId="4" applyFont="1" applyBorder="1" applyAlignment="1">
      <alignment horizontal="left" vertical="center" wrapText="1"/>
    </xf>
    <xf numFmtId="0" fontId="11" fillId="0" borderId="14" xfId="4" applyFont="1" applyBorder="1" applyAlignment="1">
      <alignment horizontal="right" vertical="center" wrapText="1"/>
    </xf>
    <xf numFmtId="4" fontId="11" fillId="0" borderId="15" xfId="4" applyNumberFormat="1" applyFont="1" applyBorder="1" applyAlignment="1">
      <alignment horizontal="right" vertical="center" wrapText="1"/>
    </xf>
    <xf numFmtId="0" fontId="11" fillId="0" borderId="7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3" fillId="0" borderId="0" xfId="4" applyFont="1" applyAlignment="1">
      <alignment horizontal="right"/>
    </xf>
    <xf numFmtId="0" fontId="1" fillId="0" borderId="0" xfId="1" applyFill="1" applyAlignment="1"/>
    <xf numFmtId="0" fontId="2" fillId="0" borderId="0" xfId="3" applyFill="1"/>
    <xf numFmtId="4" fontId="2" fillId="0" borderId="0" xfId="3" applyNumberFormat="1" applyFill="1"/>
    <xf numFmtId="0" fontId="0" fillId="0" borderId="0" xfId="0" applyFill="1"/>
    <xf numFmtId="49" fontId="13" fillId="0" borderId="0" xfId="3" applyNumberFormat="1" applyFont="1" applyBorder="1" applyAlignment="1">
      <alignment vertical="center" textRotation="90"/>
    </xf>
    <xf numFmtId="0" fontId="3" fillId="0" borderId="0" xfId="5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left"/>
    </xf>
    <xf numFmtId="4" fontId="3" fillId="0" borderId="0" xfId="5" applyNumberFormat="1" applyFont="1" applyFill="1" applyBorder="1" applyAlignment="1">
      <alignment horizontal="left"/>
    </xf>
    <xf numFmtId="4" fontId="3" fillId="0" borderId="0" xfId="5" applyNumberFormat="1" applyFont="1" applyFill="1" applyBorder="1"/>
    <xf numFmtId="0" fontId="14" fillId="0" borderId="0" xfId="1" applyFont="1" applyAlignment="1">
      <alignment horizontal="center"/>
    </xf>
    <xf numFmtId="49" fontId="15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4" fontId="16" fillId="0" borderId="0" xfId="1" applyNumberFormat="1" applyFont="1" applyAlignment="1">
      <alignment horizontal="center"/>
    </xf>
    <xf numFmtId="4" fontId="16" fillId="0" borderId="0" xfId="1" applyNumberFormat="1" applyFont="1" applyFill="1" applyAlignment="1">
      <alignment horizontal="right"/>
    </xf>
    <xf numFmtId="0" fontId="16" fillId="2" borderId="4" xfId="1" applyFont="1" applyFill="1" applyBorder="1" applyAlignment="1">
      <alignment vertical="center" wrapText="1"/>
    </xf>
    <xf numFmtId="0" fontId="16" fillId="2" borderId="5" xfId="1" applyFont="1" applyFill="1" applyBorder="1" applyAlignment="1">
      <alignment horizontal="center" vertical="center" wrapText="1"/>
    </xf>
    <xf numFmtId="4" fontId="16" fillId="2" borderId="5" xfId="1" applyNumberFormat="1" applyFont="1" applyFill="1" applyBorder="1" applyAlignment="1">
      <alignment horizontal="center" vertical="center" wrapText="1"/>
    </xf>
    <xf numFmtId="4" fontId="16" fillId="2" borderId="6" xfId="1" applyNumberFormat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8" xfId="6" applyFont="1" applyFill="1" applyBorder="1" applyAlignment="1">
      <alignment horizontal="left" vertical="center" wrapText="1"/>
    </xf>
    <xf numFmtId="4" fontId="16" fillId="3" borderId="8" xfId="1" applyNumberFormat="1" applyFont="1" applyFill="1" applyBorder="1" applyAlignment="1">
      <alignment vertical="center"/>
    </xf>
    <xf numFmtId="166" fontId="16" fillId="3" borderId="8" xfId="1" applyNumberFormat="1" applyFont="1" applyFill="1" applyBorder="1" applyAlignment="1">
      <alignment vertical="center"/>
    </xf>
    <xf numFmtId="4" fontId="16" fillId="3" borderId="9" xfId="1" applyNumberFormat="1" applyFont="1" applyFill="1" applyBorder="1" applyAlignment="1">
      <alignment vertical="center"/>
    </xf>
    <xf numFmtId="0" fontId="6" fillId="5" borderId="7" xfId="1" applyFont="1" applyFill="1" applyBorder="1" applyAlignment="1">
      <alignment horizontal="center" vertical="center" wrapText="1"/>
    </xf>
    <xf numFmtId="49" fontId="6" fillId="5" borderId="8" xfId="1" applyNumberFormat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left" vertical="center" wrapText="1"/>
    </xf>
    <xf numFmtId="4" fontId="6" fillId="5" borderId="8" xfId="1" applyNumberFormat="1" applyFont="1" applyFill="1" applyBorder="1" applyAlignment="1">
      <alignment vertical="center"/>
    </xf>
    <xf numFmtId="166" fontId="6" fillId="5" borderId="8" xfId="1" applyNumberFormat="1" applyFont="1" applyFill="1" applyBorder="1" applyAlignment="1">
      <alignment vertical="center"/>
    </xf>
    <xf numFmtId="4" fontId="6" fillId="5" borderId="9" xfId="1" applyNumberFormat="1" applyFont="1" applyFill="1" applyBorder="1" applyAlignment="1">
      <alignment vertical="center"/>
    </xf>
    <xf numFmtId="0" fontId="17" fillId="0" borderId="0" xfId="0" applyFont="1"/>
    <xf numFmtId="0" fontId="3" fillId="5" borderId="7" xfId="1" applyFont="1" applyFill="1" applyBorder="1" applyAlignment="1">
      <alignment horizontal="center" vertical="center" wrapText="1"/>
    </xf>
    <xf numFmtId="0" fontId="3" fillId="5" borderId="20" xfId="1" applyFont="1" applyFill="1" applyBorder="1" applyAlignment="1">
      <alignment horizontal="center" vertical="center" wrapText="1"/>
    </xf>
    <xf numFmtId="0" fontId="3" fillId="5" borderId="21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49" fontId="3" fillId="5" borderId="8" xfId="1" applyNumberFormat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left" vertical="center" wrapText="1"/>
    </xf>
    <xf numFmtId="4" fontId="3" fillId="5" borderId="8" xfId="1" applyNumberFormat="1" applyFont="1" applyFill="1" applyBorder="1" applyAlignment="1">
      <alignment vertical="center"/>
    </xf>
    <xf numFmtId="166" fontId="3" fillId="0" borderId="8" xfId="1" applyNumberFormat="1" applyFont="1" applyFill="1" applyBorder="1" applyAlignment="1">
      <alignment vertical="center"/>
    </xf>
    <xf numFmtId="4" fontId="3" fillId="5" borderId="9" xfId="1" applyNumberFormat="1" applyFont="1" applyFill="1" applyBorder="1" applyAlignment="1">
      <alignment vertical="center"/>
    </xf>
    <xf numFmtId="0" fontId="6" fillId="0" borderId="8" xfId="1" applyFont="1" applyFill="1" applyBorder="1" applyAlignment="1">
      <alignment horizontal="left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3" fillId="5" borderId="22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left" vertical="center" wrapText="1"/>
    </xf>
    <xf numFmtId="4" fontId="3" fillId="5" borderId="11" xfId="1" applyNumberFormat="1" applyFont="1" applyFill="1" applyBorder="1" applyAlignment="1">
      <alignment vertical="center"/>
    </xf>
    <xf numFmtId="4" fontId="3" fillId="5" borderId="12" xfId="1" applyNumberFormat="1" applyFont="1" applyFill="1" applyBorder="1" applyAlignment="1">
      <alignment vertical="center"/>
    </xf>
    <xf numFmtId="0" fontId="9" fillId="4" borderId="24" xfId="4" applyFont="1" applyFill="1" applyBorder="1" applyAlignment="1">
      <alignment horizontal="center" vertical="center" wrapText="1"/>
    </xf>
    <xf numFmtId="0" fontId="9" fillId="4" borderId="25" xfId="4" applyFont="1" applyFill="1" applyBorder="1" applyAlignment="1">
      <alignment horizontal="center" vertical="center" wrapText="1"/>
    </xf>
    <xf numFmtId="0" fontId="2" fillId="0" borderId="0" xfId="3"/>
    <xf numFmtId="1" fontId="2" fillId="0" borderId="0" xfId="3" applyNumberFormat="1" applyAlignment="1">
      <alignment vertical="center" wrapText="1"/>
    </xf>
    <xf numFmtId="0" fontId="2" fillId="0" borderId="0" xfId="3" applyAlignment="1">
      <alignment vertical="center" wrapText="1"/>
    </xf>
    <xf numFmtId="4" fontId="2" fillId="0" borderId="0" xfId="3" applyNumberForma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1" fontId="1" fillId="0" borderId="0" xfId="1" applyNumberFormat="1" applyAlignment="1">
      <alignment vertical="center" wrapText="1"/>
    </xf>
    <xf numFmtId="0" fontId="1" fillId="0" borderId="0" xfId="1" applyAlignment="1">
      <alignment vertical="center" wrapText="1"/>
    </xf>
    <xf numFmtId="4" fontId="1" fillId="0" borderId="0" xfId="1" applyNumberFormat="1" applyAlignment="1">
      <alignment vertical="center" wrapText="1"/>
    </xf>
    <xf numFmtId="3" fontId="16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/>
    </xf>
    <xf numFmtId="1" fontId="19" fillId="0" borderId="14" xfId="1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49" fontId="20" fillId="0" borderId="14" xfId="1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left" vertical="center" wrapText="1"/>
    </xf>
    <xf numFmtId="4" fontId="19" fillId="5" borderId="14" xfId="1" applyNumberFormat="1" applyFont="1" applyFill="1" applyBorder="1" applyAlignment="1">
      <alignment vertical="center" wrapText="1"/>
    </xf>
    <xf numFmtId="166" fontId="19" fillId="5" borderId="26" xfId="1" applyNumberFormat="1" applyFont="1" applyFill="1" applyBorder="1" applyAlignment="1">
      <alignment vertical="center" wrapText="1"/>
    </xf>
    <xf numFmtId="0" fontId="3" fillId="0" borderId="7" xfId="1" applyFont="1" applyFill="1" applyBorder="1" applyAlignment="1">
      <alignment horizontal="center"/>
    </xf>
    <xf numFmtId="1" fontId="3" fillId="0" borderId="8" xfId="1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left" vertical="center" wrapText="1"/>
    </xf>
    <xf numFmtId="4" fontId="21" fillId="5" borderId="8" xfId="1" applyNumberFormat="1" applyFont="1" applyFill="1" applyBorder="1" applyAlignment="1">
      <alignment vertical="center" wrapText="1"/>
    </xf>
    <xf numFmtId="166" fontId="3" fillId="5" borderId="14" xfId="1" applyNumberFormat="1" applyFont="1" applyFill="1" applyBorder="1" applyAlignment="1">
      <alignment vertical="center" wrapText="1"/>
    </xf>
    <xf numFmtId="166" fontId="3" fillId="5" borderId="26" xfId="1" applyNumberFormat="1" applyFont="1" applyFill="1" applyBorder="1" applyAlignment="1">
      <alignment vertical="center" wrapText="1"/>
    </xf>
    <xf numFmtId="0" fontId="18" fillId="0" borderId="24" xfId="1" applyFont="1" applyBorder="1" applyAlignment="1">
      <alignment horizontal="center" vertical="center" wrapText="1"/>
    </xf>
    <xf numFmtId="166" fontId="19" fillId="5" borderId="14" xfId="1" applyNumberFormat="1" applyFont="1" applyFill="1" applyBorder="1" applyAlignment="1">
      <alignment vertical="center" wrapText="1"/>
    </xf>
    <xf numFmtId="0" fontId="16" fillId="4" borderId="1" xfId="1" applyFont="1" applyFill="1" applyBorder="1" applyAlignment="1">
      <alignment horizontal="center"/>
    </xf>
    <xf numFmtId="1" fontId="16" fillId="4" borderId="2" xfId="1" applyNumberFormat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left" vertical="center" wrapText="1"/>
    </xf>
    <xf numFmtId="4" fontId="16" fillId="4" borderId="2" xfId="1" applyNumberFormat="1" applyFont="1" applyFill="1" applyBorder="1" applyAlignment="1">
      <alignment vertical="center" wrapText="1"/>
    </xf>
    <xf numFmtId="166" fontId="16" fillId="4" borderId="2" xfId="1" applyNumberFormat="1" applyFont="1" applyFill="1" applyBorder="1" applyAlignment="1">
      <alignment vertical="center" wrapText="1"/>
    </xf>
    <xf numFmtId="4" fontId="16" fillId="0" borderId="5" xfId="1" applyNumberFormat="1" applyFont="1" applyFill="1" applyBorder="1" applyAlignment="1">
      <alignment horizontal="center" vertical="center" wrapText="1"/>
    </xf>
    <xf numFmtId="4" fontId="16" fillId="0" borderId="6" xfId="1" applyNumberFormat="1" applyFont="1" applyFill="1" applyBorder="1" applyAlignment="1">
      <alignment horizontal="center" vertical="center" wrapText="1"/>
    </xf>
    <xf numFmtId="166" fontId="16" fillId="4" borderId="3" xfId="1" applyNumberFormat="1" applyFont="1" applyFill="1" applyBorder="1" applyAlignment="1">
      <alignment vertical="center" wrapText="1"/>
    </xf>
    <xf numFmtId="0" fontId="7" fillId="4" borderId="16" xfId="4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3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6" fillId="2" borderId="5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/>
    </xf>
    <xf numFmtId="0" fontId="6" fillId="5" borderId="20" xfId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7">
    <cellStyle name="Normální" xfId="0" builtinId="0"/>
    <cellStyle name="Normální 2" xfId="4"/>
    <cellStyle name="normální_2. Rozpočet 2007 - tabulky" xfId="3"/>
    <cellStyle name="normální_Rozpis výdajů 03 bez PO" xfId="1"/>
    <cellStyle name="normální_Rozpis výdajů 03 bez PO 2" xfId="6"/>
    <cellStyle name="normální_Rozpis výdajů 03 bez PO 3" xfId="5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49"/>
  <sheetViews>
    <sheetView tabSelected="1" topLeftCell="A13" zoomScaleNormal="100" workbookViewId="0">
      <selection activeCell="K19" sqref="K19"/>
    </sheetView>
  </sheetViews>
  <sheetFormatPr defaultRowHeight="12.75" x14ac:dyDescent="0.2"/>
  <cols>
    <col min="1" max="1" width="36.5703125" style="7" bestFit="1" customWidth="1"/>
    <col min="2" max="2" width="7.28515625" style="7" customWidth="1"/>
    <col min="3" max="3" width="13.85546875" style="7" customWidth="1"/>
    <col min="4" max="4" width="11.7109375" style="7" customWidth="1"/>
    <col min="5" max="5" width="14.140625" style="7" customWidth="1"/>
    <col min="6" max="244" width="9.140625" style="7"/>
    <col min="245" max="245" width="36.5703125" style="7" bestFit="1" customWidth="1"/>
    <col min="246" max="246" width="7.28515625" style="7" customWidth="1"/>
    <col min="247" max="247" width="13.85546875" style="7" customWidth="1"/>
    <col min="248" max="248" width="8.7109375" style="7" bestFit="1" customWidth="1"/>
    <col min="249" max="249" width="14.140625" style="7" customWidth="1"/>
    <col min="250" max="253" width="9.140625" style="7"/>
    <col min="254" max="254" width="11.7109375" style="7" bestFit="1" customWidth="1"/>
    <col min="255" max="500" width="9.140625" style="7"/>
    <col min="501" max="501" width="36.5703125" style="7" bestFit="1" customWidth="1"/>
    <col min="502" max="502" width="7.28515625" style="7" customWidth="1"/>
    <col min="503" max="503" width="13.85546875" style="7" customWidth="1"/>
    <col min="504" max="504" width="8.7109375" style="7" bestFit="1" customWidth="1"/>
    <col min="505" max="505" width="14.140625" style="7" customWidth="1"/>
    <col min="506" max="509" width="9.140625" style="7"/>
    <col min="510" max="510" width="11.7109375" style="7" bestFit="1" customWidth="1"/>
    <col min="511" max="756" width="9.140625" style="7"/>
    <col min="757" max="757" width="36.5703125" style="7" bestFit="1" customWidth="1"/>
    <col min="758" max="758" width="7.28515625" style="7" customWidth="1"/>
    <col min="759" max="759" width="13.85546875" style="7" customWidth="1"/>
    <col min="760" max="760" width="8.7109375" style="7" bestFit="1" customWidth="1"/>
    <col min="761" max="761" width="14.140625" style="7" customWidth="1"/>
    <col min="762" max="765" width="9.140625" style="7"/>
    <col min="766" max="766" width="11.7109375" style="7" bestFit="1" customWidth="1"/>
    <col min="767" max="1012" width="9.140625" style="7"/>
    <col min="1013" max="1013" width="36.5703125" style="7" bestFit="1" customWidth="1"/>
    <col min="1014" max="1014" width="7.28515625" style="7" customWidth="1"/>
    <col min="1015" max="1015" width="13.85546875" style="7" customWidth="1"/>
    <col min="1016" max="1016" width="8.7109375" style="7" bestFit="1" customWidth="1"/>
    <col min="1017" max="1017" width="14.140625" style="7" customWidth="1"/>
    <col min="1018" max="1021" width="9.140625" style="7"/>
    <col min="1022" max="1022" width="11.7109375" style="7" bestFit="1" customWidth="1"/>
    <col min="1023" max="1268" width="9.140625" style="7"/>
    <col min="1269" max="1269" width="36.5703125" style="7" bestFit="1" customWidth="1"/>
    <col min="1270" max="1270" width="7.28515625" style="7" customWidth="1"/>
    <col min="1271" max="1271" width="13.85546875" style="7" customWidth="1"/>
    <col min="1272" max="1272" width="8.7109375" style="7" bestFit="1" customWidth="1"/>
    <col min="1273" max="1273" width="14.140625" style="7" customWidth="1"/>
    <col min="1274" max="1277" width="9.140625" style="7"/>
    <col min="1278" max="1278" width="11.7109375" style="7" bestFit="1" customWidth="1"/>
    <col min="1279" max="1524" width="9.140625" style="7"/>
    <col min="1525" max="1525" width="36.5703125" style="7" bestFit="1" customWidth="1"/>
    <col min="1526" max="1526" width="7.28515625" style="7" customWidth="1"/>
    <col min="1527" max="1527" width="13.85546875" style="7" customWidth="1"/>
    <col min="1528" max="1528" width="8.7109375" style="7" bestFit="1" customWidth="1"/>
    <col min="1529" max="1529" width="14.140625" style="7" customWidth="1"/>
    <col min="1530" max="1533" width="9.140625" style="7"/>
    <col min="1534" max="1534" width="11.7109375" style="7" bestFit="1" customWidth="1"/>
    <col min="1535" max="1780" width="9.140625" style="7"/>
    <col min="1781" max="1781" width="36.5703125" style="7" bestFit="1" customWidth="1"/>
    <col min="1782" max="1782" width="7.28515625" style="7" customWidth="1"/>
    <col min="1783" max="1783" width="13.85546875" style="7" customWidth="1"/>
    <col min="1784" max="1784" width="8.7109375" style="7" bestFit="1" customWidth="1"/>
    <col min="1785" max="1785" width="14.140625" style="7" customWidth="1"/>
    <col min="1786" max="1789" width="9.140625" style="7"/>
    <col min="1790" max="1790" width="11.7109375" style="7" bestFit="1" customWidth="1"/>
    <col min="1791" max="2036" width="9.140625" style="7"/>
    <col min="2037" max="2037" width="36.5703125" style="7" bestFit="1" customWidth="1"/>
    <col min="2038" max="2038" width="7.28515625" style="7" customWidth="1"/>
    <col min="2039" max="2039" width="13.85546875" style="7" customWidth="1"/>
    <col min="2040" max="2040" width="8.7109375" style="7" bestFit="1" customWidth="1"/>
    <col min="2041" max="2041" width="14.140625" style="7" customWidth="1"/>
    <col min="2042" max="2045" width="9.140625" style="7"/>
    <col min="2046" max="2046" width="11.7109375" style="7" bestFit="1" customWidth="1"/>
    <col min="2047" max="2292" width="9.140625" style="7"/>
    <col min="2293" max="2293" width="36.5703125" style="7" bestFit="1" customWidth="1"/>
    <col min="2294" max="2294" width="7.28515625" style="7" customWidth="1"/>
    <col min="2295" max="2295" width="13.85546875" style="7" customWidth="1"/>
    <col min="2296" max="2296" width="8.7109375" style="7" bestFit="1" customWidth="1"/>
    <col min="2297" max="2297" width="14.140625" style="7" customWidth="1"/>
    <col min="2298" max="2301" width="9.140625" style="7"/>
    <col min="2302" max="2302" width="11.7109375" style="7" bestFit="1" customWidth="1"/>
    <col min="2303" max="2548" width="9.140625" style="7"/>
    <col min="2549" max="2549" width="36.5703125" style="7" bestFit="1" customWidth="1"/>
    <col min="2550" max="2550" width="7.28515625" style="7" customWidth="1"/>
    <col min="2551" max="2551" width="13.85546875" style="7" customWidth="1"/>
    <col min="2552" max="2552" width="8.7109375" style="7" bestFit="1" customWidth="1"/>
    <col min="2553" max="2553" width="14.140625" style="7" customWidth="1"/>
    <col min="2554" max="2557" width="9.140625" style="7"/>
    <col min="2558" max="2558" width="11.7109375" style="7" bestFit="1" customWidth="1"/>
    <col min="2559" max="2804" width="9.140625" style="7"/>
    <col min="2805" max="2805" width="36.5703125" style="7" bestFit="1" customWidth="1"/>
    <col min="2806" max="2806" width="7.28515625" style="7" customWidth="1"/>
    <col min="2807" max="2807" width="13.85546875" style="7" customWidth="1"/>
    <col min="2808" max="2808" width="8.7109375" style="7" bestFit="1" customWidth="1"/>
    <col min="2809" max="2809" width="14.140625" style="7" customWidth="1"/>
    <col min="2810" max="2813" width="9.140625" style="7"/>
    <col min="2814" max="2814" width="11.7109375" style="7" bestFit="1" customWidth="1"/>
    <col min="2815" max="3060" width="9.140625" style="7"/>
    <col min="3061" max="3061" width="36.5703125" style="7" bestFit="1" customWidth="1"/>
    <col min="3062" max="3062" width="7.28515625" style="7" customWidth="1"/>
    <col min="3063" max="3063" width="13.85546875" style="7" customWidth="1"/>
    <col min="3064" max="3064" width="8.7109375" style="7" bestFit="1" customWidth="1"/>
    <col min="3065" max="3065" width="14.140625" style="7" customWidth="1"/>
    <col min="3066" max="3069" width="9.140625" style="7"/>
    <col min="3070" max="3070" width="11.7109375" style="7" bestFit="1" customWidth="1"/>
    <col min="3071" max="3316" width="9.140625" style="7"/>
    <col min="3317" max="3317" width="36.5703125" style="7" bestFit="1" customWidth="1"/>
    <col min="3318" max="3318" width="7.28515625" style="7" customWidth="1"/>
    <col min="3319" max="3319" width="13.85546875" style="7" customWidth="1"/>
    <col min="3320" max="3320" width="8.7109375" style="7" bestFit="1" customWidth="1"/>
    <col min="3321" max="3321" width="14.140625" style="7" customWidth="1"/>
    <col min="3322" max="3325" width="9.140625" style="7"/>
    <col min="3326" max="3326" width="11.7109375" style="7" bestFit="1" customWidth="1"/>
    <col min="3327" max="3572" width="9.140625" style="7"/>
    <col min="3573" max="3573" width="36.5703125" style="7" bestFit="1" customWidth="1"/>
    <col min="3574" max="3574" width="7.28515625" style="7" customWidth="1"/>
    <col min="3575" max="3575" width="13.85546875" style="7" customWidth="1"/>
    <col min="3576" max="3576" width="8.7109375" style="7" bestFit="1" customWidth="1"/>
    <col min="3577" max="3577" width="14.140625" style="7" customWidth="1"/>
    <col min="3578" max="3581" width="9.140625" style="7"/>
    <col min="3582" max="3582" width="11.7109375" style="7" bestFit="1" customWidth="1"/>
    <col min="3583" max="3828" width="9.140625" style="7"/>
    <col min="3829" max="3829" width="36.5703125" style="7" bestFit="1" customWidth="1"/>
    <col min="3830" max="3830" width="7.28515625" style="7" customWidth="1"/>
    <col min="3831" max="3831" width="13.85546875" style="7" customWidth="1"/>
    <col min="3832" max="3832" width="8.7109375" style="7" bestFit="1" customWidth="1"/>
    <col min="3833" max="3833" width="14.140625" style="7" customWidth="1"/>
    <col min="3834" max="3837" width="9.140625" style="7"/>
    <col min="3838" max="3838" width="11.7109375" style="7" bestFit="1" customWidth="1"/>
    <col min="3839" max="4084" width="9.140625" style="7"/>
    <col min="4085" max="4085" width="36.5703125" style="7" bestFit="1" customWidth="1"/>
    <col min="4086" max="4086" width="7.28515625" style="7" customWidth="1"/>
    <col min="4087" max="4087" width="13.85546875" style="7" customWidth="1"/>
    <col min="4088" max="4088" width="8.7109375" style="7" bestFit="1" customWidth="1"/>
    <col min="4089" max="4089" width="14.140625" style="7" customWidth="1"/>
    <col min="4090" max="4093" width="9.140625" style="7"/>
    <col min="4094" max="4094" width="11.7109375" style="7" bestFit="1" customWidth="1"/>
    <col min="4095" max="4340" width="9.140625" style="7"/>
    <col min="4341" max="4341" width="36.5703125" style="7" bestFit="1" customWidth="1"/>
    <col min="4342" max="4342" width="7.28515625" style="7" customWidth="1"/>
    <col min="4343" max="4343" width="13.85546875" style="7" customWidth="1"/>
    <col min="4344" max="4344" width="8.7109375" style="7" bestFit="1" customWidth="1"/>
    <col min="4345" max="4345" width="14.140625" style="7" customWidth="1"/>
    <col min="4346" max="4349" width="9.140625" style="7"/>
    <col min="4350" max="4350" width="11.7109375" style="7" bestFit="1" customWidth="1"/>
    <col min="4351" max="4596" width="9.140625" style="7"/>
    <col min="4597" max="4597" width="36.5703125" style="7" bestFit="1" customWidth="1"/>
    <col min="4598" max="4598" width="7.28515625" style="7" customWidth="1"/>
    <col min="4599" max="4599" width="13.85546875" style="7" customWidth="1"/>
    <col min="4600" max="4600" width="8.7109375" style="7" bestFit="1" customWidth="1"/>
    <col min="4601" max="4601" width="14.140625" style="7" customWidth="1"/>
    <col min="4602" max="4605" width="9.140625" style="7"/>
    <col min="4606" max="4606" width="11.7109375" style="7" bestFit="1" customWidth="1"/>
    <col min="4607" max="4852" width="9.140625" style="7"/>
    <col min="4853" max="4853" width="36.5703125" style="7" bestFit="1" customWidth="1"/>
    <col min="4854" max="4854" width="7.28515625" style="7" customWidth="1"/>
    <col min="4855" max="4855" width="13.85546875" style="7" customWidth="1"/>
    <col min="4856" max="4856" width="8.7109375" style="7" bestFit="1" customWidth="1"/>
    <col min="4857" max="4857" width="14.140625" style="7" customWidth="1"/>
    <col min="4858" max="4861" width="9.140625" style="7"/>
    <col min="4862" max="4862" width="11.7109375" style="7" bestFit="1" customWidth="1"/>
    <col min="4863" max="5108" width="9.140625" style="7"/>
    <col min="5109" max="5109" width="36.5703125" style="7" bestFit="1" customWidth="1"/>
    <col min="5110" max="5110" width="7.28515625" style="7" customWidth="1"/>
    <col min="5111" max="5111" width="13.85546875" style="7" customWidth="1"/>
    <col min="5112" max="5112" width="8.7109375" style="7" bestFit="1" customWidth="1"/>
    <col min="5113" max="5113" width="14.140625" style="7" customWidth="1"/>
    <col min="5114" max="5117" width="9.140625" style="7"/>
    <col min="5118" max="5118" width="11.7109375" style="7" bestFit="1" customWidth="1"/>
    <col min="5119" max="5364" width="9.140625" style="7"/>
    <col min="5365" max="5365" width="36.5703125" style="7" bestFit="1" customWidth="1"/>
    <col min="5366" max="5366" width="7.28515625" style="7" customWidth="1"/>
    <col min="5367" max="5367" width="13.85546875" style="7" customWidth="1"/>
    <col min="5368" max="5368" width="8.7109375" style="7" bestFit="1" customWidth="1"/>
    <col min="5369" max="5369" width="14.140625" style="7" customWidth="1"/>
    <col min="5370" max="5373" width="9.140625" style="7"/>
    <col min="5374" max="5374" width="11.7109375" style="7" bestFit="1" customWidth="1"/>
    <col min="5375" max="5620" width="9.140625" style="7"/>
    <col min="5621" max="5621" width="36.5703125" style="7" bestFit="1" customWidth="1"/>
    <col min="5622" max="5622" width="7.28515625" style="7" customWidth="1"/>
    <col min="5623" max="5623" width="13.85546875" style="7" customWidth="1"/>
    <col min="5624" max="5624" width="8.7109375" style="7" bestFit="1" customWidth="1"/>
    <col min="5625" max="5625" width="14.140625" style="7" customWidth="1"/>
    <col min="5626" max="5629" width="9.140625" style="7"/>
    <col min="5630" max="5630" width="11.7109375" style="7" bestFit="1" customWidth="1"/>
    <col min="5631" max="5876" width="9.140625" style="7"/>
    <col min="5877" max="5877" width="36.5703125" style="7" bestFit="1" customWidth="1"/>
    <col min="5878" max="5878" width="7.28515625" style="7" customWidth="1"/>
    <col min="5879" max="5879" width="13.85546875" style="7" customWidth="1"/>
    <col min="5880" max="5880" width="8.7109375" style="7" bestFit="1" customWidth="1"/>
    <col min="5881" max="5881" width="14.140625" style="7" customWidth="1"/>
    <col min="5882" max="5885" width="9.140625" style="7"/>
    <col min="5886" max="5886" width="11.7109375" style="7" bestFit="1" customWidth="1"/>
    <col min="5887" max="6132" width="9.140625" style="7"/>
    <col min="6133" max="6133" width="36.5703125" style="7" bestFit="1" customWidth="1"/>
    <col min="6134" max="6134" width="7.28515625" style="7" customWidth="1"/>
    <col min="6135" max="6135" width="13.85546875" style="7" customWidth="1"/>
    <col min="6136" max="6136" width="8.7109375" style="7" bestFit="1" customWidth="1"/>
    <col min="6137" max="6137" width="14.140625" style="7" customWidth="1"/>
    <col min="6138" max="6141" width="9.140625" style="7"/>
    <col min="6142" max="6142" width="11.7109375" style="7" bestFit="1" customWidth="1"/>
    <col min="6143" max="6388" width="9.140625" style="7"/>
    <col min="6389" max="6389" width="36.5703125" style="7" bestFit="1" customWidth="1"/>
    <col min="6390" max="6390" width="7.28515625" style="7" customWidth="1"/>
    <col min="6391" max="6391" width="13.85546875" style="7" customWidth="1"/>
    <col min="6392" max="6392" width="8.7109375" style="7" bestFit="1" customWidth="1"/>
    <col min="6393" max="6393" width="14.140625" style="7" customWidth="1"/>
    <col min="6394" max="6397" width="9.140625" style="7"/>
    <col min="6398" max="6398" width="11.7109375" style="7" bestFit="1" customWidth="1"/>
    <col min="6399" max="6644" width="9.140625" style="7"/>
    <col min="6645" max="6645" width="36.5703125" style="7" bestFit="1" customWidth="1"/>
    <col min="6646" max="6646" width="7.28515625" style="7" customWidth="1"/>
    <col min="6647" max="6647" width="13.85546875" style="7" customWidth="1"/>
    <col min="6648" max="6648" width="8.7109375" style="7" bestFit="1" customWidth="1"/>
    <col min="6649" max="6649" width="14.140625" style="7" customWidth="1"/>
    <col min="6650" max="6653" width="9.140625" style="7"/>
    <col min="6654" max="6654" width="11.7109375" style="7" bestFit="1" customWidth="1"/>
    <col min="6655" max="6900" width="9.140625" style="7"/>
    <col min="6901" max="6901" width="36.5703125" style="7" bestFit="1" customWidth="1"/>
    <col min="6902" max="6902" width="7.28515625" style="7" customWidth="1"/>
    <col min="6903" max="6903" width="13.85546875" style="7" customWidth="1"/>
    <col min="6904" max="6904" width="8.7109375" style="7" bestFit="1" customWidth="1"/>
    <col min="6905" max="6905" width="14.140625" style="7" customWidth="1"/>
    <col min="6906" max="6909" width="9.140625" style="7"/>
    <col min="6910" max="6910" width="11.7109375" style="7" bestFit="1" customWidth="1"/>
    <col min="6911" max="7156" width="9.140625" style="7"/>
    <col min="7157" max="7157" width="36.5703125" style="7" bestFit="1" customWidth="1"/>
    <col min="7158" max="7158" width="7.28515625" style="7" customWidth="1"/>
    <col min="7159" max="7159" width="13.85546875" style="7" customWidth="1"/>
    <col min="7160" max="7160" width="8.7109375" style="7" bestFit="1" customWidth="1"/>
    <col min="7161" max="7161" width="14.140625" style="7" customWidth="1"/>
    <col min="7162" max="7165" width="9.140625" style="7"/>
    <col min="7166" max="7166" width="11.7109375" style="7" bestFit="1" customWidth="1"/>
    <col min="7167" max="7412" width="9.140625" style="7"/>
    <col min="7413" max="7413" width="36.5703125" style="7" bestFit="1" customWidth="1"/>
    <col min="7414" max="7414" width="7.28515625" style="7" customWidth="1"/>
    <col min="7415" max="7415" width="13.85546875" style="7" customWidth="1"/>
    <col min="7416" max="7416" width="8.7109375" style="7" bestFit="1" customWidth="1"/>
    <col min="7417" max="7417" width="14.140625" style="7" customWidth="1"/>
    <col min="7418" max="7421" width="9.140625" style="7"/>
    <col min="7422" max="7422" width="11.7109375" style="7" bestFit="1" customWidth="1"/>
    <col min="7423" max="7668" width="9.140625" style="7"/>
    <col min="7669" max="7669" width="36.5703125" style="7" bestFit="1" customWidth="1"/>
    <col min="7670" max="7670" width="7.28515625" style="7" customWidth="1"/>
    <col min="7671" max="7671" width="13.85546875" style="7" customWidth="1"/>
    <col min="7672" max="7672" width="8.7109375" style="7" bestFit="1" customWidth="1"/>
    <col min="7673" max="7673" width="14.140625" style="7" customWidth="1"/>
    <col min="7674" max="7677" width="9.140625" style="7"/>
    <col min="7678" max="7678" width="11.7109375" style="7" bestFit="1" customWidth="1"/>
    <col min="7679" max="7924" width="9.140625" style="7"/>
    <col min="7925" max="7925" width="36.5703125" style="7" bestFit="1" customWidth="1"/>
    <col min="7926" max="7926" width="7.28515625" style="7" customWidth="1"/>
    <col min="7927" max="7927" width="13.85546875" style="7" customWidth="1"/>
    <col min="7928" max="7928" width="8.7109375" style="7" bestFit="1" customWidth="1"/>
    <col min="7929" max="7929" width="14.140625" style="7" customWidth="1"/>
    <col min="7930" max="7933" width="9.140625" style="7"/>
    <col min="7934" max="7934" width="11.7109375" style="7" bestFit="1" customWidth="1"/>
    <col min="7935" max="8180" width="9.140625" style="7"/>
    <col min="8181" max="8181" width="36.5703125" style="7" bestFit="1" customWidth="1"/>
    <col min="8182" max="8182" width="7.28515625" style="7" customWidth="1"/>
    <col min="8183" max="8183" width="13.85546875" style="7" customWidth="1"/>
    <col min="8184" max="8184" width="8.7109375" style="7" bestFit="1" customWidth="1"/>
    <col min="8185" max="8185" width="14.140625" style="7" customWidth="1"/>
    <col min="8186" max="8189" width="9.140625" style="7"/>
    <col min="8190" max="8190" width="11.7109375" style="7" bestFit="1" customWidth="1"/>
    <col min="8191" max="8436" width="9.140625" style="7"/>
    <col min="8437" max="8437" width="36.5703125" style="7" bestFit="1" customWidth="1"/>
    <col min="8438" max="8438" width="7.28515625" style="7" customWidth="1"/>
    <col min="8439" max="8439" width="13.85546875" style="7" customWidth="1"/>
    <col min="8440" max="8440" width="8.7109375" style="7" bestFit="1" customWidth="1"/>
    <col min="8441" max="8441" width="14.140625" style="7" customWidth="1"/>
    <col min="8442" max="8445" width="9.140625" style="7"/>
    <col min="8446" max="8446" width="11.7109375" style="7" bestFit="1" customWidth="1"/>
    <col min="8447" max="8692" width="9.140625" style="7"/>
    <col min="8693" max="8693" width="36.5703125" style="7" bestFit="1" customWidth="1"/>
    <col min="8694" max="8694" width="7.28515625" style="7" customWidth="1"/>
    <col min="8695" max="8695" width="13.85546875" style="7" customWidth="1"/>
    <col min="8696" max="8696" width="8.7109375" style="7" bestFit="1" customWidth="1"/>
    <col min="8697" max="8697" width="14.140625" style="7" customWidth="1"/>
    <col min="8698" max="8701" width="9.140625" style="7"/>
    <col min="8702" max="8702" width="11.7109375" style="7" bestFit="1" customWidth="1"/>
    <col min="8703" max="8948" width="9.140625" style="7"/>
    <col min="8949" max="8949" width="36.5703125" style="7" bestFit="1" customWidth="1"/>
    <col min="8950" max="8950" width="7.28515625" style="7" customWidth="1"/>
    <col min="8951" max="8951" width="13.85546875" style="7" customWidth="1"/>
    <col min="8952" max="8952" width="8.7109375" style="7" bestFit="1" customWidth="1"/>
    <col min="8953" max="8953" width="14.140625" style="7" customWidth="1"/>
    <col min="8954" max="8957" width="9.140625" style="7"/>
    <col min="8958" max="8958" width="11.7109375" style="7" bestFit="1" customWidth="1"/>
    <col min="8959" max="9204" width="9.140625" style="7"/>
    <col min="9205" max="9205" width="36.5703125" style="7" bestFit="1" customWidth="1"/>
    <col min="9206" max="9206" width="7.28515625" style="7" customWidth="1"/>
    <col min="9207" max="9207" width="13.85546875" style="7" customWidth="1"/>
    <col min="9208" max="9208" width="8.7109375" style="7" bestFit="1" customWidth="1"/>
    <col min="9209" max="9209" width="14.140625" style="7" customWidth="1"/>
    <col min="9210" max="9213" width="9.140625" style="7"/>
    <col min="9214" max="9214" width="11.7109375" style="7" bestFit="1" customWidth="1"/>
    <col min="9215" max="9460" width="9.140625" style="7"/>
    <col min="9461" max="9461" width="36.5703125" style="7" bestFit="1" customWidth="1"/>
    <col min="9462" max="9462" width="7.28515625" style="7" customWidth="1"/>
    <col min="9463" max="9463" width="13.85546875" style="7" customWidth="1"/>
    <col min="9464" max="9464" width="8.7109375" style="7" bestFit="1" customWidth="1"/>
    <col min="9465" max="9465" width="14.140625" style="7" customWidth="1"/>
    <col min="9466" max="9469" width="9.140625" style="7"/>
    <col min="9470" max="9470" width="11.7109375" style="7" bestFit="1" customWidth="1"/>
    <col min="9471" max="9716" width="9.140625" style="7"/>
    <col min="9717" max="9717" width="36.5703125" style="7" bestFit="1" customWidth="1"/>
    <col min="9718" max="9718" width="7.28515625" style="7" customWidth="1"/>
    <col min="9719" max="9719" width="13.85546875" style="7" customWidth="1"/>
    <col min="9720" max="9720" width="8.7109375" style="7" bestFit="1" customWidth="1"/>
    <col min="9721" max="9721" width="14.140625" style="7" customWidth="1"/>
    <col min="9722" max="9725" width="9.140625" style="7"/>
    <col min="9726" max="9726" width="11.7109375" style="7" bestFit="1" customWidth="1"/>
    <col min="9727" max="9972" width="9.140625" style="7"/>
    <col min="9973" max="9973" width="36.5703125" style="7" bestFit="1" customWidth="1"/>
    <col min="9974" max="9974" width="7.28515625" style="7" customWidth="1"/>
    <col min="9975" max="9975" width="13.85546875" style="7" customWidth="1"/>
    <col min="9976" max="9976" width="8.7109375" style="7" bestFit="1" customWidth="1"/>
    <col min="9977" max="9977" width="14.140625" style="7" customWidth="1"/>
    <col min="9978" max="9981" width="9.140625" style="7"/>
    <col min="9982" max="9982" width="11.7109375" style="7" bestFit="1" customWidth="1"/>
    <col min="9983" max="10228" width="9.140625" style="7"/>
    <col min="10229" max="10229" width="36.5703125" style="7" bestFit="1" customWidth="1"/>
    <col min="10230" max="10230" width="7.28515625" style="7" customWidth="1"/>
    <col min="10231" max="10231" width="13.85546875" style="7" customWidth="1"/>
    <col min="10232" max="10232" width="8.7109375" style="7" bestFit="1" customWidth="1"/>
    <col min="10233" max="10233" width="14.140625" style="7" customWidth="1"/>
    <col min="10234" max="10237" width="9.140625" style="7"/>
    <col min="10238" max="10238" width="11.7109375" style="7" bestFit="1" customWidth="1"/>
    <col min="10239" max="10484" width="9.140625" style="7"/>
    <col min="10485" max="10485" width="36.5703125" style="7" bestFit="1" customWidth="1"/>
    <col min="10486" max="10486" width="7.28515625" style="7" customWidth="1"/>
    <col min="10487" max="10487" width="13.85546875" style="7" customWidth="1"/>
    <col min="10488" max="10488" width="8.7109375" style="7" bestFit="1" customWidth="1"/>
    <col min="10489" max="10489" width="14.140625" style="7" customWidth="1"/>
    <col min="10490" max="10493" width="9.140625" style="7"/>
    <col min="10494" max="10494" width="11.7109375" style="7" bestFit="1" customWidth="1"/>
    <col min="10495" max="10740" width="9.140625" style="7"/>
    <col min="10741" max="10741" width="36.5703125" style="7" bestFit="1" customWidth="1"/>
    <col min="10742" max="10742" width="7.28515625" style="7" customWidth="1"/>
    <col min="10743" max="10743" width="13.85546875" style="7" customWidth="1"/>
    <col min="10744" max="10744" width="8.7109375" style="7" bestFit="1" customWidth="1"/>
    <col min="10745" max="10745" width="14.140625" style="7" customWidth="1"/>
    <col min="10746" max="10749" width="9.140625" style="7"/>
    <col min="10750" max="10750" width="11.7109375" style="7" bestFit="1" customWidth="1"/>
    <col min="10751" max="10996" width="9.140625" style="7"/>
    <col min="10997" max="10997" width="36.5703125" style="7" bestFit="1" customWidth="1"/>
    <col min="10998" max="10998" width="7.28515625" style="7" customWidth="1"/>
    <col min="10999" max="10999" width="13.85546875" style="7" customWidth="1"/>
    <col min="11000" max="11000" width="8.7109375" style="7" bestFit="1" customWidth="1"/>
    <col min="11001" max="11001" width="14.140625" style="7" customWidth="1"/>
    <col min="11002" max="11005" width="9.140625" style="7"/>
    <col min="11006" max="11006" width="11.7109375" style="7" bestFit="1" customWidth="1"/>
    <col min="11007" max="11252" width="9.140625" style="7"/>
    <col min="11253" max="11253" width="36.5703125" style="7" bestFit="1" customWidth="1"/>
    <col min="11254" max="11254" width="7.28515625" style="7" customWidth="1"/>
    <col min="11255" max="11255" width="13.85546875" style="7" customWidth="1"/>
    <col min="11256" max="11256" width="8.7109375" style="7" bestFit="1" customWidth="1"/>
    <col min="11257" max="11257" width="14.140625" style="7" customWidth="1"/>
    <col min="11258" max="11261" width="9.140625" style="7"/>
    <col min="11262" max="11262" width="11.7109375" style="7" bestFit="1" customWidth="1"/>
    <col min="11263" max="11508" width="9.140625" style="7"/>
    <col min="11509" max="11509" width="36.5703125" style="7" bestFit="1" customWidth="1"/>
    <col min="11510" max="11510" width="7.28515625" style="7" customWidth="1"/>
    <col min="11511" max="11511" width="13.85546875" style="7" customWidth="1"/>
    <col min="11512" max="11512" width="8.7109375" style="7" bestFit="1" customWidth="1"/>
    <col min="11513" max="11513" width="14.140625" style="7" customWidth="1"/>
    <col min="11514" max="11517" width="9.140625" style="7"/>
    <col min="11518" max="11518" width="11.7109375" style="7" bestFit="1" customWidth="1"/>
    <col min="11519" max="11764" width="9.140625" style="7"/>
    <col min="11765" max="11765" width="36.5703125" style="7" bestFit="1" customWidth="1"/>
    <col min="11766" max="11766" width="7.28515625" style="7" customWidth="1"/>
    <col min="11767" max="11767" width="13.85546875" style="7" customWidth="1"/>
    <col min="11768" max="11768" width="8.7109375" style="7" bestFit="1" customWidth="1"/>
    <col min="11769" max="11769" width="14.140625" style="7" customWidth="1"/>
    <col min="11770" max="11773" width="9.140625" style="7"/>
    <col min="11774" max="11774" width="11.7109375" style="7" bestFit="1" customWidth="1"/>
    <col min="11775" max="12020" width="9.140625" style="7"/>
    <col min="12021" max="12021" width="36.5703125" style="7" bestFit="1" customWidth="1"/>
    <col min="12022" max="12022" width="7.28515625" style="7" customWidth="1"/>
    <col min="12023" max="12023" width="13.85546875" style="7" customWidth="1"/>
    <col min="12024" max="12024" width="8.7109375" style="7" bestFit="1" customWidth="1"/>
    <col min="12025" max="12025" width="14.140625" style="7" customWidth="1"/>
    <col min="12026" max="12029" width="9.140625" style="7"/>
    <col min="12030" max="12030" width="11.7109375" style="7" bestFit="1" customWidth="1"/>
    <col min="12031" max="12276" width="9.140625" style="7"/>
    <col min="12277" max="12277" width="36.5703125" style="7" bestFit="1" customWidth="1"/>
    <col min="12278" max="12278" width="7.28515625" style="7" customWidth="1"/>
    <col min="12279" max="12279" width="13.85546875" style="7" customWidth="1"/>
    <col min="12280" max="12280" width="8.7109375" style="7" bestFit="1" customWidth="1"/>
    <col min="12281" max="12281" width="14.140625" style="7" customWidth="1"/>
    <col min="12282" max="12285" width="9.140625" style="7"/>
    <col min="12286" max="12286" width="11.7109375" style="7" bestFit="1" customWidth="1"/>
    <col min="12287" max="12532" width="9.140625" style="7"/>
    <col min="12533" max="12533" width="36.5703125" style="7" bestFit="1" customWidth="1"/>
    <col min="12534" max="12534" width="7.28515625" style="7" customWidth="1"/>
    <col min="12535" max="12535" width="13.85546875" style="7" customWidth="1"/>
    <col min="12536" max="12536" width="8.7109375" style="7" bestFit="1" customWidth="1"/>
    <col min="12537" max="12537" width="14.140625" style="7" customWidth="1"/>
    <col min="12538" max="12541" width="9.140625" style="7"/>
    <col min="12542" max="12542" width="11.7109375" style="7" bestFit="1" customWidth="1"/>
    <col min="12543" max="12788" width="9.140625" style="7"/>
    <col min="12789" max="12789" width="36.5703125" style="7" bestFit="1" customWidth="1"/>
    <col min="12790" max="12790" width="7.28515625" style="7" customWidth="1"/>
    <col min="12791" max="12791" width="13.85546875" style="7" customWidth="1"/>
    <col min="12792" max="12792" width="8.7109375" style="7" bestFit="1" customWidth="1"/>
    <col min="12793" max="12793" width="14.140625" style="7" customWidth="1"/>
    <col min="12794" max="12797" width="9.140625" style="7"/>
    <col min="12798" max="12798" width="11.7109375" style="7" bestFit="1" customWidth="1"/>
    <col min="12799" max="13044" width="9.140625" style="7"/>
    <col min="13045" max="13045" width="36.5703125" style="7" bestFit="1" customWidth="1"/>
    <col min="13046" max="13046" width="7.28515625" style="7" customWidth="1"/>
    <col min="13047" max="13047" width="13.85546875" style="7" customWidth="1"/>
    <col min="13048" max="13048" width="8.7109375" style="7" bestFit="1" customWidth="1"/>
    <col min="13049" max="13049" width="14.140625" style="7" customWidth="1"/>
    <col min="13050" max="13053" width="9.140625" style="7"/>
    <col min="13054" max="13054" width="11.7109375" style="7" bestFit="1" customWidth="1"/>
    <col min="13055" max="13300" width="9.140625" style="7"/>
    <col min="13301" max="13301" width="36.5703125" style="7" bestFit="1" customWidth="1"/>
    <col min="13302" max="13302" width="7.28515625" style="7" customWidth="1"/>
    <col min="13303" max="13303" width="13.85546875" style="7" customWidth="1"/>
    <col min="13304" max="13304" width="8.7109375" style="7" bestFit="1" customWidth="1"/>
    <col min="13305" max="13305" width="14.140625" style="7" customWidth="1"/>
    <col min="13306" max="13309" width="9.140625" style="7"/>
    <col min="13310" max="13310" width="11.7109375" style="7" bestFit="1" customWidth="1"/>
    <col min="13311" max="13556" width="9.140625" style="7"/>
    <col min="13557" max="13557" width="36.5703125" style="7" bestFit="1" customWidth="1"/>
    <col min="13558" max="13558" width="7.28515625" style="7" customWidth="1"/>
    <col min="13559" max="13559" width="13.85546875" style="7" customWidth="1"/>
    <col min="13560" max="13560" width="8.7109375" style="7" bestFit="1" customWidth="1"/>
    <col min="13561" max="13561" width="14.140625" style="7" customWidth="1"/>
    <col min="13562" max="13565" width="9.140625" style="7"/>
    <col min="13566" max="13566" width="11.7109375" style="7" bestFit="1" customWidth="1"/>
    <col min="13567" max="13812" width="9.140625" style="7"/>
    <col min="13813" max="13813" width="36.5703125" style="7" bestFit="1" customWidth="1"/>
    <col min="13814" max="13814" width="7.28515625" style="7" customWidth="1"/>
    <col min="13815" max="13815" width="13.85546875" style="7" customWidth="1"/>
    <col min="13816" max="13816" width="8.7109375" style="7" bestFit="1" customWidth="1"/>
    <col min="13817" max="13817" width="14.140625" style="7" customWidth="1"/>
    <col min="13818" max="13821" width="9.140625" style="7"/>
    <col min="13822" max="13822" width="11.7109375" style="7" bestFit="1" customWidth="1"/>
    <col min="13823" max="14068" width="9.140625" style="7"/>
    <col min="14069" max="14069" width="36.5703125" style="7" bestFit="1" customWidth="1"/>
    <col min="14070" max="14070" width="7.28515625" style="7" customWidth="1"/>
    <col min="14071" max="14071" width="13.85546875" style="7" customWidth="1"/>
    <col min="14072" max="14072" width="8.7109375" style="7" bestFit="1" customWidth="1"/>
    <col min="14073" max="14073" width="14.140625" style="7" customWidth="1"/>
    <col min="14074" max="14077" width="9.140625" style="7"/>
    <col min="14078" max="14078" width="11.7109375" style="7" bestFit="1" customWidth="1"/>
    <col min="14079" max="14324" width="9.140625" style="7"/>
    <col min="14325" max="14325" width="36.5703125" style="7" bestFit="1" customWidth="1"/>
    <col min="14326" max="14326" width="7.28515625" style="7" customWidth="1"/>
    <col min="14327" max="14327" width="13.85546875" style="7" customWidth="1"/>
    <col min="14328" max="14328" width="8.7109375" style="7" bestFit="1" customWidth="1"/>
    <col min="14329" max="14329" width="14.140625" style="7" customWidth="1"/>
    <col min="14330" max="14333" width="9.140625" style="7"/>
    <col min="14334" max="14334" width="11.7109375" style="7" bestFit="1" customWidth="1"/>
    <col min="14335" max="14580" width="9.140625" style="7"/>
    <col min="14581" max="14581" width="36.5703125" style="7" bestFit="1" customWidth="1"/>
    <col min="14582" max="14582" width="7.28515625" style="7" customWidth="1"/>
    <col min="14583" max="14583" width="13.85546875" style="7" customWidth="1"/>
    <col min="14584" max="14584" width="8.7109375" style="7" bestFit="1" customWidth="1"/>
    <col min="14585" max="14585" width="14.140625" style="7" customWidth="1"/>
    <col min="14586" max="14589" width="9.140625" style="7"/>
    <col min="14590" max="14590" width="11.7109375" style="7" bestFit="1" customWidth="1"/>
    <col min="14591" max="14836" width="9.140625" style="7"/>
    <col min="14837" max="14837" width="36.5703125" style="7" bestFit="1" customWidth="1"/>
    <col min="14838" max="14838" width="7.28515625" style="7" customWidth="1"/>
    <col min="14839" max="14839" width="13.85546875" style="7" customWidth="1"/>
    <col min="14840" max="14840" width="8.7109375" style="7" bestFit="1" customWidth="1"/>
    <col min="14841" max="14841" width="14.140625" style="7" customWidth="1"/>
    <col min="14842" max="14845" width="9.140625" style="7"/>
    <col min="14846" max="14846" width="11.7109375" style="7" bestFit="1" customWidth="1"/>
    <col min="14847" max="15092" width="9.140625" style="7"/>
    <col min="15093" max="15093" width="36.5703125" style="7" bestFit="1" customWidth="1"/>
    <col min="15094" max="15094" width="7.28515625" style="7" customWidth="1"/>
    <col min="15095" max="15095" width="13.85546875" style="7" customWidth="1"/>
    <col min="15096" max="15096" width="8.7109375" style="7" bestFit="1" customWidth="1"/>
    <col min="15097" max="15097" width="14.140625" style="7" customWidth="1"/>
    <col min="15098" max="15101" width="9.140625" style="7"/>
    <col min="15102" max="15102" width="11.7109375" style="7" bestFit="1" customWidth="1"/>
    <col min="15103" max="15348" width="9.140625" style="7"/>
    <col min="15349" max="15349" width="36.5703125" style="7" bestFit="1" customWidth="1"/>
    <col min="15350" max="15350" width="7.28515625" style="7" customWidth="1"/>
    <col min="15351" max="15351" width="13.85546875" style="7" customWidth="1"/>
    <col min="15352" max="15352" width="8.7109375" style="7" bestFit="1" customWidth="1"/>
    <col min="15353" max="15353" width="14.140625" style="7" customWidth="1"/>
    <col min="15354" max="15357" width="9.140625" style="7"/>
    <col min="15358" max="15358" width="11.7109375" style="7" bestFit="1" customWidth="1"/>
    <col min="15359" max="15604" width="9.140625" style="7"/>
    <col min="15605" max="15605" width="36.5703125" style="7" bestFit="1" customWidth="1"/>
    <col min="15606" max="15606" width="7.28515625" style="7" customWidth="1"/>
    <col min="15607" max="15607" width="13.85546875" style="7" customWidth="1"/>
    <col min="15608" max="15608" width="8.7109375" style="7" bestFit="1" customWidth="1"/>
    <col min="15609" max="15609" width="14.140625" style="7" customWidth="1"/>
    <col min="15610" max="15613" width="9.140625" style="7"/>
    <col min="15614" max="15614" width="11.7109375" style="7" bestFit="1" customWidth="1"/>
    <col min="15615" max="15860" width="9.140625" style="7"/>
    <col min="15861" max="15861" width="36.5703125" style="7" bestFit="1" customWidth="1"/>
    <col min="15862" max="15862" width="7.28515625" style="7" customWidth="1"/>
    <col min="15863" max="15863" width="13.85546875" style="7" customWidth="1"/>
    <col min="15864" max="15864" width="8.7109375" style="7" bestFit="1" customWidth="1"/>
    <col min="15865" max="15865" width="14.140625" style="7" customWidth="1"/>
    <col min="15866" max="15869" width="9.140625" style="7"/>
    <col min="15870" max="15870" width="11.7109375" style="7" bestFit="1" customWidth="1"/>
    <col min="15871" max="16116" width="9.140625" style="7"/>
    <col min="16117" max="16117" width="36.5703125" style="7" bestFit="1" customWidth="1"/>
    <col min="16118" max="16118" width="7.28515625" style="7" customWidth="1"/>
    <col min="16119" max="16119" width="13.85546875" style="7" customWidth="1"/>
    <col min="16120" max="16120" width="8.7109375" style="7" bestFit="1" customWidth="1"/>
    <col min="16121" max="16121" width="14.140625" style="7" customWidth="1"/>
    <col min="16122" max="16125" width="9.140625" style="7"/>
    <col min="16126" max="16126" width="11.7109375" style="7" bestFit="1" customWidth="1"/>
    <col min="16127" max="16384" width="9.140625" style="7"/>
  </cols>
  <sheetData>
    <row r="1" spans="1:5" x14ac:dyDescent="0.2">
      <c r="E1" s="41" t="s">
        <v>95</v>
      </c>
    </row>
    <row r="2" spans="1:5" ht="13.5" thickBot="1" x14ac:dyDescent="0.25">
      <c r="A2" s="134" t="s">
        <v>7</v>
      </c>
      <c r="B2" s="134"/>
      <c r="C2" s="5"/>
      <c r="D2" s="5"/>
      <c r="E2" s="6" t="s">
        <v>8</v>
      </c>
    </row>
    <row r="3" spans="1:5" ht="21.75" customHeight="1" thickBot="1" x14ac:dyDescent="0.25">
      <c r="A3" s="8" t="s">
        <v>3</v>
      </c>
      <c r="B3" s="9" t="s">
        <v>9</v>
      </c>
      <c r="C3" s="93" t="s">
        <v>10</v>
      </c>
      <c r="D3" s="9" t="s">
        <v>91</v>
      </c>
      <c r="E3" s="94" t="s">
        <v>11</v>
      </c>
    </row>
    <row r="4" spans="1:5" ht="15" customHeight="1" x14ac:dyDescent="0.2">
      <c r="A4" s="10" t="s">
        <v>12</v>
      </c>
      <c r="B4" s="11" t="s">
        <v>13</v>
      </c>
      <c r="C4" s="12">
        <f>C5+C6+C7</f>
        <v>2427945.0806299997</v>
      </c>
      <c r="D4" s="12">
        <v>0</v>
      </c>
      <c r="E4" s="13">
        <f t="shared" ref="E4:E28" si="0">C4+D4</f>
        <v>2427945.0806299997</v>
      </c>
    </row>
    <row r="5" spans="1:5" ht="15" customHeight="1" x14ac:dyDescent="0.2">
      <c r="A5" s="14" t="s">
        <v>14</v>
      </c>
      <c r="B5" s="15" t="s">
        <v>15</v>
      </c>
      <c r="C5" s="16">
        <v>2204786.63</v>
      </c>
      <c r="D5" s="17">
        <v>0</v>
      </c>
      <c r="E5" s="18">
        <f t="shared" si="0"/>
        <v>2204786.63</v>
      </c>
    </row>
    <row r="6" spans="1:5" ht="15" customHeight="1" x14ac:dyDescent="0.2">
      <c r="A6" s="14" t="s">
        <v>16</v>
      </c>
      <c r="B6" s="15" t="s">
        <v>17</v>
      </c>
      <c r="C6" s="16">
        <v>209187.69062999997</v>
      </c>
      <c r="D6" s="17">
        <v>0</v>
      </c>
      <c r="E6" s="18">
        <f t="shared" si="0"/>
        <v>209187.69062999997</v>
      </c>
    </row>
    <row r="7" spans="1:5" ht="15" customHeight="1" x14ac:dyDescent="0.2">
      <c r="A7" s="14" t="s">
        <v>18</v>
      </c>
      <c r="B7" s="15" t="s">
        <v>19</v>
      </c>
      <c r="C7" s="16">
        <v>13970.76</v>
      </c>
      <c r="D7" s="17">
        <v>0</v>
      </c>
      <c r="E7" s="18">
        <f t="shared" si="0"/>
        <v>13970.76</v>
      </c>
    </row>
    <row r="8" spans="1:5" ht="15" customHeight="1" x14ac:dyDescent="0.2">
      <c r="A8" s="21" t="s">
        <v>20</v>
      </c>
      <c r="B8" s="15" t="s">
        <v>21</v>
      </c>
      <c r="C8" s="22">
        <f>C9+C16</f>
        <v>4279523.9285899987</v>
      </c>
      <c r="D8" s="17">
        <v>0</v>
      </c>
      <c r="E8" s="23">
        <f t="shared" si="0"/>
        <v>4279523.9285899987</v>
      </c>
    </row>
    <row r="9" spans="1:5" ht="15" customHeight="1" x14ac:dyDescent="0.2">
      <c r="A9" s="14" t="s">
        <v>22</v>
      </c>
      <c r="B9" s="15" t="s">
        <v>23</v>
      </c>
      <c r="C9" s="16">
        <f>C10+C11+C12+C13+C14+C15</f>
        <v>4159690.1385899992</v>
      </c>
      <c r="D9" s="17">
        <v>0</v>
      </c>
      <c r="E9" s="24">
        <f t="shared" si="0"/>
        <v>4159690.1385899992</v>
      </c>
    </row>
    <row r="10" spans="1:5" ht="15" customHeight="1" x14ac:dyDescent="0.2">
      <c r="A10" s="14" t="s">
        <v>24</v>
      </c>
      <c r="B10" s="15" t="s">
        <v>25</v>
      </c>
      <c r="C10" s="16">
        <v>61072</v>
      </c>
      <c r="D10" s="17">
        <v>0</v>
      </c>
      <c r="E10" s="24">
        <f t="shared" si="0"/>
        <v>61072</v>
      </c>
    </row>
    <row r="11" spans="1:5" ht="15" customHeight="1" x14ac:dyDescent="0.2">
      <c r="A11" s="14" t="s">
        <v>26</v>
      </c>
      <c r="B11" s="15" t="s">
        <v>23</v>
      </c>
      <c r="C11" s="16">
        <v>4063983.2885899995</v>
      </c>
      <c r="D11" s="17">
        <v>0</v>
      </c>
      <c r="E11" s="24">
        <f t="shared" si="0"/>
        <v>4063983.2885899995</v>
      </c>
    </row>
    <row r="12" spans="1:5" ht="15" customHeight="1" x14ac:dyDescent="0.2">
      <c r="A12" s="14" t="s">
        <v>27</v>
      </c>
      <c r="B12" s="15" t="s">
        <v>28</v>
      </c>
      <c r="C12" s="16">
        <v>8808.7799999999988</v>
      </c>
      <c r="D12" s="17">
        <v>0</v>
      </c>
      <c r="E12" s="24">
        <f>SUM(C12:D12)</f>
        <v>8808.7799999999988</v>
      </c>
    </row>
    <row r="13" spans="1:5" ht="15" customHeight="1" x14ac:dyDescent="0.2">
      <c r="A13" s="14" t="s">
        <v>29</v>
      </c>
      <c r="B13" s="15">
        <v>4121</v>
      </c>
      <c r="C13" s="16">
        <v>25826.07</v>
      </c>
      <c r="D13" s="17">
        <v>0</v>
      </c>
      <c r="E13" s="24">
        <f>SUM(C13:D13)</f>
        <v>25826.07</v>
      </c>
    </row>
    <row r="14" spans="1:5" ht="15" customHeight="1" x14ac:dyDescent="0.2">
      <c r="A14" s="14" t="s">
        <v>69</v>
      </c>
      <c r="B14" s="15">
        <v>4123</v>
      </c>
      <c r="C14" s="16">
        <v>0</v>
      </c>
      <c r="D14" s="17">
        <v>0</v>
      </c>
      <c r="E14" s="24">
        <f>SUM(C14:D14)</f>
        <v>0</v>
      </c>
    </row>
    <row r="15" spans="1:5" ht="15" customHeight="1" x14ac:dyDescent="0.2">
      <c r="A15" s="14" t="s">
        <v>70</v>
      </c>
      <c r="B15" s="15">
        <v>4152</v>
      </c>
      <c r="C15" s="16">
        <v>0</v>
      </c>
      <c r="D15" s="17">
        <v>0</v>
      </c>
      <c r="E15" s="24">
        <f>SUM(C15:D15)</f>
        <v>0</v>
      </c>
    </row>
    <row r="16" spans="1:5" ht="15" customHeight="1" x14ac:dyDescent="0.2">
      <c r="A16" s="14" t="s">
        <v>30</v>
      </c>
      <c r="B16" s="15" t="s">
        <v>31</v>
      </c>
      <c r="C16" s="16">
        <f>C17+C18+C19+C20</f>
        <v>119833.79000000001</v>
      </c>
      <c r="D16" s="17">
        <v>0</v>
      </c>
      <c r="E16" s="24">
        <f t="shared" si="0"/>
        <v>119833.79000000001</v>
      </c>
    </row>
    <row r="17" spans="1:5" ht="15" customHeight="1" x14ac:dyDescent="0.2">
      <c r="A17" s="14" t="s">
        <v>32</v>
      </c>
      <c r="B17" s="15" t="s">
        <v>31</v>
      </c>
      <c r="C17" s="16">
        <v>115195.58</v>
      </c>
      <c r="D17" s="17">
        <v>0</v>
      </c>
      <c r="E17" s="24">
        <f t="shared" si="0"/>
        <v>115195.58</v>
      </c>
    </row>
    <row r="18" spans="1:5" ht="15" customHeight="1" x14ac:dyDescent="0.2">
      <c r="A18" s="14" t="s">
        <v>33</v>
      </c>
      <c r="B18" s="15">
        <v>4221</v>
      </c>
      <c r="C18" s="16">
        <v>3738</v>
      </c>
      <c r="D18" s="17">
        <v>0</v>
      </c>
      <c r="E18" s="24">
        <f>SUM(C18:D18)</f>
        <v>3738</v>
      </c>
    </row>
    <row r="19" spans="1:5" ht="15" customHeight="1" x14ac:dyDescent="0.2">
      <c r="A19" s="14" t="s">
        <v>71</v>
      </c>
      <c r="B19" s="15">
        <v>4223</v>
      </c>
      <c r="C19" s="16">
        <v>0</v>
      </c>
      <c r="D19" s="17">
        <v>0</v>
      </c>
      <c r="E19" s="24">
        <f>SUM(C19:D19)</f>
        <v>0</v>
      </c>
    </row>
    <row r="20" spans="1:5" ht="15" customHeight="1" x14ac:dyDescent="0.2">
      <c r="A20" s="14" t="s">
        <v>34</v>
      </c>
      <c r="B20" s="15">
        <v>4232</v>
      </c>
      <c r="C20" s="16">
        <v>900.21</v>
      </c>
      <c r="D20" s="17">
        <v>0</v>
      </c>
      <c r="E20" s="24">
        <f>SUM(C20:D20)</f>
        <v>900.21</v>
      </c>
    </row>
    <row r="21" spans="1:5" ht="15" customHeight="1" x14ac:dyDescent="0.2">
      <c r="A21" s="21" t="s">
        <v>35</v>
      </c>
      <c r="B21" s="25" t="s">
        <v>36</v>
      </c>
      <c r="C21" s="22">
        <f>C4+C8</f>
        <v>6707469.0092199985</v>
      </c>
      <c r="D21" s="17">
        <v>0</v>
      </c>
      <c r="E21" s="23">
        <f t="shared" si="0"/>
        <v>6707469.0092199985</v>
      </c>
    </row>
    <row r="22" spans="1:5" ht="15" customHeight="1" x14ac:dyDescent="0.2">
      <c r="A22" s="21" t="s">
        <v>37</v>
      </c>
      <c r="B22" s="25" t="s">
        <v>38</v>
      </c>
      <c r="C22" s="22">
        <f>SUM(C23:C27)</f>
        <v>1072090.47</v>
      </c>
      <c r="D22" s="17">
        <v>0</v>
      </c>
      <c r="E22" s="23">
        <f t="shared" si="0"/>
        <v>1072090.47</v>
      </c>
    </row>
    <row r="23" spans="1:5" ht="15" customHeight="1" x14ac:dyDescent="0.2">
      <c r="A23" s="14" t="s">
        <v>39</v>
      </c>
      <c r="B23" s="15" t="s">
        <v>40</v>
      </c>
      <c r="C23" s="16">
        <v>88242.1</v>
      </c>
      <c r="D23" s="17">
        <v>0</v>
      </c>
      <c r="E23" s="24">
        <f t="shared" si="0"/>
        <v>88242.1</v>
      </c>
    </row>
    <row r="24" spans="1:5" ht="15" customHeight="1" x14ac:dyDescent="0.2">
      <c r="A24" s="14" t="s">
        <v>41</v>
      </c>
      <c r="B24" s="15">
        <v>8115</v>
      </c>
      <c r="C24" s="16">
        <v>202563.47</v>
      </c>
      <c r="D24" s="16">
        <v>0</v>
      </c>
      <c r="E24" s="24">
        <f>SUM(C24:D24)</f>
        <v>202563.47</v>
      </c>
    </row>
    <row r="25" spans="1:5" ht="15" customHeight="1" x14ac:dyDescent="0.2">
      <c r="A25" s="14" t="s">
        <v>42</v>
      </c>
      <c r="B25" s="15" t="s">
        <v>40</v>
      </c>
      <c r="C25" s="16">
        <v>878159.9</v>
      </c>
      <c r="D25" s="16">
        <v>0</v>
      </c>
      <c r="E25" s="24">
        <f t="shared" si="0"/>
        <v>878159.9</v>
      </c>
    </row>
    <row r="26" spans="1:5" ht="15" customHeight="1" x14ac:dyDescent="0.2">
      <c r="A26" s="14" t="s">
        <v>43</v>
      </c>
      <c r="B26" s="15">
        <v>8123</v>
      </c>
      <c r="C26" s="16">
        <v>0</v>
      </c>
      <c r="D26" s="16">
        <v>0</v>
      </c>
      <c r="E26" s="24">
        <f>C26+D26</f>
        <v>0</v>
      </c>
    </row>
    <row r="27" spans="1:5" ht="15" customHeight="1" thickBot="1" x14ac:dyDescent="0.25">
      <c r="A27" s="26" t="s">
        <v>44</v>
      </c>
      <c r="B27" s="27">
        <v>-8124</v>
      </c>
      <c r="C27" s="28">
        <v>-96875</v>
      </c>
      <c r="D27" s="28">
        <v>0</v>
      </c>
      <c r="E27" s="29">
        <f>C27+D27</f>
        <v>-96875</v>
      </c>
    </row>
    <row r="28" spans="1:5" ht="21.75" customHeight="1" thickBot="1" x14ac:dyDescent="0.25">
      <c r="A28" s="30" t="s">
        <v>45</v>
      </c>
      <c r="B28" s="31"/>
      <c r="C28" s="32">
        <f>C4+C8+C22</f>
        <v>7779559.4792199982</v>
      </c>
      <c r="D28" s="32">
        <f>D21+D22</f>
        <v>0</v>
      </c>
      <c r="E28" s="33">
        <f t="shared" si="0"/>
        <v>7779559.4792199982</v>
      </c>
    </row>
    <row r="29" spans="1:5" ht="13.5" thickBot="1" x14ac:dyDescent="0.25">
      <c r="A29" s="134" t="s">
        <v>46</v>
      </c>
      <c r="B29" s="134"/>
      <c r="C29" s="34"/>
      <c r="D29" s="34"/>
      <c r="E29" s="35" t="s">
        <v>8</v>
      </c>
    </row>
    <row r="30" spans="1:5" ht="21.75" customHeight="1" thickBot="1" x14ac:dyDescent="0.25">
      <c r="A30" s="8" t="s">
        <v>47</v>
      </c>
      <c r="B30" s="9" t="s">
        <v>2</v>
      </c>
      <c r="C30" s="93" t="s">
        <v>10</v>
      </c>
      <c r="D30" s="9" t="s">
        <v>91</v>
      </c>
      <c r="E30" s="94" t="s">
        <v>11</v>
      </c>
    </row>
    <row r="31" spans="1:5" ht="15" customHeight="1" x14ac:dyDescent="0.2">
      <c r="A31" s="36" t="s">
        <v>48</v>
      </c>
      <c r="B31" s="37" t="s">
        <v>49</v>
      </c>
      <c r="C31" s="20">
        <v>27594</v>
      </c>
      <c r="D31" s="20">
        <v>0</v>
      </c>
      <c r="E31" s="38">
        <f>C31+D31</f>
        <v>27594</v>
      </c>
    </row>
    <row r="32" spans="1:5" ht="15" customHeight="1" x14ac:dyDescent="0.2">
      <c r="A32" s="39" t="s">
        <v>50</v>
      </c>
      <c r="B32" s="15" t="s">
        <v>49</v>
      </c>
      <c r="C32" s="16">
        <v>216114.09</v>
      </c>
      <c r="D32" s="20">
        <v>0</v>
      </c>
      <c r="E32" s="38">
        <f t="shared" ref="E32:E47" si="1">C32+D32</f>
        <v>216114.09</v>
      </c>
    </row>
    <row r="33" spans="1:5" ht="15" customHeight="1" x14ac:dyDescent="0.2">
      <c r="A33" s="39" t="s">
        <v>51</v>
      </c>
      <c r="B33" s="15" t="s">
        <v>49</v>
      </c>
      <c r="C33" s="16">
        <v>880338.01</v>
      </c>
      <c r="D33" s="20">
        <v>0</v>
      </c>
      <c r="E33" s="38">
        <f t="shared" si="1"/>
        <v>880338.01</v>
      </c>
    </row>
    <row r="34" spans="1:5" ht="15" customHeight="1" x14ac:dyDescent="0.2">
      <c r="A34" s="39" t="s">
        <v>52</v>
      </c>
      <c r="B34" s="15" t="s">
        <v>49</v>
      </c>
      <c r="C34" s="16">
        <v>743477.14</v>
      </c>
      <c r="D34" s="20">
        <v>0</v>
      </c>
      <c r="E34" s="38">
        <f t="shared" si="1"/>
        <v>743477.14</v>
      </c>
    </row>
    <row r="35" spans="1:5" ht="15" customHeight="1" x14ac:dyDescent="0.2">
      <c r="A35" s="39" t="s">
        <v>53</v>
      </c>
      <c r="B35" s="15" t="s">
        <v>49</v>
      </c>
      <c r="C35" s="16">
        <v>3567810.3800000008</v>
      </c>
      <c r="D35" s="20">
        <v>0</v>
      </c>
      <c r="E35" s="38">
        <f>C35+D35</f>
        <v>3567810.3800000008</v>
      </c>
    </row>
    <row r="36" spans="1:5" ht="15" customHeight="1" x14ac:dyDescent="0.2">
      <c r="A36" s="39" t="s">
        <v>54</v>
      </c>
      <c r="B36" s="15" t="s">
        <v>55</v>
      </c>
      <c r="C36" s="16">
        <v>262795.74</v>
      </c>
      <c r="D36" s="20">
        <v>0</v>
      </c>
      <c r="E36" s="38">
        <f t="shared" si="1"/>
        <v>262795.74</v>
      </c>
    </row>
    <row r="37" spans="1:5" ht="15" customHeight="1" x14ac:dyDescent="0.2">
      <c r="A37" s="39" t="s">
        <v>56</v>
      </c>
      <c r="B37" s="15" t="s">
        <v>49</v>
      </c>
      <c r="C37" s="16">
        <v>19494.150000000001</v>
      </c>
      <c r="D37" s="20">
        <v>0</v>
      </c>
      <c r="E37" s="38">
        <f t="shared" si="1"/>
        <v>19494.150000000001</v>
      </c>
    </row>
    <row r="38" spans="1:5" ht="15" customHeight="1" x14ac:dyDescent="0.2">
      <c r="A38" s="39" t="s">
        <v>57</v>
      </c>
      <c r="B38" s="15" t="s">
        <v>58</v>
      </c>
      <c r="C38" s="16">
        <v>773163.28</v>
      </c>
      <c r="D38" s="20">
        <v>0</v>
      </c>
      <c r="E38" s="38">
        <f t="shared" si="1"/>
        <v>773163.28</v>
      </c>
    </row>
    <row r="39" spans="1:5" ht="15" customHeight="1" x14ac:dyDescent="0.2">
      <c r="A39" s="39" t="s">
        <v>59</v>
      </c>
      <c r="B39" s="15" t="s">
        <v>58</v>
      </c>
      <c r="C39" s="16">
        <v>0</v>
      </c>
      <c r="D39" s="20">
        <v>0</v>
      </c>
      <c r="E39" s="38">
        <f t="shared" si="1"/>
        <v>0</v>
      </c>
    </row>
    <row r="40" spans="1:5" ht="15" customHeight="1" x14ac:dyDescent="0.2">
      <c r="A40" s="39" t="s">
        <v>60</v>
      </c>
      <c r="B40" s="15" t="s">
        <v>55</v>
      </c>
      <c r="C40" s="16">
        <v>1080277.9720000003</v>
      </c>
      <c r="D40" s="20">
        <v>0</v>
      </c>
      <c r="E40" s="38">
        <f t="shared" si="1"/>
        <v>1080277.9720000003</v>
      </c>
    </row>
    <row r="41" spans="1:5" ht="15" customHeight="1" x14ac:dyDescent="0.2">
      <c r="A41" s="39" t="s">
        <v>61</v>
      </c>
      <c r="B41" s="15" t="s">
        <v>55</v>
      </c>
      <c r="C41" s="16">
        <v>43995</v>
      </c>
      <c r="D41" s="20">
        <v>0</v>
      </c>
      <c r="E41" s="38">
        <f t="shared" si="1"/>
        <v>43995</v>
      </c>
    </row>
    <row r="42" spans="1:5" ht="15" customHeight="1" x14ac:dyDescent="0.2">
      <c r="A42" s="39" t="s">
        <v>62</v>
      </c>
      <c r="B42" s="15" t="s">
        <v>49</v>
      </c>
      <c r="C42" s="16">
        <v>5278.1900000000005</v>
      </c>
      <c r="D42" s="20">
        <v>0</v>
      </c>
      <c r="E42" s="38">
        <f t="shared" si="1"/>
        <v>5278.1900000000005</v>
      </c>
    </row>
    <row r="43" spans="1:5" ht="15" customHeight="1" x14ac:dyDescent="0.2">
      <c r="A43" s="39" t="s">
        <v>63</v>
      </c>
      <c r="B43" s="15" t="s">
        <v>55</v>
      </c>
      <c r="C43" s="16">
        <v>76881.09</v>
      </c>
      <c r="D43" s="20">
        <v>0</v>
      </c>
      <c r="E43" s="38">
        <f>C43+D43</f>
        <v>76881.09</v>
      </c>
    </row>
    <row r="44" spans="1:5" ht="15" customHeight="1" x14ac:dyDescent="0.2">
      <c r="A44" s="39" t="s">
        <v>64</v>
      </c>
      <c r="B44" s="15" t="s">
        <v>55</v>
      </c>
      <c r="C44" s="16">
        <v>5500</v>
      </c>
      <c r="D44" s="20">
        <v>0</v>
      </c>
      <c r="E44" s="38">
        <f t="shared" si="1"/>
        <v>5500</v>
      </c>
    </row>
    <row r="45" spans="1:5" ht="15" customHeight="1" x14ac:dyDescent="0.2">
      <c r="A45" s="39" t="s">
        <v>65</v>
      </c>
      <c r="B45" s="15" t="s">
        <v>55</v>
      </c>
      <c r="C45" s="16">
        <v>72712.56</v>
      </c>
      <c r="D45" s="20">
        <v>0</v>
      </c>
      <c r="E45" s="38">
        <f t="shared" si="1"/>
        <v>72712.56</v>
      </c>
    </row>
    <row r="46" spans="1:5" ht="15" customHeight="1" x14ac:dyDescent="0.2">
      <c r="A46" s="39" t="s">
        <v>66</v>
      </c>
      <c r="B46" s="15" t="s">
        <v>55</v>
      </c>
      <c r="C46" s="16">
        <v>4006.28</v>
      </c>
      <c r="D46" s="20">
        <v>0</v>
      </c>
      <c r="E46" s="38">
        <f t="shared" si="1"/>
        <v>4006.28</v>
      </c>
    </row>
    <row r="47" spans="1:5" ht="15" customHeight="1" thickBot="1" x14ac:dyDescent="0.25">
      <c r="A47" s="39" t="s">
        <v>67</v>
      </c>
      <c r="B47" s="15" t="s">
        <v>55</v>
      </c>
      <c r="C47" s="16">
        <v>121.6</v>
      </c>
      <c r="D47" s="20">
        <v>0</v>
      </c>
      <c r="E47" s="38">
        <f t="shared" si="1"/>
        <v>121.6</v>
      </c>
    </row>
    <row r="48" spans="1:5" ht="17.25" customHeight="1" thickBot="1" x14ac:dyDescent="0.25">
      <c r="A48" s="40" t="s">
        <v>68</v>
      </c>
      <c r="B48" s="31"/>
      <c r="C48" s="32">
        <f>C31+C32+C33+C34+C35+C36+C37+C38+C39+C40+C41+C42+C43+C44+C45+C46+C47</f>
        <v>7779559.4820000017</v>
      </c>
      <c r="D48" s="32">
        <f>SUM(D31:D47)</f>
        <v>0</v>
      </c>
      <c r="E48" s="33">
        <f>SUM(E31:E47)</f>
        <v>7779559.4820000017</v>
      </c>
    </row>
    <row r="49" spans="3:5" x14ac:dyDescent="0.2">
      <c r="C49" s="19"/>
      <c r="E49" s="19"/>
    </row>
  </sheetData>
  <mergeCells count="2">
    <mergeCell ref="A2:B2"/>
    <mergeCell ref="A29:B29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0"/>
  <sheetViews>
    <sheetView workbookViewId="0">
      <selection activeCell="R24" sqref="R24"/>
    </sheetView>
  </sheetViews>
  <sheetFormatPr defaultRowHeight="15" x14ac:dyDescent="0.25"/>
  <cols>
    <col min="1" max="1" width="3.140625" customWidth="1"/>
    <col min="2" max="2" width="10.140625" customWidth="1"/>
    <col min="3" max="3" width="4.42578125" bestFit="1" customWidth="1"/>
    <col min="4" max="4" width="4.42578125" customWidth="1"/>
    <col min="5" max="5" width="7.85546875" bestFit="1" customWidth="1"/>
    <col min="6" max="6" width="32.5703125" customWidth="1"/>
    <col min="7" max="8" width="10.42578125" customWidth="1"/>
    <col min="9" max="9" width="10.42578125" bestFit="1" customWidth="1"/>
    <col min="10" max="10" width="11.140625" customWidth="1"/>
  </cols>
  <sheetData>
    <row r="1" spans="1:10" x14ac:dyDescent="0.25">
      <c r="A1" s="42"/>
      <c r="B1" s="1"/>
      <c r="C1" s="42"/>
      <c r="D1" s="42"/>
      <c r="E1" s="42"/>
      <c r="F1" s="42"/>
      <c r="G1" s="42"/>
      <c r="H1" s="42"/>
      <c r="I1" s="3"/>
      <c r="J1" s="2" t="s">
        <v>95</v>
      </c>
    </row>
    <row r="2" spans="1:10" ht="18" x14ac:dyDescent="0.25">
      <c r="A2" s="137" t="s">
        <v>94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x14ac:dyDescent="0.25">
      <c r="A3" s="43"/>
      <c r="B3" s="43"/>
      <c r="C3" s="43"/>
      <c r="D3" s="43"/>
      <c r="E3" s="43"/>
      <c r="F3" s="43"/>
      <c r="G3" s="43"/>
      <c r="H3" s="43"/>
      <c r="I3" s="44"/>
      <c r="J3" s="45"/>
    </row>
    <row r="4" spans="1:10" ht="15.75" x14ac:dyDescent="0.25">
      <c r="A4" s="135" t="s">
        <v>72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25">
      <c r="A5" s="46"/>
      <c r="B5" s="47"/>
      <c r="C5" s="48"/>
      <c r="D5" s="47"/>
      <c r="E5" s="47"/>
      <c r="F5" s="47"/>
      <c r="G5" s="49"/>
      <c r="H5" s="50"/>
      <c r="I5" s="51"/>
      <c r="J5" s="52"/>
    </row>
    <row r="6" spans="1:10" ht="15.75" x14ac:dyDescent="0.25">
      <c r="A6" s="139" t="s">
        <v>73</v>
      </c>
      <c r="B6" s="139"/>
      <c r="C6" s="139"/>
      <c r="D6" s="139"/>
      <c r="E6" s="139"/>
      <c r="F6" s="139"/>
      <c r="G6" s="139"/>
      <c r="H6" s="139"/>
      <c r="I6" s="139"/>
      <c r="J6" s="139"/>
    </row>
    <row r="7" spans="1:10" ht="15.75" thickBot="1" x14ac:dyDescent="0.3">
      <c r="A7" s="53"/>
      <c r="B7" s="53"/>
      <c r="C7" s="53"/>
      <c r="D7" s="53"/>
      <c r="E7" s="53"/>
      <c r="F7" s="53"/>
      <c r="G7" s="54"/>
      <c r="H7" s="55"/>
      <c r="I7" s="56"/>
      <c r="J7" s="57" t="s">
        <v>8</v>
      </c>
    </row>
    <row r="8" spans="1:10" ht="22.5" x14ac:dyDescent="0.25">
      <c r="A8" s="58" t="s">
        <v>74</v>
      </c>
      <c r="B8" s="140" t="s">
        <v>75</v>
      </c>
      <c r="C8" s="140"/>
      <c r="D8" s="59" t="s">
        <v>1</v>
      </c>
      <c r="E8" s="59" t="s">
        <v>2</v>
      </c>
      <c r="F8" s="59" t="s">
        <v>76</v>
      </c>
      <c r="G8" s="60" t="s">
        <v>4</v>
      </c>
      <c r="H8" s="60" t="s">
        <v>77</v>
      </c>
      <c r="I8" s="60" t="s">
        <v>99</v>
      </c>
      <c r="J8" s="61" t="s">
        <v>5</v>
      </c>
    </row>
    <row r="9" spans="1:10" ht="22.5" x14ac:dyDescent="0.25">
      <c r="A9" s="62" t="s">
        <v>6</v>
      </c>
      <c r="B9" s="141" t="s">
        <v>6</v>
      </c>
      <c r="C9" s="141"/>
      <c r="D9" s="63"/>
      <c r="E9" s="63"/>
      <c r="F9" s="64" t="s">
        <v>78</v>
      </c>
      <c r="G9" s="65">
        <f>G10+G12+G15+G17</f>
        <v>0</v>
      </c>
      <c r="H9" s="65">
        <f>H10+H12+H15+H17</f>
        <v>26310.400000000001</v>
      </c>
      <c r="I9" s="66">
        <f t="shared" ref="I9" si="0">I10+I12+I15+I17</f>
        <v>-637.36688000000004</v>
      </c>
      <c r="J9" s="67">
        <f>SUM(G9+H9+I9)</f>
        <v>25673.03312</v>
      </c>
    </row>
    <row r="10" spans="1:10" s="74" customFormat="1" x14ac:dyDescent="0.25">
      <c r="A10" s="68" t="s">
        <v>79</v>
      </c>
      <c r="B10" s="142">
        <v>300010000</v>
      </c>
      <c r="C10" s="143"/>
      <c r="D10" s="69"/>
      <c r="E10" s="69"/>
      <c r="F10" s="70" t="s">
        <v>80</v>
      </c>
      <c r="G10" s="71">
        <f>G11</f>
        <v>0</v>
      </c>
      <c r="H10" s="71">
        <f>H11</f>
        <v>25310.400000000001</v>
      </c>
      <c r="I10" s="72">
        <v>-637.36688000000004</v>
      </c>
      <c r="J10" s="73">
        <f>SUM(G10+H10+I10)</f>
        <v>24673.03312</v>
      </c>
    </row>
    <row r="11" spans="1:10" x14ac:dyDescent="0.25">
      <c r="A11" s="75"/>
      <c r="B11" s="76"/>
      <c r="C11" s="77"/>
      <c r="D11" s="78">
        <v>6409</v>
      </c>
      <c r="E11" s="79">
        <v>5901</v>
      </c>
      <c r="F11" s="80" t="s">
        <v>81</v>
      </c>
      <c r="G11" s="81">
        <f>SUM(H19)</f>
        <v>0</v>
      </c>
      <c r="H11" s="81">
        <v>25310.400000000001</v>
      </c>
      <c r="I11" s="82">
        <v>-637.36688000000004</v>
      </c>
      <c r="J11" s="83">
        <f>SUM(G11+H11+I11)</f>
        <v>24673.03312</v>
      </c>
    </row>
    <row r="12" spans="1:10" s="74" customFormat="1" ht="22.5" x14ac:dyDescent="0.25">
      <c r="A12" s="68" t="s">
        <v>79</v>
      </c>
      <c r="B12" s="142">
        <v>300020000</v>
      </c>
      <c r="C12" s="143"/>
      <c r="D12" s="69"/>
      <c r="E12" s="69"/>
      <c r="F12" s="70" t="s">
        <v>82</v>
      </c>
      <c r="G12" s="71">
        <f>SUM(G13:G14)</f>
        <v>0</v>
      </c>
      <c r="H12" s="71">
        <f>SUM(H13:H14)</f>
        <v>500</v>
      </c>
      <c r="I12" s="71">
        <f>SUM(I13:I14)</f>
        <v>0</v>
      </c>
      <c r="J12" s="73">
        <f t="shared" ref="J12:J18" si="1">SUM(G12:I12)</f>
        <v>500</v>
      </c>
    </row>
    <row r="13" spans="1:10" x14ac:dyDescent="0.25">
      <c r="A13" s="75"/>
      <c r="B13" s="76"/>
      <c r="C13" s="77"/>
      <c r="D13" s="78">
        <v>6310</v>
      </c>
      <c r="E13" s="78">
        <v>5142</v>
      </c>
      <c r="F13" s="80" t="s">
        <v>83</v>
      </c>
      <c r="G13" s="81">
        <v>0</v>
      </c>
      <c r="H13" s="81">
        <v>450</v>
      </c>
      <c r="I13" s="81">
        <v>0</v>
      </c>
      <c r="J13" s="83">
        <f t="shared" si="1"/>
        <v>450</v>
      </c>
    </row>
    <row r="14" spans="1:10" x14ac:dyDescent="0.25">
      <c r="A14" s="75"/>
      <c r="B14" s="76"/>
      <c r="C14" s="77"/>
      <c r="D14" s="78">
        <v>6310</v>
      </c>
      <c r="E14" s="78">
        <v>5163</v>
      </c>
      <c r="F14" s="80" t="s">
        <v>84</v>
      </c>
      <c r="G14" s="81">
        <v>0</v>
      </c>
      <c r="H14" s="81">
        <v>50</v>
      </c>
      <c r="I14" s="81">
        <v>0</v>
      </c>
      <c r="J14" s="83">
        <f t="shared" si="1"/>
        <v>50</v>
      </c>
    </row>
    <row r="15" spans="1:10" s="74" customFormat="1" ht="22.5" x14ac:dyDescent="0.25">
      <c r="A15" s="68" t="s">
        <v>79</v>
      </c>
      <c r="B15" s="142">
        <v>300030000</v>
      </c>
      <c r="C15" s="143"/>
      <c r="D15" s="69"/>
      <c r="E15" s="69"/>
      <c r="F15" s="84" t="s">
        <v>85</v>
      </c>
      <c r="G15" s="71">
        <f t="shared" ref="G15:I17" si="2">SUM(G16)</f>
        <v>0</v>
      </c>
      <c r="H15" s="71">
        <f>SUM(H16)</f>
        <v>500</v>
      </c>
      <c r="I15" s="71">
        <f t="shared" si="2"/>
        <v>0</v>
      </c>
      <c r="J15" s="73">
        <f t="shared" si="1"/>
        <v>500</v>
      </c>
    </row>
    <row r="16" spans="1:10" x14ac:dyDescent="0.25">
      <c r="A16" s="75"/>
      <c r="B16" s="76"/>
      <c r="C16" s="77"/>
      <c r="D16" s="78">
        <v>6409</v>
      </c>
      <c r="E16" s="78">
        <v>5901</v>
      </c>
      <c r="F16" s="80" t="s">
        <v>81</v>
      </c>
      <c r="G16" s="81">
        <v>0</v>
      </c>
      <c r="H16" s="81">
        <v>500</v>
      </c>
      <c r="I16" s="81">
        <v>0</v>
      </c>
      <c r="J16" s="83">
        <f t="shared" si="1"/>
        <v>500</v>
      </c>
    </row>
    <row r="17" spans="1:10" s="74" customFormat="1" x14ac:dyDescent="0.25">
      <c r="A17" s="68" t="s">
        <v>79</v>
      </c>
      <c r="B17" s="142">
        <v>300040000</v>
      </c>
      <c r="C17" s="143"/>
      <c r="D17" s="85"/>
      <c r="E17" s="85"/>
      <c r="F17" s="70" t="s">
        <v>86</v>
      </c>
      <c r="G17" s="71">
        <f t="shared" si="2"/>
        <v>0</v>
      </c>
      <c r="H17" s="71">
        <f t="shared" si="2"/>
        <v>0</v>
      </c>
      <c r="I17" s="71">
        <f t="shared" si="2"/>
        <v>0</v>
      </c>
      <c r="J17" s="73">
        <f t="shared" si="1"/>
        <v>0</v>
      </c>
    </row>
    <row r="18" spans="1:10" ht="15.75" thickBot="1" x14ac:dyDescent="0.3">
      <c r="A18" s="86"/>
      <c r="B18" s="87"/>
      <c r="C18" s="88"/>
      <c r="D18" s="89">
        <v>6409</v>
      </c>
      <c r="E18" s="89">
        <v>5901</v>
      </c>
      <c r="F18" s="90" t="s">
        <v>81</v>
      </c>
      <c r="G18" s="91">
        <v>0</v>
      </c>
      <c r="H18" s="91">
        <v>0</v>
      </c>
      <c r="I18" s="91">
        <v>0</v>
      </c>
      <c r="J18" s="92">
        <f t="shared" si="1"/>
        <v>0</v>
      </c>
    </row>
    <row r="21" spans="1:10" ht="15.75" x14ac:dyDescent="0.25">
      <c r="A21" s="135" t="s">
        <v>87</v>
      </c>
      <c r="B21" s="135"/>
      <c r="C21" s="135"/>
      <c r="D21" s="135"/>
      <c r="E21" s="135"/>
      <c r="F21" s="135"/>
      <c r="G21" s="135"/>
      <c r="H21" s="135"/>
      <c r="I21" s="135"/>
    </row>
    <row r="22" spans="1:10" x14ac:dyDescent="0.25">
      <c r="A22" s="95"/>
      <c r="B22" s="96"/>
      <c r="C22" s="97"/>
      <c r="D22" s="97"/>
      <c r="E22" s="97"/>
      <c r="F22" s="97"/>
      <c r="G22" s="97"/>
      <c r="H22" s="98"/>
      <c r="I22" s="99"/>
    </row>
    <row r="23" spans="1:10" ht="15.75" x14ac:dyDescent="0.25">
      <c r="A23" s="136" t="s">
        <v>88</v>
      </c>
      <c r="B23" s="136"/>
      <c r="C23" s="136"/>
      <c r="D23" s="136"/>
      <c r="E23" s="136"/>
      <c r="F23" s="136"/>
      <c r="G23" s="136"/>
      <c r="H23" s="136"/>
      <c r="I23" s="136"/>
    </row>
    <row r="24" spans="1:10" ht="15.75" thickBot="1" x14ac:dyDescent="0.3">
      <c r="A24" s="3"/>
      <c r="B24" s="100"/>
      <c r="C24" s="101"/>
      <c r="D24" s="101"/>
      <c r="E24" s="101"/>
      <c r="F24" s="101"/>
      <c r="G24" s="102"/>
      <c r="H24" s="102"/>
      <c r="I24" s="103" t="s">
        <v>89</v>
      </c>
    </row>
    <row r="25" spans="1:10" ht="23.25" thickBot="1" x14ac:dyDescent="0.3">
      <c r="A25" s="104" t="s">
        <v>74</v>
      </c>
      <c r="B25" s="105" t="s">
        <v>0</v>
      </c>
      <c r="C25" s="106" t="s">
        <v>1</v>
      </c>
      <c r="D25" s="106" t="s">
        <v>2</v>
      </c>
      <c r="E25" s="107" t="s">
        <v>90</v>
      </c>
      <c r="F25" s="123" t="s">
        <v>76</v>
      </c>
      <c r="G25" s="131" t="s">
        <v>4</v>
      </c>
      <c r="H25" s="131" t="s">
        <v>77</v>
      </c>
      <c r="I25" s="131" t="s">
        <v>100</v>
      </c>
      <c r="J25" s="132" t="s">
        <v>97</v>
      </c>
    </row>
    <row r="26" spans="1:10" ht="23.25" thickBot="1" x14ac:dyDescent="0.3">
      <c r="A26" s="125" t="s">
        <v>79</v>
      </c>
      <c r="B26" s="126" t="s">
        <v>6</v>
      </c>
      <c r="C26" s="127" t="s">
        <v>6</v>
      </c>
      <c r="D26" s="127" t="s">
        <v>6</v>
      </c>
      <c r="E26" s="127" t="s">
        <v>6</v>
      </c>
      <c r="F26" s="128" t="s">
        <v>96</v>
      </c>
      <c r="G26" s="129">
        <f>G27+G29</f>
        <v>0</v>
      </c>
      <c r="H26" s="129">
        <v>1799</v>
      </c>
      <c r="I26" s="130">
        <f>I27</f>
        <v>637.36688000000004</v>
      </c>
      <c r="J26" s="133">
        <f>H26+I26</f>
        <v>2436.36688</v>
      </c>
    </row>
    <row r="27" spans="1:10" x14ac:dyDescent="0.25">
      <c r="A27" s="108" t="s">
        <v>79</v>
      </c>
      <c r="B27" s="109">
        <v>1550030000</v>
      </c>
      <c r="C27" s="110" t="s">
        <v>6</v>
      </c>
      <c r="D27" s="110" t="s">
        <v>6</v>
      </c>
      <c r="E27" s="111" t="s">
        <v>6</v>
      </c>
      <c r="F27" s="112" t="s">
        <v>98</v>
      </c>
      <c r="G27" s="113">
        <f>SUM(G28:G28)</f>
        <v>0</v>
      </c>
      <c r="H27" s="113">
        <v>1799</v>
      </c>
      <c r="I27" s="124">
        <v>637.36688000000004</v>
      </c>
      <c r="J27" s="114">
        <f>H27+I27</f>
        <v>2436.36688</v>
      </c>
    </row>
    <row r="28" spans="1:10" ht="33.75" x14ac:dyDescent="0.25">
      <c r="A28" s="115"/>
      <c r="B28" s="116"/>
      <c r="C28" s="117">
        <v>6402</v>
      </c>
      <c r="D28" s="117">
        <v>5364</v>
      </c>
      <c r="E28" s="118" t="s">
        <v>92</v>
      </c>
      <c r="F28" s="119" t="s">
        <v>93</v>
      </c>
      <c r="G28" s="120">
        <v>0</v>
      </c>
      <c r="H28" s="120">
        <v>0</v>
      </c>
      <c r="I28" s="121">
        <v>637.36688000000004</v>
      </c>
      <c r="J28" s="122">
        <v>637.36688000000004</v>
      </c>
    </row>
    <row r="29" spans="1:10" x14ac:dyDescent="0.25">
      <c r="H29" s="4"/>
    </row>
    <row r="30" spans="1:10" x14ac:dyDescent="0.25">
      <c r="H30" s="4"/>
    </row>
  </sheetData>
  <mergeCells count="11">
    <mergeCell ref="A21:I21"/>
    <mergeCell ref="A23:I23"/>
    <mergeCell ref="A2:J2"/>
    <mergeCell ref="A4:J4"/>
    <mergeCell ref="A6:J6"/>
    <mergeCell ref="B8:C8"/>
    <mergeCell ref="B9:C9"/>
    <mergeCell ref="B10:C10"/>
    <mergeCell ref="B12:C12"/>
    <mergeCell ref="B15:C15"/>
    <mergeCell ref="B17:C17"/>
  </mergeCells>
  <pageMargins left="0.19685039370078741" right="0.11811023622047245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923 03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Kolomaznikova Marie</cp:lastModifiedBy>
  <cp:lastPrinted>2014-12-01T13:04:02Z</cp:lastPrinted>
  <dcterms:created xsi:type="dcterms:W3CDTF">2014-11-25T13:19:10Z</dcterms:created>
  <dcterms:modified xsi:type="dcterms:W3CDTF">2014-12-01T13:04:42Z</dcterms:modified>
</cp:coreProperties>
</file>