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0050" activeTab="1"/>
  </bookViews>
  <sheets>
    <sheet name="Bilance PaV" sheetId="1" r:id="rId1"/>
    <sheet name="91702" sheetId="2" r:id="rId2"/>
  </sheets>
  <definedNames/>
  <calcPr fullCalcOnLoad="1"/>
</workbook>
</file>

<file path=xl/sharedStrings.xml><?xml version="1.0" encoding="utf-8"?>
<sst xmlns="http://schemas.openxmlformats.org/spreadsheetml/2006/main" count="152" uniqueCount="96">
  <si>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</si>
  <si>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</si>
  <si>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</si>
  <si>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</si>
  <si>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</si>
  <si>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</si>
  <si>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</si>
  <si>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</si>
  <si>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</si>
  <si>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</si>
  <si>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</si>
  <si>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</si>
  <si>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</si>
  <si>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</si>
  <si>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</si>
  <si>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</si>
  <si>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</si>
  <si>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</si>
  <si>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</si>
  <si>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</si>
  <si>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</si>
  <si>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</si>
  <si>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</si>
  <si>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</si>
  <si>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</si>
  <si>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</si>
  <si>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</si>
  <si>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</si>
  <si>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</si>
  <si>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</si>
  <si>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</si>
  <si>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</si>
  <si>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</si>
  <si>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</si>
  <si>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</si>
  <si>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</si>
  <si>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</si>
  <si>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Kap.935-grantový fond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</si>
  <si>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</si>
  <si>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</si>
  <si>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</si>
  <si>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</si>
  <si>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</si>
  <si>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</si>
  <si>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</si>
  <si>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</si>
  <si>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</si>
  <si>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</si>
  <si>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</si>
  <si>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</si>
  <si>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</si>
  <si>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</si>
  <si>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</si>
  <si>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>upravený rozpočet II.</t>
  </si>
  <si>
    <t>upravený rozpočet I.</t>
  </si>
  <si>
    <t>x</t>
  </si>
  <si>
    <t>RU</t>
  </si>
  <si>
    <t>DU</t>
  </si>
  <si>
    <t>Běžné (neinvestiční) výdaje resortu celkem</t>
  </si>
  <si>
    <t>SU</t>
  </si>
  <si>
    <t>UZ</t>
  </si>
  <si>
    <t>§</t>
  </si>
  <si>
    <t>uk.</t>
  </si>
  <si>
    <t>Odbor regionálního rozvoje a evropských projektů</t>
  </si>
  <si>
    <t>Fond Solidarity EU</t>
  </si>
  <si>
    <t>ORG NUM</t>
  </si>
  <si>
    <t>neinvestiční transfery obcím</t>
  </si>
  <si>
    <t>0280018</t>
  </si>
  <si>
    <t>SR 2014</t>
  </si>
  <si>
    <t>UR I 2014</t>
  </si>
  <si>
    <t>UR II 2014</t>
  </si>
  <si>
    <t>ROZPIS ROZPOČTU LIBERECKÉHO KRAJE 2014</t>
  </si>
  <si>
    <t>Výdaje 2014 - dílčí a rozpisové ukazatele</t>
  </si>
  <si>
    <t xml:space="preserve">                                                                               Kapitola 91702 - Transfery</t>
  </si>
  <si>
    <t>Zdrojová část rozpočtu LK 2014</t>
  </si>
  <si>
    <t>1. Zapojení fondů z r. 2013</t>
  </si>
  <si>
    <t>2. Zapojení  zvl.účtů z r. 2013</t>
  </si>
  <si>
    <t>3. Zapojení výsl. hosp.2013</t>
  </si>
  <si>
    <t>Výdajová část rozpočtu LK 2014</t>
  </si>
  <si>
    <t>Kap.917-transfery</t>
  </si>
  <si>
    <t>Kap.919-Pokladní správa</t>
  </si>
  <si>
    <t>Kap.926-dotační fond</t>
  </si>
  <si>
    <t>T R A N S F E R Y</t>
  </si>
  <si>
    <t>ZR-RO č. 315/14</t>
  </si>
  <si>
    <t>Obec Krompach - odstranění škod po povodních v červnu 2013</t>
  </si>
  <si>
    <t>Město Stráž pod Ralskem - odstranění škod po povodních v červnu 2013</t>
  </si>
  <si>
    <t>Obec Hamr na Jezeře - odstranění škod po povodních v červnu 2013</t>
  </si>
  <si>
    <t>Město Nové Město pod Smrkem - odstranění škod po povodních v červnu 2013</t>
  </si>
  <si>
    <t>Obec Vyskeř - odstranění škod po povodních v červnu 2013</t>
  </si>
  <si>
    <t>4029</t>
  </si>
  <si>
    <t>4009</t>
  </si>
  <si>
    <t>4019</t>
  </si>
  <si>
    <t>2008</t>
  </si>
  <si>
    <t>5063</t>
  </si>
  <si>
    <t>Příloha č. 1 ZR-RO 315/14</t>
  </si>
  <si>
    <r>
      <t xml:space="preserve">   resort. úč.neinv.dotace</t>
    </r>
    <r>
      <rPr>
        <sz val="10"/>
        <rFont val="Times New Roman"/>
        <family val="1"/>
      </rPr>
      <t xml:space="preserve"> (ORJ02, UZ49595029)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</si>
</sst>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00"/>
    <numFmt numFmtId="166" formatCode="0.000"/>
    <numFmt numFmtId="167" formatCode="00000000"/>
    <numFmt numFmtId="168" formatCode="0.000000"/>
    <numFmt numFmtId="169" formatCode="0.00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  <numFmt numFmtId="174" formatCode="0.0000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10"/>
      <color indexed="18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b/>
      <sz val="12"/>
      <name val="Arial"/>
      <family val="2"/>
    </font>
    <font>
      <sz val="10"/>
      <name val="Arial CE"/>
      <family val="0"/>
    </font>
    <font>
      <b/>
      <sz val="14"/>
      <name val="Arial CE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 style="thin"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51" applyFont="1" applyFill="1">
      <alignment/>
      <protection/>
    </xf>
    <xf numFmtId="4" fontId="0" fillId="0" borderId="0" xfId="51" applyNumberFormat="1" applyFont="1" applyFill="1">
      <alignment/>
      <protection/>
    </xf>
    <xf numFmtId="0" fontId="7" fillId="0" borderId="0" xfId="51" applyFont="1" applyFill="1">
      <alignment/>
      <protection/>
    </xf>
    <xf numFmtId="165" fontId="0" fillId="0" borderId="0" xfId="51" applyNumberFormat="1" applyFont="1" applyFill="1">
      <alignment/>
      <protection/>
    </xf>
    <xf numFmtId="0" fontId="8" fillId="0" borderId="0" xfId="51" applyFont="1" applyFill="1">
      <alignment/>
      <protection/>
    </xf>
    <xf numFmtId="0" fontId="8" fillId="0" borderId="0" xfId="51" applyFont="1" applyFill="1" applyAlignment="1">
      <alignment/>
      <protection/>
    </xf>
    <xf numFmtId="0" fontId="0" fillId="0" borderId="0" xfId="51" applyFont="1" applyFill="1" applyAlignment="1">
      <alignment/>
      <protection/>
    </xf>
    <xf numFmtId="49" fontId="0" fillId="0" borderId="0" xfId="51" applyNumberFormat="1" applyFont="1" applyFill="1">
      <alignment/>
      <protection/>
    </xf>
    <xf numFmtId="166" fontId="8" fillId="0" borderId="10" xfId="50" applyNumberFormat="1" applyFont="1" applyFill="1" applyBorder="1">
      <alignment/>
      <protection/>
    </xf>
    <xf numFmtId="166" fontId="8" fillId="0" borderId="11" xfId="50" applyNumberFormat="1" applyFont="1" applyFill="1" applyBorder="1">
      <alignment/>
      <protection/>
    </xf>
    <xf numFmtId="166" fontId="8" fillId="0" borderId="12" xfId="50" applyNumberFormat="1" applyFont="1" applyFill="1" applyBorder="1">
      <alignment/>
      <protection/>
    </xf>
    <xf numFmtId="166" fontId="8" fillId="0" borderId="13" xfId="50" applyNumberFormat="1" applyFont="1" applyFill="1" applyBorder="1">
      <alignment/>
      <protection/>
    </xf>
    <xf numFmtId="0" fontId="8" fillId="0" borderId="14" xfId="50" applyFont="1" applyFill="1" applyBorder="1" applyAlignment="1">
      <alignment horizontal="center"/>
      <protection/>
    </xf>
    <xf numFmtId="167" fontId="8" fillId="0" borderId="15" xfId="50" applyNumberFormat="1" applyFont="1" applyFill="1" applyBorder="1" applyAlignment="1">
      <alignment horizontal="center"/>
      <protection/>
    </xf>
    <xf numFmtId="0" fontId="8" fillId="0" borderId="13" xfId="50" applyFont="1" applyFill="1" applyBorder="1" applyAlignment="1">
      <alignment horizontal="center"/>
      <protection/>
    </xf>
    <xf numFmtId="166" fontId="10" fillId="0" borderId="12" xfId="50" applyNumberFormat="1" applyFont="1" applyFill="1" applyBorder="1">
      <alignment/>
      <protection/>
    </xf>
    <xf numFmtId="166" fontId="10" fillId="0" borderId="13" xfId="50" applyNumberFormat="1" applyFont="1" applyFill="1" applyBorder="1">
      <alignment/>
      <protection/>
    </xf>
    <xf numFmtId="0" fontId="10" fillId="0" borderId="16" xfId="50" applyFont="1" applyFill="1" applyBorder="1" applyAlignment="1">
      <alignment horizontal="center"/>
      <protection/>
    </xf>
    <xf numFmtId="0" fontId="10" fillId="0" borderId="17" xfId="50" applyFont="1" applyFill="1" applyBorder="1" applyAlignment="1">
      <alignment horizontal="center"/>
      <protection/>
    </xf>
    <xf numFmtId="0" fontId="10" fillId="0" borderId="13" xfId="50" applyFont="1" applyFill="1" applyBorder="1" applyAlignment="1">
      <alignment horizontal="center"/>
      <protection/>
    </xf>
    <xf numFmtId="0" fontId="10" fillId="0" borderId="18" xfId="50" applyFont="1" applyFill="1" applyBorder="1" applyAlignment="1">
      <alignment horizontal="center"/>
      <protection/>
    </xf>
    <xf numFmtId="165" fontId="0" fillId="0" borderId="0" xfId="51" applyNumberFormat="1" applyFont="1" applyFill="1">
      <alignment/>
      <protection/>
    </xf>
    <xf numFmtId="165" fontId="12" fillId="0" borderId="0" xfId="48" applyNumberFormat="1" applyFont="1" applyAlignment="1">
      <alignment horizontal="center"/>
      <protection/>
    </xf>
    <xf numFmtId="165" fontId="0" fillId="0" borderId="0" xfId="48" applyNumberFormat="1">
      <alignment/>
      <protection/>
    </xf>
    <xf numFmtId="0" fontId="0" fillId="0" borderId="0" xfId="48">
      <alignment/>
      <protection/>
    </xf>
    <xf numFmtId="0" fontId="13" fillId="0" borderId="0" xfId="49">
      <alignment/>
      <protection/>
    </xf>
    <xf numFmtId="0" fontId="9" fillId="4" borderId="19" xfId="50" applyFont="1" applyFill="1" applyBorder="1" applyAlignment="1">
      <alignment horizontal="center"/>
      <protection/>
    </xf>
    <xf numFmtId="49" fontId="9" fillId="4" borderId="20" xfId="50" applyNumberFormat="1" applyFont="1" applyFill="1" applyBorder="1" applyAlignment="1">
      <alignment horizontal="center"/>
      <protection/>
    </xf>
    <xf numFmtId="49" fontId="9" fillId="4" borderId="21" xfId="50" applyNumberFormat="1" applyFont="1" applyFill="1" applyBorder="1" applyAlignment="1">
      <alignment horizontal="center"/>
      <protection/>
    </xf>
    <xf numFmtId="0" fontId="9" fillId="4" borderId="22" xfId="50" applyFont="1" applyFill="1" applyBorder="1" applyAlignment="1">
      <alignment horizontal="center"/>
      <protection/>
    </xf>
    <xf numFmtId="0" fontId="9" fillId="4" borderId="23" xfId="50" applyFont="1" applyFill="1" applyBorder="1" applyAlignment="1">
      <alignment horizontal="center"/>
      <protection/>
    </xf>
    <xf numFmtId="0" fontId="9" fillId="4" borderId="24" xfId="50" applyFont="1" applyFill="1" applyBorder="1" applyAlignment="1">
      <alignment wrapText="1"/>
      <protection/>
    </xf>
    <xf numFmtId="166" fontId="9" fillId="4" borderId="22" xfId="50" applyNumberFormat="1" applyFont="1" applyFill="1" applyBorder="1">
      <alignment/>
      <protection/>
    </xf>
    <xf numFmtId="166" fontId="9" fillId="4" borderId="25" xfId="50" applyNumberFormat="1" applyFont="1" applyFill="1" applyBorder="1">
      <alignment/>
      <protection/>
    </xf>
    <xf numFmtId="0" fontId="9" fillId="4" borderId="26" xfId="50" applyFont="1" applyFill="1" applyBorder="1" applyAlignment="1">
      <alignment horizontal="center"/>
      <protection/>
    </xf>
    <xf numFmtId="49" fontId="9" fillId="4" borderId="27" xfId="50" applyNumberFormat="1" applyFont="1" applyFill="1" applyBorder="1" applyAlignment="1">
      <alignment horizontal="center"/>
      <protection/>
    </xf>
    <xf numFmtId="49" fontId="9" fillId="4" borderId="28" xfId="50" applyNumberFormat="1" applyFont="1" applyFill="1" applyBorder="1" applyAlignment="1">
      <alignment horizontal="center"/>
      <protection/>
    </xf>
    <xf numFmtId="0" fontId="9" fillId="4" borderId="11" xfId="50" applyFont="1" applyFill="1" applyBorder="1" applyAlignment="1">
      <alignment horizontal="center"/>
      <protection/>
    </xf>
    <xf numFmtId="0" fontId="9" fillId="4" borderId="29" xfId="50" applyFont="1" applyFill="1" applyBorder="1" applyAlignment="1">
      <alignment horizontal="center"/>
      <protection/>
    </xf>
    <xf numFmtId="0" fontId="9" fillId="4" borderId="27" xfId="50" applyFont="1" applyFill="1" applyBorder="1" applyAlignment="1">
      <alignment horizontal="center"/>
      <protection/>
    </xf>
    <xf numFmtId="0" fontId="9" fillId="4" borderId="30" xfId="50" applyFont="1" applyFill="1" applyBorder="1" applyAlignment="1">
      <alignment wrapText="1"/>
      <protection/>
    </xf>
    <xf numFmtId="166" fontId="9" fillId="4" borderId="11" xfId="50" applyNumberFormat="1" applyFont="1" applyFill="1" applyBorder="1">
      <alignment/>
      <protection/>
    </xf>
    <xf numFmtId="166" fontId="9" fillId="4" borderId="10" xfId="50" applyNumberFormat="1" applyFont="1" applyFill="1" applyBorder="1">
      <alignment/>
      <protection/>
    </xf>
    <xf numFmtId="0" fontId="9" fillId="10" borderId="19" xfId="50" applyFont="1" applyFill="1" applyBorder="1" applyAlignment="1">
      <alignment horizontal="center"/>
      <protection/>
    </xf>
    <xf numFmtId="0" fontId="9" fillId="10" borderId="22" xfId="50" applyFont="1" applyFill="1" applyBorder="1" applyAlignment="1">
      <alignment horizontal="center"/>
      <protection/>
    </xf>
    <xf numFmtId="0" fontId="9" fillId="10" borderId="23" xfId="50" applyFont="1" applyFill="1" applyBorder="1" applyAlignment="1">
      <alignment horizontal="center"/>
      <protection/>
    </xf>
    <xf numFmtId="0" fontId="9" fillId="10" borderId="24" xfId="50" applyFont="1" applyFill="1" applyBorder="1" applyAlignment="1">
      <alignment horizontal="left"/>
      <protection/>
    </xf>
    <xf numFmtId="166" fontId="10" fillId="10" borderId="22" xfId="50" applyNumberFormat="1" applyFont="1" applyFill="1" applyBorder="1" applyAlignment="1">
      <alignment vertical="center"/>
      <protection/>
    </xf>
    <xf numFmtId="0" fontId="11" fillId="33" borderId="19" xfId="48" applyFont="1" applyFill="1" applyBorder="1" applyAlignment="1">
      <alignment horizontal="center" vertical="center"/>
      <protection/>
    </xf>
    <xf numFmtId="0" fontId="11" fillId="33" borderId="20" xfId="48" applyFont="1" applyFill="1" applyBorder="1" applyAlignment="1">
      <alignment horizontal="center" vertical="center"/>
      <protection/>
    </xf>
    <xf numFmtId="0" fontId="10" fillId="33" borderId="24" xfId="48" applyFont="1" applyFill="1" applyBorder="1" applyAlignment="1">
      <alignment horizontal="center" vertical="center"/>
      <protection/>
    </xf>
    <xf numFmtId="165" fontId="10" fillId="33" borderId="22" xfId="48" applyNumberFormat="1" applyFont="1" applyFill="1" applyBorder="1" applyAlignment="1">
      <alignment horizontal="center" vertical="center"/>
      <protection/>
    </xf>
    <xf numFmtId="165" fontId="10" fillId="33" borderId="25" xfId="48" applyNumberFormat="1" applyFont="1" applyFill="1" applyBorder="1" applyAlignment="1">
      <alignment horizontal="center" vertical="center"/>
      <protection/>
    </xf>
    <xf numFmtId="0" fontId="8" fillId="0" borderId="26" xfId="50" applyFont="1" applyFill="1" applyBorder="1" applyAlignment="1">
      <alignment horizontal="center"/>
      <protection/>
    </xf>
    <xf numFmtId="0" fontId="8" fillId="0" borderId="11" xfId="50" applyFont="1" applyFill="1" applyBorder="1" applyAlignment="1">
      <alignment horizontal="center"/>
      <protection/>
    </xf>
    <xf numFmtId="0" fontId="6" fillId="0" borderId="0" xfId="47" applyFont="1" applyFill="1">
      <alignment/>
      <protection/>
    </xf>
    <xf numFmtId="0" fontId="6" fillId="0" borderId="0" xfId="47" applyFont="1" applyFill="1" applyAlignment="1">
      <alignment horizontal="right"/>
      <protection/>
    </xf>
    <xf numFmtId="0" fontId="0" fillId="0" borderId="0" xfId="47">
      <alignment/>
      <protection/>
    </xf>
    <xf numFmtId="0" fontId="4" fillId="34" borderId="19" xfId="47" applyFont="1" applyFill="1" applyBorder="1" applyAlignment="1">
      <alignment horizontal="center" vertical="center" wrapText="1"/>
      <protection/>
    </xf>
    <xf numFmtId="0" fontId="4" fillId="34" borderId="22" xfId="47" applyFont="1" applyFill="1" applyBorder="1" applyAlignment="1">
      <alignment horizontal="center" vertical="center" wrapText="1"/>
      <protection/>
    </xf>
    <xf numFmtId="0" fontId="4" fillId="34" borderId="25" xfId="47" applyFont="1" applyFill="1" applyBorder="1" applyAlignment="1">
      <alignment horizontal="center" vertical="center" wrapText="1"/>
      <protection/>
    </xf>
    <xf numFmtId="0" fontId="2" fillId="0" borderId="31" xfId="47" applyFont="1" applyBorder="1" applyAlignment="1">
      <alignment vertical="center" wrapText="1"/>
      <protection/>
    </xf>
    <xf numFmtId="0" fontId="2" fillId="0" borderId="32" xfId="47" applyFont="1" applyBorder="1" applyAlignment="1">
      <alignment horizontal="right" vertical="center" wrapText="1"/>
      <protection/>
    </xf>
    <xf numFmtId="4" fontId="2" fillId="0" borderId="32" xfId="47" applyNumberFormat="1" applyFont="1" applyBorder="1" applyAlignment="1">
      <alignment horizontal="right" vertical="center" wrapText="1"/>
      <protection/>
    </xf>
    <xf numFmtId="4" fontId="2" fillId="0" borderId="33" xfId="47" applyNumberFormat="1" applyFont="1" applyBorder="1" applyAlignment="1">
      <alignment horizontal="right" vertical="center" wrapText="1"/>
      <protection/>
    </xf>
    <xf numFmtId="0" fontId="3" fillId="0" borderId="34" xfId="47" applyFont="1" applyBorder="1" applyAlignment="1">
      <alignment vertical="center" wrapText="1"/>
      <protection/>
    </xf>
    <xf numFmtId="0" fontId="3" fillId="0" borderId="35" xfId="47" applyFont="1" applyBorder="1" applyAlignment="1">
      <alignment horizontal="right" vertical="center" wrapText="1"/>
      <protection/>
    </xf>
    <xf numFmtId="4" fontId="3" fillId="0" borderId="35" xfId="47" applyNumberFormat="1" applyFont="1" applyBorder="1" applyAlignment="1">
      <alignment horizontal="right" vertical="center" wrapText="1"/>
      <protection/>
    </xf>
    <xf numFmtId="4" fontId="3" fillId="0" borderId="35" xfId="47" applyNumberFormat="1" applyFont="1" applyBorder="1" applyAlignment="1">
      <alignment vertical="center"/>
      <protection/>
    </xf>
    <xf numFmtId="4" fontId="3" fillId="0" borderId="36" xfId="47" applyNumberFormat="1" applyFont="1" applyBorder="1" applyAlignment="1">
      <alignment vertical="center"/>
      <protection/>
    </xf>
    <xf numFmtId="4" fontId="0" fillId="0" borderId="0" xfId="47" applyNumberFormat="1">
      <alignment/>
      <protection/>
    </xf>
    <xf numFmtId="4" fontId="3" fillId="0" borderId="32" xfId="47" applyNumberFormat="1" applyFont="1" applyBorder="1" applyAlignment="1">
      <alignment horizontal="right" vertical="center" wrapText="1"/>
      <protection/>
    </xf>
    <xf numFmtId="0" fontId="2" fillId="0" borderId="34" xfId="47" applyFont="1" applyBorder="1" applyAlignment="1">
      <alignment vertical="center" wrapText="1"/>
      <protection/>
    </xf>
    <xf numFmtId="4" fontId="2" fillId="0" borderId="35" xfId="47" applyNumberFormat="1" applyFont="1" applyBorder="1" applyAlignment="1">
      <alignment horizontal="right" vertical="center" wrapText="1"/>
      <protection/>
    </xf>
    <xf numFmtId="4" fontId="2" fillId="0" borderId="36" xfId="47" applyNumberFormat="1" applyFont="1" applyBorder="1" applyAlignment="1">
      <alignment horizontal="right" vertical="center" wrapText="1"/>
      <protection/>
    </xf>
    <xf numFmtId="4" fontId="3" fillId="0" borderId="36" xfId="47" applyNumberFormat="1" applyFont="1" applyBorder="1" applyAlignment="1">
      <alignment horizontal="right" vertical="center" wrapText="1"/>
      <protection/>
    </xf>
    <xf numFmtId="0" fontId="2" fillId="0" borderId="35" xfId="47" applyFont="1" applyBorder="1" applyAlignment="1">
      <alignment horizontal="right" vertical="center" wrapText="1"/>
      <protection/>
    </xf>
    <xf numFmtId="0" fontId="3" fillId="0" borderId="37" xfId="47" applyFont="1" applyBorder="1" applyAlignment="1">
      <alignment vertical="center" wrapText="1"/>
      <protection/>
    </xf>
    <xf numFmtId="0" fontId="3" fillId="0" borderId="38" xfId="47" applyFont="1" applyBorder="1" applyAlignment="1">
      <alignment horizontal="right" vertical="center" wrapText="1"/>
      <protection/>
    </xf>
    <xf numFmtId="4" fontId="3" fillId="0" borderId="38" xfId="47" applyNumberFormat="1" applyFont="1" applyBorder="1" applyAlignment="1">
      <alignment horizontal="right" vertical="center" wrapText="1"/>
      <protection/>
    </xf>
    <xf numFmtId="4" fontId="3" fillId="0" borderId="39" xfId="47" applyNumberFormat="1" applyFont="1" applyBorder="1" applyAlignment="1">
      <alignment horizontal="right" vertical="center" wrapText="1"/>
      <protection/>
    </xf>
    <xf numFmtId="0" fontId="2" fillId="0" borderId="19" xfId="47" applyFont="1" applyBorder="1" applyAlignment="1">
      <alignment vertical="center" wrapText="1"/>
      <protection/>
    </xf>
    <xf numFmtId="0" fontId="2" fillId="0" borderId="22" xfId="47" applyFont="1" applyBorder="1" applyAlignment="1">
      <alignment horizontal="right" vertical="center" wrapText="1"/>
      <protection/>
    </xf>
    <xf numFmtId="4" fontId="2" fillId="0" borderId="22" xfId="47" applyNumberFormat="1" applyFont="1" applyBorder="1" applyAlignment="1">
      <alignment horizontal="right" vertical="center" wrapText="1"/>
      <protection/>
    </xf>
    <xf numFmtId="4" fontId="2" fillId="0" borderId="25" xfId="47" applyNumberFormat="1" applyFont="1" applyBorder="1" applyAlignment="1">
      <alignment horizontal="right" vertical="center" wrapText="1"/>
      <protection/>
    </xf>
    <xf numFmtId="0" fontId="6" fillId="0" borderId="0" xfId="47" applyFont="1" applyFill="1" applyBorder="1">
      <alignment/>
      <protection/>
    </xf>
    <xf numFmtId="164" fontId="6" fillId="0" borderId="29" xfId="47" applyNumberFormat="1" applyFont="1" applyFill="1" applyBorder="1" applyAlignment="1">
      <alignment horizontal="right"/>
      <protection/>
    </xf>
    <xf numFmtId="0" fontId="3" fillId="0" borderId="31" xfId="47" applyFont="1" applyBorder="1" applyAlignment="1">
      <alignment horizontal="left" vertical="center" wrapText="1"/>
      <protection/>
    </xf>
    <xf numFmtId="0" fontId="3" fillId="0" borderId="32" xfId="47" applyFont="1" applyBorder="1" applyAlignment="1">
      <alignment horizontal="right" vertical="center" wrapText="1"/>
      <protection/>
    </xf>
    <xf numFmtId="4" fontId="3" fillId="0" borderId="33" xfId="47" applyNumberFormat="1" applyFont="1" applyBorder="1" applyAlignment="1">
      <alignment horizontal="right" vertical="center" wrapText="1"/>
      <protection/>
    </xf>
    <xf numFmtId="0" fontId="3" fillId="0" borderId="34" xfId="47" applyFont="1" applyBorder="1" applyAlignment="1">
      <alignment horizontal="left" vertical="center" wrapText="1"/>
      <protection/>
    </xf>
    <xf numFmtId="0" fontId="2" fillId="0" borderId="19" xfId="47" applyFont="1" applyBorder="1" applyAlignment="1">
      <alignment horizontal="left" vertical="center" wrapText="1"/>
      <protection/>
    </xf>
    <xf numFmtId="0" fontId="10" fillId="0" borderId="15" xfId="50" applyFont="1" applyFill="1" applyBorder="1" applyAlignment="1">
      <alignment horizontal="center"/>
      <protection/>
    </xf>
    <xf numFmtId="165" fontId="10" fillId="0" borderId="0" xfId="48" applyNumberFormat="1" applyFont="1" applyAlignment="1">
      <alignment horizontal="center"/>
      <protection/>
    </xf>
    <xf numFmtId="0" fontId="12" fillId="0" borderId="0" xfId="48" applyFont="1" applyAlignment="1">
      <alignment horizontal="center"/>
      <protection/>
    </xf>
    <xf numFmtId="0" fontId="8" fillId="0" borderId="16" xfId="50" applyFont="1" applyFill="1" applyBorder="1">
      <alignment/>
      <protection/>
    </xf>
    <xf numFmtId="0" fontId="8" fillId="0" borderId="30" xfId="50" applyFont="1" applyFill="1" applyBorder="1">
      <alignment/>
      <protection/>
    </xf>
    <xf numFmtId="0" fontId="9" fillId="4" borderId="40" xfId="50" applyFont="1" applyFill="1" applyBorder="1" applyAlignment="1">
      <alignment wrapText="1"/>
      <protection/>
    </xf>
    <xf numFmtId="0" fontId="9" fillId="4" borderId="25" xfId="50" applyFont="1" applyFill="1" applyBorder="1" applyAlignment="1">
      <alignment horizontal="center"/>
      <protection/>
    </xf>
    <xf numFmtId="0" fontId="9" fillId="4" borderId="24" xfId="50" applyFont="1" applyFill="1" applyBorder="1" applyAlignment="1">
      <alignment horizontal="center"/>
      <protection/>
    </xf>
    <xf numFmtId="49" fontId="9" fillId="4" borderId="23" xfId="50" applyNumberFormat="1" applyFont="1" applyFill="1" applyBorder="1" applyAlignment="1">
      <alignment horizontal="center"/>
      <protection/>
    </xf>
    <xf numFmtId="166" fontId="10" fillId="10" borderId="25" xfId="50" applyNumberFormat="1" applyFont="1" applyFill="1" applyBorder="1" applyAlignment="1">
      <alignment vertical="center"/>
      <protection/>
    </xf>
    <xf numFmtId="0" fontId="10" fillId="33" borderId="41" xfId="48" applyFont="1" applyFill="1" applyBorder="1" applyAlignment="1">
      <alignment horizontal="center" vertical="center"/>
      <protection/>
    </xf>
    <xf numFmtId="166" fontId="10" fillId="10" borderId="19" xfId="50" applyNumberFormat="1" applyFont="1" applyFill="1" applyBorder="1" applyAlignment="1">
      <alignment vertical="center"/>
      <protection/>
    </xf>
    <xf numFmtId="166" fontId="9" fillId="4" borderId="26" xfId="50" applyNumberFormat="1" applyFont="1" applyFill="1" applyBorder="1">
      <alignment/>
      <protection/>
    </xf>
    <xf numFmtId="166" fontId="8" fillId="0" borderId="14" xfId="50" applyNumberFormat="1" applyFont="1" applyFill="1" applyBorder="1">
      <alignment/>
      <protection/>
    </xf>
    <xf numFmtId="166" fontId="9" fillId="4" borderId="19" xfId="50" applyNumberFormat="1" applyFont="1" applyFill="1" applyBorder="1">
      <alignment/>
      <protection/>
    </xf>
    <xf numFmtId="166" fontId="8" fillId="0" borderId="26" xfId="50" applyNumberFormat="1" applyFont="1" applyFill="1" applyBorder="1">
      <alignment/>
      <protection/>
    </xf>
    <xf numFmtId="166" fontId="10" fillId="0" borderId="18" xfId="50" applyNumberFormat="1" applyFont="1" applyFill="1" applyBorder="1" applyAlignment="1">
      <alignment/>
      <protection/>
    </xf>
    <xf numFmtId="166" fontId="7" fillId="0" borderId="0" xfId="51" applyNumberFormat="1" applyFont="1" applyFill="1">
      <alignment/>
      <protection/>
    </xf>
    <xf numFmtId="0" fontId="11" fillId="33" borderId="20" xfId="48" applyFont="1" applyFill="1" applyBorder="1" applyAlignment="1">
      <alignment horizontal="center" vertical="center"/>
      <protection/>
    </xf>
    <xf numFmtId="167" fontId="8" fillId="0" borderId="27" xfId="50" applyNumberFormat="1" applyFont="1" applyFill="1" applyBorder="1" applyAlignment="1">
      <alignment horizontal="center"/>
      <protection/>
    </xf>
    <xf numFmtId="4" fontId="3" fillId="0" borderId="35" xfId="0" applyNumberFormat="1" applyFont="1" applyBorder="1" applyAlignment="1">
      <alignment/>
    </xf>
    <xf numFmtId="0" fontId="3" fillId="35" borderId="34" xfId="47" applyFont="1" applyFill="1" applyBorder="1" applyAlignment="1">
      <alignment vertical="center" wrapText="1"/>
      <protection/>
    </xf>
    <xf numFmtId="0" fontId="3" fillId="35" borderId="35" xfId="47" applyFont="1" applyFill="1" applyBorder="1" applyAlignment="1">
      <alignment horizontal="right" vertical="center" wrapText="1"/>
      <protection/>
    </xf>
    <xf numFmtId="4" fontId="3" fillId="35" borderId="35" xfId="47" applyNumberFormat="1" applyFont="1" applyFill="1" applyBorder="1" applyAlignment="1">
      <alignment horizontal="right" vertical="center" wrapText="1"/>
      <protection/>
    </xf>
    <xf numFmtId="165" fontId="3" fillId="35" borderId="0" xfId="0" applyNumberFormat="1" applyFont="1" applyFill="1" applyAlignment="1">
      <alignment/>
    </xf>
    <xf numFmtId="4" fontId="3" fillId="35" borderId="36" xfId="47" applyNumberFormat="1" applyFont="1" applyFill="1" applyBorder="1" applyAlignment="1">
      <alignment horizontal="right" vertical="center" wrapText="1"/>
      <protection/>
    </xf>
    <xf numFmtId="0" fontId="5" fillId="34" borderId="29" xfId="47" applyFont="1" applyFill="1" applyBorder="1" applyAlignment="1">
      <alignment horizontal="center"/>
      <protection/>
    </xf>
    <xf numFmtId="0" fontId="11" fillId="33" borderId="20" xfId="48" applyFont="1" applyFill="1" applyBorder="1" applyAlignment="1">
      <alignment horizontal="center" vertical="center"/>
      <protection/>
    </xf>
    <xf numFmtId="0" fontId="11" fillId="33" borderId="21" xfId="48" applyFont="1" applyFill="1" applyBorder="1" applyAlignment="1">
      <alignment horizontal="center" vertical="center"/>
      <protection/>
    </xf>
    <xf numFmtId="0" fontId="10" fillId="0" borderId="15" xfId="50" applyFont="1" applyFill="1" applyBorder="1" applyAlignment="1">
      <alignment horizontal="center"/>
      <protection/>
    </xf>
    <xf numFmtId="0" fontId="10" fillId="0" borderId="42" xfId="50" applyFont="1" applyFill="1" applyBorder="1" applyAlignment="1">
      <alignment horizontal="center"/>
      <protection/>
    </xf>
    <xf numFmtId="0" fontId="9" fillId="10" borderId="20" xfId="50" applyFont="1" applyFill="1" applyBorder="1" applyAlignment="1">
      <alignment horizontal="center"/>
      <protection/>
    </xf>
    <xf numFmtId="0" fontId="9" fillId="10" borderId="21" xfId="50" applyFont="1" applyFill="1" applyBorder="1" applyAlignment="1">
      <alignment horizontal="center"/>
      <protection/>
    </xf>
    <xf numFmtId="165" fontId="10" fillId="0" borderId="0" xfId="48" applyNumberFormat="1" applyFont="1" applyAlignment="1">
      <alignment horizontal="center"/>
      <protection/>
    </xf>
    <xf numFmtId="0" fontId="0" fillId="0" borderId="0" xfId="0" applyAlignment="1">
      <alignment/>
    </xf>
    <xf numFmtId="0" fontId="14" fillId="0" borderId="0" xfId="49" applyFont="1" applyAlignment="1">
      <alignment horizontal="center"/>
      <protection/>
    </xf>
    <xf numFmtId="0" fontId="12" fillId="0" borderId="0" xfId="48" applyFont="1" applyFill="1" applyAlignment="1">
      <alignment horizontal="center"/>
      <protection/>
    </xf>
    <xf numFmtId="0" fontId="0" fillId="0" borderId="0" xfId="48" applyAlignment="1">
      <alignment/>
      <protection/>
    </xf>
    <xf numFmtId="0" fontId="12" fillId="0" borderId="0" xfId="48" applyFont="1" applyAlignment="1">
      <alignment horizontal="center"/>
      <protection/>
    </xf>
    <xf numFmtId="0" fontId="12" fillId="0" borderId="0" xfId="48" applyFont="1" applyAlignment="1">
      <alignment horizontal="left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02 - ORREP" xfId="48"/>
    <cellStyle name="normální_2. Rozpočet 2007 - tabulky" xfId="49"/>
    <cellStyle name="normální_Rozpis výdajů 03 bez PO_02 - ORREP" xfId="50"/>
    <cellStyle name="normální_Rozpis výdajů 03 bez PO_04 - OSMTVS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B10" sqref="B10"/>
    </sheetView>
  </sheetViews>
  <sheetFormatPr defaultColWidth="9.140625" defaultRowHeight="12.75"/>
  <cols>
    <col min="1" max="1" width="38.7109375" style="58" customWidth="1"/>
    <col min="2" max="2" width="7.28125" style="58" customWidth="1"/>
    <col min="3" max="3" width="13.8515625" style="58" customWidth="1"/>
    <col min="4" max="4" width="11.00390625" style="58" bestFit="1" customWidth="1"/>
    <col min="5" max="5" width="14.140625" style="58" customWidth="1"/>
    <col min="6" max="9" width="9.140625" style="58" customWidth="1"/>
    <col min="10" max="10" width="11.7109375" style="58" bestFit="1" customWidth="1"/>
    <col min="11" max="16384" width="9.140625" style="58" customWidth="1"/>
  </cols>
  <sheetData>
    <row r="1" spans="1:5" ht="13.5" thickBot="1">
      <c r="A1" s="119" t="s">
        <v>74</v>
      </c>
      <c r="B1" s="119"/>
      <c r="C1" s="56"/>
      <c r="D1" s="56"/>
      <c r="E1" s="57" t="s">
        <v>0</v>
      </c>
    </row>
    <row r="2" spans="1:5" ht="24.75" thickBot="1">
      <c r="A2" s="59" t="s">
        <v>1</v>
      </c>
      <c r="B2" s="60" t="s">
        <v>2</v>
      </c>
      <c r="C2" s="61" t="s">
        <v>54</v>
      </c>
      <c r="D2" s="61" t="s">
        <v>83</v>
      </c>
      <c r="E2" s="61" t="s">
        <v>53</v>
      </c>
    </row>
    <row r="3" spans="1:5" ht="15" customHeight="1">
      <c r="A3" s="62" t="s">
        <v>3</v>
      </c>
      <c r="B3" s="63" t="s">
        <v>38</v>
      </c>
      <c r="C3" s="64">
        <f>C4+C5+C6</f>
        <v>2427945.0806299997</v>
      </c>
      <c r="D3" s="64">
        <f>D4+D5+D6</f>
        <v>0</v>
      </c>
      <c r="E3" s="65">
        <f aca="true" t="shared" si="0" ref="E3:E24">C3+D3</f>
        <v>2427945.0806299997</v>
      </c>
    </row>
    <row r="4" spans="1:10" ht="15" customHeight="1">
      <c r="A4" s="66" t="s">
        <v>4</v>
      </c>
      <c r="B4" s="67" t="s">
        <v>5</v>
      </c>
      <c r="C4" s="68">
        <v>2204786.63</v>
      </c>
      <c r="D4" s="69">
        <v>0</v>
      </c>
      <c r="E4" s="70">
        <f t="shared" si="0"/>
        <v>2204786.63</v>
      </c>
      <c r="J4" s="71"/>
    </row>
    <row r="5" spans="1:5" ht="15" customHeight="1">
      <c r="A5" s="66" t="s">
        <v>6</v>
      </c>
      <c r="B5" s="67" t="s">
        <v>7</v>
      </c>
      <c r="C5" s="68">
        <v>209187.69062999997</v>
      </c>
      <c r="D5" s="72">
        <v>0</v>
      </c>
      <c r="E5" s="70">
        <f t="shared" si="0"/>
        <v>209187.69062999997</v>
      </c>
    </row>
    <row r="6" spans="1:5" ht="15" customHeight="1">
      <c r="A6" s="66" t="s">
        <v>8</v>
      </c>
      <c r="B6" s="67" t="s">
        <v>9</v>
      </c>
      <c r="C6" s="68">
        <v>13970.76</v>
      </c>
      <c r="D6" s="68">
        <v>0</v>
      </c>
      <c r="E6" s="70">
        <f t="shared" si="0"/>
        <v>13970.76</v>
      </c>
    </row>
    <row r="7" spans="1:5" ht="15" customHeight="1">
      <c r="A7" s="73" t="s">
        <v>41</v>
      </c>
      <c r="B7" s="67" t="s">
        <v>10</v>
      </c>
      <c r="C7" s="74">
        <f>C8+C13</f>
        <v>4279523.928589999</v>
      </c>
      <c r="D7" s="74">
        <f>D8+D13</f>
        <v>4276.04185</v>
      </c>
      <c r="E7" s="75">
        <f t="shared" si="0"/>
        <v>4283799.970439998</v>
      </c>
    </row>
    <row r="8" spans="1:5" ht="15" customHeight="1">
      <c r="A8" s="66" t="s">
        <v>46</v>
      </c>
      <c r="B8" s="67" t="s">
        <v>11</v>
      </c>
      <c r="C8" s="68">
        <f>C9+C10+C11+C12</f>
        <v>4159690.138589999</v>
      </c>
      <c r="D8" s="68">
        <f>D9+D10+D11+D12</f>
        <v>4276.04185</v>
      </c>
      <c r="E8" s="76">
        <f t="shared" si="0"/>
        <v>4163966.1804399993</v>
      </c>
    </row>
    <row r="9" spans="1:5" ht="15" customHeight="1">
      <c r="A9" s="66" t="s">
        <v>42</v>
      </c>
      <c r="B9" s="67" t="s">
        <v>12</v>
      </c>
      <c r="C9" s="68">
        <v>61072</v>
      </c>
      <c r="D9" s="68">
        <v>0</v>
      </c>
      <c r="E9" s="76">
        <f t="shared" si="0"/>
        <v>61072</v>
      </c>
    </row>
    <row r="10" spans="1:5" ht="15" customHeight="1">
      <c r="A10" s="114" t="s">
        <v>95</v>
      </c>
      <c r="B10" s="115">
        <v>4118</v>
      </c>
      <c r="C10" s="116">
        <v>4063983.2885899995</v>
      </c>
      <c r="D10" s="117">
        <v>4276.04185</v>
      </c>
      <c r="E10" s="118">
        <f t="shared" si="0"/>
        <v>4068259.3304399997</v>
      </c>
    </row>
    <row r="11" spans="1:5" ht="15" customHeight="1">
      <c r="A11" s="66" t="s">
        <v>43</v>
      </c>
      <c r="B11" s="67" t="s">
        <v>45</v>
      </c>
      <c r="C11" s="68">
        <v>8808.779999999999</v>
      </c>
      <c r="D11" s="68">
        <v>0</v>
      </c>
      <c r="E11" s="76">
        <f>SUM(C11:D11)</f>
        <v>8808.779999999999</v>
      </c>
    </row>
    <row r="12" spans="1:5" ht="15" customHeight="1">
      <c r="A12" s="66" t="s">
        <v>47</v>
      </c>
      <c r="B12" s="67">
        <v>4121</v>
      </c>
      <c r="C12" s="68">
        <v>25826.07</v>
      </c>
      <c r="D12" s="68">
        <v>0</v>
      </c>
      <c r="E12" s="76">
        <f>SUM(C12:D12)</f>
        <v>25826.07</v>
      </c>
    </row>
    <row r="13" spans="1:5" ht="15" customHeight="1">
      <c r="A13" s="66" t="s">
        <v>48</v>
      </c>
      <c r="B13" s="67" t="s">
        <v>13</v>
      </c>
      <c r="C13" s="68">
        <f>C14+C15+C16</f>
        <v>119833.79000000001</v>
      </c>
      <c r="D13" s="68">
        <f>D14+D15+D16</f>
        <v>0</v>
      </c>
      <c r="E13" s="76">
        <f t="shared" si="0"/>
        <v>119833.79000000001</v>
      </c>
    </row>
    <row r="14" spans="1:5" ht="15" customHeight="1">
      <c r="A14" s="66" t="s">
        <v>44</v>
      </c>
      <c r="B14" s="67" t="s">
        <v>13</v>
      </c>
      <c r="C14" s="68">
        <v>115195.58</v>
      </c>
      <c r="D14" s="68">
        <v>0</v>
      </c>
      <c r="E14" s="76">
        <f t="shared" si="0"/>
        <v>115195.58</v>
      </c>
    </row>
    <row r="15" spans="1:5" ht="15" customHeight="1">
      <c r="A15" s="66" t="s">
        <v>49</v>
      </c>
      <c r="B15" s="67">
        <v>4221</v>
      </c>
      <c r="C15" s="68">
        <v>3738</v>
      </c>
      <c r="D15" s="68">
        <v>0</v>
      </c>
      <c r="E15" s="76">
        <f>SUM(C15:D15)</f>
        <v>3738</v>
      </c>
    </row>
    <row r="16" spans="1:5" ht="15" customHeight="1">
      <c r="A16" s="66" t="s">
        <v>50</v>
      </c>
      <c r="B16" s="67">
        <v>4232</v>
      </c>
      <c r="C16" s="68">
        <v>900.21</v>
      </c>
      <c r="D16" s="68">
        <v>0</v>
      </c>
      <c r="E16" s="76">
        <f>SUM(C16:D16)</f>
        <v>900.21</v>
      </c>
    </row>
    <row r="17" spans="1:5" ht="15" customHeight="1">
      <c r="A17" s="73" t="s">
        <v>14</v>
      </c>
      <c r="B17" s="77" t="s">
        <v>39</v>
      </c>
      <c r="C17" s="74">
        <f>C3+C7</f>
        <v>6707469.0092199985</v>
      </c>
      <c r="D17" s="74">
        <f>D3+D7</f>
        <v>4276.04185</v>
      </c>
      <c r="E17" s="75">
        <f t="shared" si="0"/>
        <v>6711745.051069998</v>
      </c>
    </row>
    <row r="18" spans="1:5" ht="15" customHeight="1">
      <c r="A18" s="73" t="s">
        <v>15</v>
      </c>
      <c r="B18" s="77" t="s">
        <v>16</v>
      </c>
      <c r="C18" s="74">
        <f>SUM(C19:C23)</f>
        <v>1072090.47</v>
      </c>
      <c r="D18" s="74">
        <f>SUM(D19:D23)</f>
        <v>0</v>
      </c>
      <c r="E18" s="75">
        <f t="shared" si="0"/>
        <v>1072090.47</v>
      </c>
    </row>
    <row r="19" spans="1:5" ht="15" customHeight="1">
      <c r="A19" s="66" t="s">
        <v>75</v>
      </c>
      <c r="B19" s="67" t="s">
        <v>17</v>
      </c>
      <c r="C19" s="68">
        <v>88242.1</v>
      </c>
      <c r="D19" s="68">
        <v>0</v>
      </c>
      <c r="E19" s="76">
        <f t="shared" si="0"/>
        <v>88242.1</v>
      </c>
    </row>
    <row r="20" spans="1:5" ht="15" customHeight="1">
      <c r="A20" s="66" t="s">
        <v>76</v>
      </c>
      <c r="B20" s="67">
        <v>8115</v>
      </c>
      <c r="C20" s="68">
        <v>202563.47</v>
      </c>
      <c r="D20" s="68">
        <v>0</v>
      </c>
      <c r="E20" s="76">
        <f>SUM(C20:D20)</f>
        <v>202563.47</v>
      </c>
    </row>
    <row r="21" spans="1:5" ht="15" customHeight="1">
      <c r="A21" s="66" t="s">
        <v>77</v>
      </c>
      <c r="B21" s="67" t="s">
        <v>17</v>
      </c>
      <c r="C21" s="68">
        <v>878159.9</v>
      </c>
      <c r="D21" s="68">
        <v>0</v>
      </c>
      <c r="E21" s="76">
        <f t="shared" si="0"/>
        <v>878159.9</v>
      </c>
    </row>
    <row r="22" spans="1:5" ht="15" customHeight="1">
      <c r="A22" s="66" t="s">
        <v>51</v>
      </c>
      <c r="B22" s="67">
        <v>8123</v>
      </c>
      <c r="C22" s="68">
        <v>0</v>
      </c>
      <c r="D22" s="68">
        <v>0</v>
      </c>
      <c r="E22" s="76">
        <f>C22+D22</f>
        <v>0</v>
      </c>
    </row>
    <row r="23" spans="1:5" ht="15" customHeight="1" thickBot="1">
      <c r="A23" s="78" t="s">
        <v>52</v>
      </c>
      <c r="B23" s="79">
        <v>-8124</v>
      </c>
      <c r="C23" s="80">
        <v>-96875</v>
      </c>
      <c r="D23" s="80">
        <v>0</v>
      </c>
      <c r="E23" s="81">
        <f>C23+D23</f>
        <v>-96875</v>
      </c>
    </row>
    <row r="24" spans="1:5" ht="15" customHeight="1" thickBot="1">
      <c r="A24" s="82" t="s">
        <v>27</v>
      </c>
      <c r="B24" s="83"/>
      <c r="C24" s="84">
        <f>C3+C7+C18</f>
        <v>7779559.479219998</v>
      </c>
      <c r="D24" s="84">
        <f>D17+D18</f>
        <v>4276.04185</v>
      </c>
      <c r="E24" s="85">
        <f t="shared" si="0"/>
        <v>7783835.521069998</v>
      </c>
    </row>
    <row r="25" spans="1:5" ht="13.5" thickBot="1">
      <c r="A25" s="119" t="s">
        <v>78</v>
      </c>
      <c r="B25" s="119"/>
      <c r="C25" s="86"/>
      <c r="D25" s="86"/>
      <c r="E25" s="87" t="s">
        <v>0</v>
      </c>
    </row>
    <row r="26" spans="1:5" ht="24.75" thickBot="1">
      <c r="A26" s="59" t="s">
        <v>18</v>
      </c>
      <c r="B26" s="60" t="s">
        <v>19</v>
      </c>
      <c r="C26" s="61" t="s">
        <v>54</v>
      </c>
      <c r="D26" s="61" t="s">
        <v>83</v>
      </c>
      <c r="E26" s="61" t="s">
        <v>53</v>
      </c>
    </row>
    <row r="27" spans="1:5" ht="15" customHeight="1">
      <c r="A27" s="88" t="s">
        <v>26</v>
      </c>
      <c r="B27" s="89" t="s">
        <v>20</v>
      </c>
      <c r="C27" s="72">
        <v>27594</v>
      </c>
      <c r="D27" s="72">
        <v>0</v>
      </c>
      <c r="E27" s="90">
        <f>C27+D27</f>
        <v>27594</v>
      </c>
    </row>
    <row r="28" spans="1:5" ht="15" customHeight="1">
      <c r="A28" s="91" t="s">
        <v>21</v>
      </c>
      <c r="B28" s="67" t="s">
        <v>20</v>
      </c>
      <c r="C28" s="68">
        <v>216114.09</v>
      </c>
      <c r="D28" s="72">
        <v>0</v>
      </c>
      <c r="E28" s="90">
        <f aca="true" t="shared" si="1" ref="E28:E43">C28+D28</f>
        <v>216114.09</v>
      </c>
    </row>
    <row r="29" spans="1:5" ht="15" customHeight="1">
      <c r="A29" s="91" t="s">
        <v>28</v>
      </c>
      <c r="B29" s="67" t="s">
        <v>20</v>
      </c>
      <c r="C29" s="68">
        <v>880338.01</v>
      </c>
      <c r="D29" s="72">
        <v>0</v>
      </c>
      <c r="E29" s="90">
        <f t="shared" si="1"/>
        <v>880338.01</v>
      </c>
    </row>
    <row r="30" spans="1:5" ht="15" customHeight="1">
      <c r="A30" s="91" t="s">
        <v>22</v>
      </c>
      <c r="B30" s="67" t="s">
        <v>20</v>
      </c>
      <c r="C30" s="68">
        <v>743477.14</v>
      </c>
      <c r="D30" s="72">
        <v>0</v>
      </c>
      <c r="E30" s="90">
        <f t="shared" si="1"/>
        <v>743477.14</v>
      </c>
    </row>
    <row r="31" spans="1:5" ht="15" customHeight="1">
      <c r="A31" s="91" t="s">
        <v>40</v>
      </c>
      <c r="B31" s="67" t="s">
        <v>20</v>
      </c>
      <c r="C31" s="68">
        <v>3567810.380000001</v>
      </c>
      <c r="D31" s="72">
        <v>0</v>
      </c>
      <c r="E31" s="90">
        <f>C31+D31</f>
        <v>3567810.380000001</v>
      </c>
    </row>
    <row r="32" spans="1:5" ht="15" customHeight="1">
      <c r="A32" s="91" t="s">
        <v>79</v>
      </c>
      <c r="B32" s="67" t="s">
        <v>24</v>
      </c>
      <c r="C32" s="68">
        <v>262795.74</v>
      </c>
      <c r="D32" s="113">
        <v>4276.04185</v>
      </c>
      <c r="E32" s="90">
        <f t="shared" si="1"/>
        <v>267071.78184999997</v>
      </c>
    </row>
    <row r="33" spans="1:5" ht="15" customHeight="1">
      <c r="A33" s="91" t="s">
        <v>80</v>
      </c>
      <c r="B33" s="67" t="s">
        <v>20</v>
      </c>
      <c r="C33" s="68">
        <v>19494.15</v>
      </c>
      <c r="D33" s="72">
        <v>0</v>
      </c>
      <c r="E33" s="90">
        <f t="shared" si="1"/>
        <v>19494.15</v>
      </c>
    </row>
    <row r="34" spans="1:5" ht="15" customHeight="1">
      <c r="A34" s="91" t="s">
        <v>29</v>
      </c>
      <c r="B34" s="67" t="s">
        <v>23</v>
      </c>
      <c r="C34" s="68">
        <v>773163.28</v>
      </c>
      <c r="D34" s="72">
        <v>0</v>
      </c>
      <c r="E34" s="90">
        <f t="shared" si="1"/>
        <v>773163.28</v>
      </c>
    </row>
    <row r="35" spans="1:5" ht="15" customHeight="1">
      <c r="A35" s="91" t="s">
        <v>30</v>
      </c>
      <c r="B35" s="67" t="s">
        <v>23</v>
      </c>
      <c r="C35" s="68">
        <v>0</v>
      </c>
      <c r="D35" s="72">
        <v>0</v>
      </c>
      <c r="E35" s="90">
        <f t="shared" si="1"/>
        <v>0</v>
      </c>
    </row>
    <row r="36" spans="1:5" ht="15" customHeight="1">
      <c r="A36" s="91" t="s">
        <v>31</v>
      </c>
      <c r="B36" s="67" t="s">
        <v>24</v>
      </c>
      <c r="C36" s="68">
        <v>1080277.9720000003</v>
      </c>
      <c r="D36" s="72">
        <v>0</v>
      </c>
      <c r="E36" s="90">
        <f t="shared" si="1"/>
        <v>1080277.9720000003</v>
      </c>
    </row>
    <row r="37" spans="1:5" ht="15" customHeight="1">
      <c r="A37" s="91" t="s">
        <v>33</v>
      </c>
      <c r="B37" s="67" t="s">
        <v>24</v>
      </c>
      <c r="C37" s="68">
        <v>43995</v>
      </c>
      <c r="D37" s="72">
        <v>0</v>
      </c>
      <c r="E37" s="90">
        <f t="shared" si="1"/>
        <v>43995</v>
      </c>
    </row>
    <row r="38" spans="1:5" ht="15" customHeight="1">
      <c r="A38" s="91" t="s">
        <v>32</v>
      </c>
      <c r="B38" s="67" t="s">
        <v>20</v>
      </c>
      <c r="C38" s="68">
        <v>5278.1900000000005</v>
      </c>
      <c r="D38" s="72">
        <v>0</v>
      </c>
      <c r="E38" s="90">
        <f t="shared" si="1"/>
        <v>5278.1900000000005</v>
      </c>
    </row>
    <row r="39" spans="1:5" ht="15" customHeight="1">
      <c r="A39" s="91" t="s">
        <v>81</v>
      </c>
      <c r="B39" s="67" t="s">
        <v>24</v>
      </c>
      <c r="C39" s="68">
        <v>76881.09</v>
      </c>
      <c r="D39" s="72">
        <v>0</v>
      </c>
      <c r="E39" s="90">
        <f>C39+D39</f>
        <v>76881.09</v>
      </c>
    </row>
    <row r="40" spans="1:5" ht="15" customHeight="1">
      <c r="A40" s="91" t="s">
        <v>34</v>
      </c>
      <c r="B40" s="67" t="s">
        <v>24</v>
      </c>
      <c r="C40" s="68">
        <v>5500</v>
      </c>
      <c r="D40" s="72">
        <v>0</v>
      </c>
      <c r="E40" s="90">
        <f t="shared" si="1"/>
        <v>5500</v>
      </c>
    </row>
    <row r="41" spans="1:5" ht="15" customHeight="1">
      <c r="A41" s="91" t="s">
        <v>35</v>
      </c>
      <c r="B41" s="67" t="s">
        <v>24</v>
      </c>
      <c r="C41" s="68">
        <v>72712.56</v>
      </c>
      <c r="D41" s="72">
        <v>0</v>
      </c>
      <c r="E41" s="90">
        <f t="shared" si="1"/>
        <v>72712.56</v>
      </c>
    </row>
    <row r="42" spans="1:5" ht="15" customHeight="1">
      <c r="A42" s="91" t="s">
        <v>36</v>
      </c>
      <c r="B42" s="67" t="s">
        <v>24</v>
      </c>
      <c r="C42" s="68">
        <v>4006.28</v>
      </c>
      <c r="D42" s="72">
        <v>0</v>
      </c>
      <c r="E42" s="90">
        <f t="shared" si="1"/>
        <v>4006.28</v>
      </c>
    </row>
    <row r="43" spans="1:5" ht="15" customHeight="1" thickBot="1">
      <c r="A43" s="91" t="s">
        <v>37</v>
      </c>
      <c r="B43" s="67" t="s">
        <v>24</v>
      </c>
      <c r="C43" s="68">
        <v>121.6</v>
      </c>
      <c r="D43" s="72">
        <v>0</v>
      </c>
      <c r="E43" s="90">
        <f t="shared" si="1"/>
        <v>121.6</v>
      </c>
    </row>
    <row r="44" spans="1:5" ht="15" customHeight="1" thickBot="1">
      <c r="A44" s="92" t="s">
        <v>25</v>
      </c>
      <c r="B44" s="83"/>
      <c r="C44" s="84">
        <f>C27+C28+C29+C30+C31+C32+C33+C34+C35+C36+C37+C38+C39+C40+C41+C42+C43</f>
        <v>7779559.482000002</v>
      </c>
      <c r="D44" s="84">
        <f>SUM(D27:D43)</f>
        <v>4276.04185</v>
      </c>
      <c r="E44" s="85">
        <f>SUM(E27:E43)</f>
        <v>7783835.523850001</v>
      </c>
    </row>
    <row r="45" spans="3:5" ht="12.75">
      <c r="C45" s="71"/>
      <c r="E45" s="71"/>
    </row>
  </sheetData>
  <sheetProtection/>
  <mergeCells count="2">
    <mergeCell ref="A1:B1"/>
    <mergeCell ref="A25:B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3"/>
  <sheetViews>
    <sheetView tabSelected="1" zoomScalePageLayoutView="0" workbookViewId="0" topLeftCell="A1">
      <selection activeCell="Y2" sqref="Y1:Z16384"/>
    </sheetView>
  </sheetViews>
  <sheetFormatPr defaultColWidth="9.140625" defaultRowHeight="12.75"/>
  <cols>
    <col min="1" max="1" width="3.8515625" style="1" customWidth="1"/>
    <col min="2" max="2" width="6.8515625" style="1" customWidth="1"/>
    <col min="3" max="3" width="6.00390625" style="1" customWidth="1"/>
    <col min="4" max="5" width="7.00390625" style="1" customWidth="1"/>
    <col min="6" max="6" width="7.8515625" style="1" customWidth="1"/>
    <col min="7" max="7" width="68.57421875" style="1" customWidth="1"/>
    <col min="8" max="9" width="9.140625" style="1" customWidth="1"/>
    <col min="10" max="10" width="12.140625" style="1" customWidth="1"/>
    <col min="11" max="11" width="11.7109375" style="1" bestFit="1" customWidth="1"/>
    <col min="12" max="12" width="9.140625" style="1" customWidth="1"/>
    <col min="13" max="13" width="14.00390625" style="1" customWidth="1"/>
    <col min="14" max="16384" width="9.140625" style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126" t="s">
        <v>94</v>
      </c>
      <c r="K1" s="127"/>
    </row>
    <row r="2" spans="1:21" ht="17.25" customHeight="1">
      <c r="A2" s="128" t="s">
        <v>71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22"/>
      <c r="M2" s="8"/>
      <c r="Q2" s="7"/>
      <c r="R2" s="7"/>
      <c r="S2" s="6"/>
      <c r="T2" s="6"/>
      <c r="U2" s="7"/>
    </row>
    <row r="3" spans="1:21" ht="12.75">
      <c r="A3" s="26"/>
      <c r="B3" s="26"/>
      <c r="C3" s="26"/>
      <c r="D3" s="26"/>
      <c r="E3" s="26"/>
      <c r="F3" s="26"/>
      <c r="G3" s="26"/>
      <c r="H3" s="26"/>
      <c r="I3" s="26"/>
      <c r="J3" s="25"/>
      <c r="K3" s="24"/>
      <c r="L3" s="22"/>
      <c r="M3" s="8"/>
      <c r="Q3" s="7"/>
      <c r="R3" s="7"/>
      <c r="S3" s="6"/>
      <c r="T3" s="6"/>
      <c r="U3" s="7"/>
    </row>
    <row r="4" spans="1:21" ht="14.25" customHeight="1">
      <c r="A4" s="129" t="s">
        <v>63</v>
      </c>
      <c r="B4" s="129"/>
      <c r="C4" s="129"/>
      <c r="D4" s="129"/>
      <c r="E4" s="129"/>
      <c r="F4" s="129"/>
      <c r="G4" s="129"/>
      <c r="H4" s="129"/>
      <c r="I4" s="129"/>
      <c r="J4" s="130"/>
      <c r="K4" s="130"/>
      <c r="L4" s="22"/>
      <c r="M4" s="8"/>
      <c r="Q4" s="7"/>
      <c r="R4" s="7"/>
      <c r="S4" s="6"/>
      <c r="T4" s="6"/>
      <c r="U4" s="7"/>
    </row>
    <row r="5" spans="1:21" ht="15" customHeight="1">
      <c r="A5" s="26"/>
      <c r="B5" s="26"/>
      <c r="C5" s="26"/>
      <c r="D5" s="26"/>
      <c r="E5" s="26"/>
      <c r="F5" s="26"/>
      <c r="G5" s="26"/>
      <c r="H5" s="26"/>
      <c r="I5" s="26"/>
      <c r="J5" s="25"/>
      <c r="K5" s="24"/>
      <c r="L5" s="22"/>
      <c r="M5" s="8"/>
      <c r="Q5" s="7"/>
      <c r="R5" s="7"/>
      <c r="S5" s="6"/>
      <c r="T5" s="6"/>
      <c r="U5" s="7"/>
    </row>
    <row r="6" spans="1:21" ht="15.75" customHeight="1">
      <c r="A6" s="131" t="s">
        <v>72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22"/>
      <c r="M6" s="8"/>
      <c r="Q6" s="7"/>
      <c r="R6" s="7"/>
      <c r="S6" s="6"/>
      <c r="T6" s="6"/>
      <c r="U6" s="7"/>
    </row>
    <row r="7" spans="1:21" ht="12.75" customHeight="1">
      <c r="A7" s="95"/>
      <c r="B7" s="95"/>
      <c r="C7" s="95"/>
      <c r="D7" s="95"/>
      <c r="E7" s="95"/>
      <c r="F7" s="95"/>
      <c r="G7" s="95"/>
      <c r="H7" s="95"/>
      <c r="I7" s="95"/>
      <c r="J7" s="95"/>
      <c r="K7" s="94"/>
      <c r="L7" s="22"/>
      <c r="M7" s="8"/>
      <c r="Q7" s="7"/>
      <c r="R7" s="7"/>
      <c r="S7" s="6"/>
      <c r="T7" s="6"/>
      <c r="U7" s="7"/>
    </row>
    <row r="8" spans="1:21" ht="15.75" customHeight="1">
      <c r="A8" s="95"/>
      <c r="B8" s="95"/>
      <c r="C8" s="132" t="s">
        <v>73</v>
      </c>
      <c r="D8" s="132"/>
      <c r="E8" s="132"/>
      <c r="F8" s="132"/>
      <c r="G8" s="132"/>
      <c r="H8" s="132"/>
      <c r="I8" s="132"/>
      <c r="J8" s="95"/>
      <c r="K8" s="23"/>
      <c r="L8" s="22"/>
      <c r="M8" s="8"/>
      <c r="Q8" s="7"/>
      <c r="R8" s="7"/>
      <c r="S8" s="6"/>
      <c r="T8" s="6"/>
      <c r="U8" s="7"/>
    </row>
    <row r="9" spans="3:21" ht="12.75" customHeight="1" thickBot="1">
      <c r="C9" s="2"/>
      <c r="J9" s="4"/>
      <c r="K9" s="22"/>
      <c r="L9" s="22"/>
      <c r="M9" s="8"/>
      <c r="Q9" s="7"/>
      <c r="R9" s="7"/>
      <c r="S9" s="6"/>
      <c r="T9" s="6"/>
      <c r="U9" s="7"/>
    </row>
    <row r="10" spans="1:11" ht="15" customHeight="1" thickBot="1">
      <c r="A10" s="49" t="s">
        <v>62</v>
      </c>
      <c r="B10" s="120" t="s">
        <v>65</v>
      </c>
      <c r="C10" s="121"/>
      <c r="D10" s="50" t="s">
        <v>61</v>
      </c>
      <c r="E10" s="111" t="s">
        <v>19</v>
      </c>
      <c r="F10" s="111" t="s">
        <v>60</v>
      </c>
      <c r="G10" s="51" t="s">
        <v>82</v>
      </c>
      <c r="H10" s="103" t="s">
        <v>68</v>
      </c>
      <c r="I10" s="103" t="s">
        <v>69</v>
      </c>
      <c r="J10" s="52" t="s">
        <v>83</v>
      </c>
      <c r="K10" s="53" t="s">
        <v>70</v>
      </c>
    </row>
    <row r="11" spans="1:11" s="3" customFormat="1" ht="15" customHeight="1" thickBot="1">
      <c r="A11" s="21" t="s">
        <v>59</v>
      </c>
      <c r="B11" s="122" t="s">
        <v>55</v>
      </c>
      <c r="C11" s="123"/>
      <c r="D11" s="20" t="s">
        <v>55</v>
      </c>
      <c r="E11" s="93" t="s">
        <v>55</v>
      </c>
      <c r="F11" s="19" t="s">
        <v>55</v>
      </c>
      <c r="G11" s="18" t="s">
        <v>58</v>
      </c>
      <c r="H11" s="109">
        <v>545</v>
      </c>
      <c r="I11" s="109">
        <v>7907.07234</v>
      </c>
      <c r="J11" s="17">
        <f>+J12</f>
        <v>4276.0418500000005</v>
      </c>
      <c r="K11" s="16">
        <f>+J11+I11</f>
        <v>12183.11419</v>
      </c>
    </row>
    <row r="12" spans="1:13" s="3" customFormat="1" ht="15" customHeight="1" thickBot="1">
      <c r="A12" s="44" t="s">
        <v>57</v>
      </c>
      <c r="B12" s="124" t="s">
        <v>55</v>
      </c>
      <c r="C12" s="125"/>
      <c r="D12" s="45" t="s">
        <v>55</v>
      </c>
      <c r="E12" s="45" t="s">
        <v>55</v>
      </c>
      <c r="F12" s="46" t="s">
        <v>55</v>
      </c>
      <c r="G12" s="47" t="s">
        <v>64</v>
      </c>
      <c r="H12" s="104">
        <f>+H13+H15+H17+H19+H21</f>
        <v>0</v>
      </c>
      <c r="I12" s="48">
        <v>5737.07234</v>
      </c>
      <c r="J12" s="48">
        <f>+J13+J15+J17+J19+J21</f>
        <v>4276.0418500000005</v>
      </c>
      <c r="K12" s="102">
        <f>+J12+I12</f>
        <v>10013.11419</v>
      </c>
      <c r="M12" s="110"/>
    </row>
    <row r="13" spans="1:11" ht="13.5" thickBot="1">
      <c r="A13" s="35" t="s">
        <v>56</v>
      </c>
      <c r="B13" s="36" t="s">
        <v>67</v>
      </c>
      <c r="C13" s="37" t="s">
        <v>89</v>
      </c>
      <c r="D13" s="38" t="s">
        <v>55</v>
      </c>
      <c r="E13" s="39" t="s">
        <v>55</v>
      </c>
      <c r="F13" s="40" t="s">
        <v>55</v>
      </c>
      <c r="G13" s="41" t="s">
        <v>84</v>
      </c>
      <c r="H13" s="105">
        <f>SUM(H14:H14)</f>
        <v>0</v>
      </c>
      <c r="I13" s="42">
        <f>SUM(I14:I14)</f>
        <v>0</v>
      </c>
      <c r="J13" s="42">
        <f>SUM(J14:J14)</f>
        <v>116.88562</v>
      </c>
      <c r="K13" s="43">
        <f>SUM(K14:K14)</f>
        <v>116.88562</v>
      </c>
    </row>
    <row r="14" spans="1:11" ht="15" customHeight="1" thickBot="1">
      <c r="A14" s="13"/>
      <c r="B14" s="15"/>
      <c r="C14" s="15"/>
      <c r="D14" s="15">
        <v>5269</v>
      </c>
      <c r="E14" s="15">
        <v>5321</v>
      </c>
      <c r="F14" s="14">
        <v>49595029</v>
      </c>
      <c r="G14" s="96" t="s">
        <v>66</v>
      </c>
      <c r="H14" s="106">
        <v>0</v>
      </c>
      <c r="I14" s="12">
        <v>0</v>
      </c>
      <c r="J14" s="12">
        <v>116.88562</v>
      </c>
      <c r="K14" s="11">
        <f>+J14+I14</f>
        <v>116.88562</v>
      </c>
    </row>
    <row r="15" spans="1:24" s="3" customFormat="1" ht="15" customHeight="1" thickBot="1">
      <c r="A15" s="100" t="s">
        <v>56</v>
      </c>
      <c r="B15" s="101" t="s">
        <v>67</v>
      </c>
      <c r="C15" s="29" t="s">
        <v>90</v>
      </c>
      <c r="D15" s="30" t="s">
        <v>55</v>
      </c>
      <c r="E15" s="31" t="s">
        <v>55</v>
      </c>
      <c r="F15" s="99" t="s">
        <v>55</v>
      </c>
      <c r="G15" s="98" t="s">
        <v>85</v>
      </c>
      <c r="H15" s="107">
        <f>SUM(H16:H16)</f>
        <v>0</v>
      </c>
      <c r="I15" s="33">
        <f>SUM(I16:I16)</f>
        <v>0</v>
      </c>
      <c r="J15" s="33">
        <f>SUM(J16:J16)</f>
        <v>1352.33378</v>
      </c>
      <c r="K15" s="34">
        <f>SUM(K16:K16)</f>
        <v>1352.33378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11" ht="15" customHeight="1" thickBot="1">
      <c r="A16" s="13"/>
      <c r="B16" s="15"/>
      <c r="C16" s="15"/>
      <c r="D16" s="15">
        <v>5269</v>
      </c>
      <c r="E16" s="15">
        <v>5321</v>
      </c>
      <c r="F16" s="14">
        <v>49595029</v>
      </c>
      <c r="G16" s="96" t="s">
        <v>66</v>
      </c>
      <c r="H16" s="106">
        <v>0</v>
      </c>
      <c r="I16" s="12">
        <v>0</v>
      </c>
      <c r="J16" s="12">
        <v>1352.33378</v>
      </c>
      <c r="K16" s="11">
        <f>+J16+I16</f>
        <v>1352.33378</v>
      </c>
    </row>
    <row r="17" spans="1:11" ht="15" customHeight="1" thickBot="1">
      <c r="A17" s="27" t="s">
        <v>56</v>
      </c>
      <c r="B17" s="28" t="s">
        <v>67</v>
      </c>
      <c r="C17" s="29" t="s">
        <v>91</v>
      </c>
      <c r="D17" s="30" t="s">
        <v>55</v>
      </c>
      <c r="E17" s="31" t="s">
        <v>55</v>
      </c>
      <c r="F17" s="99" t="s">
        <v>55</v>
      </c>
      <c r="G17" s="98" t="s">
        <v>86</v>
      </c>
      <c r="H17" s="107">
        <f>SUM(H18:H18)</f>
        <v>0</v>
      </c>
      <c r="I17" s="33">
        <f>SUM(I18:I18)</f>
        <v>0</v>
      </c>
      <c r="J17" s="33">
        <f>SUM(J18:J18)</f>
        <v>2560.9798</v>
      </c>
      <c r="K17" s="34">
        <f>SUM(K18:K18)</f>
        <v>2560.9798</v>
      </c>
    </row>
    <row r="18" spans="1:11" ht="15" customHeight="1" thickBot="1">
      <c r="A18" s="13"/>
      <c r="B18" s="15"/>
      <c r="C18" s="15"/>
      <c r="D18" s="15">
        <v>5269</v>
      </c>
      <c r="E18" s="15">
        <v>5321</v>
      </c>
      <c r="F18" s="14">
        <v>49595029</v>
      </c>
      <c r="G18" s="96" t="s">
        <v>66</v>
      </c>
      <c r="H18" s="106">
        <v>0</v>
      </c>
      <c r="I18" s="12">
        <v>0</v>
      </c>
      <c r="J18" s="12">
        <v>2560.9798</v>
      </c>
      <c r="K18" s="11">
        <f>+J18+I18</f>
        <v>2560.9798</v>
      </c>
    </row>
    <row r="19" spans="1:24" s="3" customFormat="1" ht="15" customHeight="1" thickBot="1">
      <c r="A19" s="27" t="s">
        <v>56</v>
      </c>
      <c r="B19" s="28" t="s">
        <v>67</v>
      </c>
      <c r="C19" s="29" t="s">
        <v>92</v>
      </c>
      <c r="D19" s="30" t="s">
        <v>55</v>
      </c>
      <c r="E19" s="31" t="s">
        <v>55</v>
      </c>
      <c r="F19" s="99" t="s">
        <v>55</v>
      </c>
      <c r="G19" s="98" t="s">
        <v>87</v>
      </c>
      <c r="H19" s="107">
        <f>SUM(H22:H22)</f>
        <v>0</v>
      </c>
      <c r="I19" s="33">
        <f>SUM(I20)</f>
        <v>0</v>
      </c>
      <c r="J19" s="33">
        <f>SUM(J20)</f>
        <v>65.14575</v>
      </c>
      <c r="K19" s="34">
        <f>SUM(K20)</f>
        <v>65.14575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11" ht="15" customHeight="1" thickBot="1">
      <c r="A20" s="13"/>
      <c r="B20" s="15"/>
      <c r="C20" s="15"/>
      <c r="D20" s="15">
        <v>5269</v>
      </c>
      <c r="E20" s="15">
        <v>5321</v>
      </c>
      <c r="F20" s="14">
        <v>49595029</v>
      </c>
      <c r="G20" s="96" t="s">
        <v>66</v>
      </c>
      <c r="H20" s="106">
        <v>0</v>
      </c>
      <c r="I20" s="12">
        <v>0</v>
      </c>
      <c r="J20" s="12">
        <v>65.14575</v>
      </c>
      <c r="K20" s="11">
        <f>+J20+I20</f>
        <v>65.14575</v>
      </c>
    </row>
    <row r="21" spans="1:11" ht="15" customHeight="1" thickBot="1">
      <c r="A21" s="27" t="s">
        <v>56</v>
      </c>
      <c r="B21" s="28" t="s">
        <v>67</v>
      </c>
      <c r="C21" s="29" t="s">
        <v>93</v>
      </c>
      <c r="D21" s="30" t="s">
        <v>55</v>
      </c>
      <c r="E21" s="31" t="s">
        <v>55</v>
      </c>
      <c r="F21" s="99" t="s">
        <v>55</v>
      </c>
      <c r="G21" s="32" t="s">
        <v>88</v>
      </c>
      <c r="H21" s="107">
        <f>SUM(H22:H22)</f>
        <v>0</v>
      </c>
      <c r="I21" s="33">
        <f>+I22</f>
        <v>0</v>
      </c>
      <c r="J21" s="33">
        <f>+J22</f>
        <v>180.6969</v>
      </c>
      <c r="K21" s="34">
        <f>+K22</f>
        <v>180.6969</v>
      </c>
    </row>
    <row r="22" spans="1:11" ht="15" customHeight="1" thickBot="1">
      <c r="A22" s="54"/>
      <c r="B22" s="55"/>
      <c r="C22" s="55"/>
      <c r="D22" s="55">
        <v>5269</v>
      </c>
      <c r="E22" s="55">
        <v>5321</v>
      </c>
      <c r="F22" s="112">
        <v>49595029</v>
      </c>
      <c r="G22" s="97" t="s">
        <v>66</v>
      </c>
      <c r="H22" s="108">
        <v>0</v>
      </c>
      <c r="I22" s="10">
        <v>0</v>
      </c>
      <c r="J22" s="10">
        <v>180.6969</v>
      </c>
      <c r="K22" s="9">
        <f>+J22+I22</f>
        <v>180.6969</v>
      </c>
    </row>
    <row r="23" spans="1:24" s="3" customFormat="1" ht="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ht="15" customHeight="1"/>
    <row r="25" ht="15" customHeight="1"/>
    <row r="26" ht="15" customHeight="1"/>
    <row r="27" spans="1:24" s="3" customFormat="1" ht="1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ht="15" customHeight="1"/>
    <row r="29" ht="15" customHeight="1"/>
    <row r="30" ht="15" customHeight="1"/>
    <row r="31" spans="1:24" s="3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ht="15" customHeight="1"/>
    <row r="33" ht="15" customHeight="1"/>
    <row r="34" ht="15" customHeight="1"/>
    <row r="35" spans="1:24" s="3" customFormat="1" ht="1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ht="15" customHeight="1"/>
    <row r="37" ht="15" customHeight="1"/>
    <row r="38" ht="15" customHeight="1"/>
    <row r="39" spans="1:24" s="3" customFormat="1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ht="15" customHeight="1"/>
    <row r="41" ht="15" customHeight="1"/>
    <row r="42" ht="15" customHeight="1"/>
    <row r="43" spans="1:24" s="3" customFormat="1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ht="15" customHeight="1"/>
    <row r="45" ht="15" customHeight="1"/>
    <row r="46" ht="15" customHeight="1"/>
    <row r="47" spans="1:24" s="3" customFormat="1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ht="15" customHeight="1"/>
    <row r="49" ht="15" customHeight="1"/>
    <row r="50" ht="15" customHeight="1"/>
    <row r="51" spans="1:24" s="3" customFormat="1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spans="1:24" s="3" customFormat="1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ht="15" customHeight="1"/>
    <row r="61" ht="15" customHeight="1"/>
    <row r="62" ht="15" customHeight="1"/>
    <row r="63" spans="1:24" s="3" customFormat="1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ht="15" customHeight="1"/>
    <row r="65" ht="15" customHeight="1"/>
    <row r="66" ht="15" customHeight="1"/>
    <row r="67" spans="1:24" s="3" customFormat="1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ht="15" customHeight="1"/>
    <row r="69" ht="15" customHeight="1"/>
    <row r="70" ht="15" customHeight="1"/>
    <row r="71" spans="1:24" s="3" customFormat="1" ht="1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ht="15" customHeight="1"/>
    <row r="73" ht="15" customHeight="1"/>
    <row r="74" ht="15" customHeight="1"/>
    <row r="75" spans="1:24" s="3" customFormat="1" ht="1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ht="15" customHeight="1"/>
    <row r="77" ht="15" customHeight="1"/>
    <row r="78" ht="15" customHeight="1"/>
    <row r="79" spans="1:24" s="3" customFormat="1" ht="1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ht="15" customHeight="1"/>
    <row r="81" ht="15" customHeight="1"/>
    <row r="82" ht="15" customHeight="1"/>
    <row r="83" spans="1:24" s="3" customFormat="1" ht="15" customHeight="1">
      <c r="A83" s="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ht="15" customHeight="1">
      <c r="A84" s="5"/>
    </row>
    <row r="85" ht="15" customHeight="1">
      <c r="A85" s="5"/>
    </row>
    <row r="86" ht="15" customHeight="1">
      <c r="A86" s="5"/>
    </row>
    <row r="87" spans="1:24" s="3" customFormat="1" ht="15" customHeight="1">
      <c r="A87" s="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ht="15" customHeight="1">
      <c r="A88" s="5"/>
    </row>
    <row r="89" ht="15" customHeight="1">
      <c r="A89" s="5"/>
    </row>
    <row r="90" ht="15" customHeight="1">
      <c r="A90" s="5"/>
    </row>
    <row r="91" spans="1:24" s="3" customFormat="1" ht="15" customHeight="1">
      <c r="A91" s="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ht="15" customHeight="1">
      <c r="A92" s="5"/>
    </row>
    <row r="93" ht="15" customHeight="1">
      <c r="A93" s="5"/>
    </row>
    <row r="94" ht="15" customHeight="1">
      <c r="A94" s="5"/>
    </row>
    <row r="95" spans="1:24" s="3" customFormat="1" ht="15" customHeight="1">
      <c r="A95" s="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ht="15" customHeight="1">
      <c r="A96" s="5"/>
    </row>
    <row r="97" ht="15" customHeight="1">
      <c r="A97" s="5"/>
    </row>
    <row r="98" ht="15" customHeight="1">
      <c r="A98" s="5"/>
    </row>
    <row r="99" spans="1:24" s="3" customFormat="1" ht="1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4"/>
      <c r="O99" s="4"/>
      <c r="P99" s="4"/>
      <c r="Q99" s="1"/>
      <c r="R99" s="1"/>
      <c r="S99" s="1"/>
      <c r="T99" s="1"/>
      <c r="U99" s="1"/>
      <c r="V99" s="7"/>
      <c r="W99" s="7"/>
      <c r="X99" s="6"/>
    </row>
    <row r="100" spans="14:24" ht="15" customHeight="1">
      <c r="N100" s="4"/>
      <c r="O100" s="4"/>
      <c r="P100" s="4"/>
      <c r="V100" s="7"/>
      <c r="W100" s="7"/>
      <c r="X100" s="6"/>
    </row>
    <row r="101" spans="14:24" ht="15" customHeight="1">
      <c r="N101" s="4"/>
      <c r="O101" s="4"/>
      <c r="P101" s="4"/>
      <c r="V101" s="7"/>
      <c r="W101" s="7"/>
      <c r="X101" s="6"/>
    </row>
    <row r="102" spans="14:24" ht="15" customHeight="1">
      <c r="N102" s="4"/>
      <c r="O102" s="4"/>
      <c r="P102" s="4"/>
      <c r="V102" s="7"/>
      <c r="W102" s="7"/>
      <c r="X102" s="6"/>
    </row>
    <row r="103" spans="14:24" ht="15" customHeight="1">
      <c r="N103" s="4"/>
      <c r="O103" s="4"/>
      <c r="P103" s="4"/>
      <c r="V103" s="7"/>
      <c r="W103" s="7"/>
      <c r="X103" s="6"/>
    </row>
    <row r="104" spans="14:24" ht="15" customHeight="1">
      <c r="N104" s="4"/>
      <c r="O104" s="4"/>
      <c r="P104" s="4"/>
      <c r="V104" s="7"/>
      <c r="W104" s="7"/>
      <c r="X104" s="6"/>
    </row>
    <row r="105" spans="14:24" ht="15" customHeight="1">
      <c r="N105" s="4"/>
      <c r="O105" s="4"/>
      <c r="P105" s="4"/>
      <c r="V105" s="7"/>
      <c r="W105" s="7"/>
      <c r="X105" s="6"/>
    </row>
    <row r="106" spans="14:24" ht="15" customHeight="1">
      <c r="N106" s="4"/>
      <c r="O106" s="4"/>
      <c r="P106" s="4"/>
      <c r="V106" s="7"/>
      <c r="W106" s="7"/>
      <c r="X106" s="6"/>
    </row>
    <row r="107" spans="14:24" ht="15" customHeight="1">
      <c r="N107" s="4"/>
      <c r="O107" s="4"/>
      <c r="P107" s="4"/>
      <c r="X107" s="5"/>
    </row>
    <row r="108" spans="14:24" ht="15" customHeight="1">
      <c r="N108" s="4"/>
      <c r="O108" s="4"/>
      <c r="P108" s="4"/>
      <c r="X108" s="5"/>
    </row>
    <row r="109" spans="14:24" ht="15" customHeight="1">
      <c r="N109" s="4"/>
      <c r="O109" s="4"/>
      <c r="P109" s="4"/>
      <c r="X109" s="5"/>
    </row>
    <row r="110" spans="14:24" ht="15" customHeight="1">
      <c r="N110" s="4"/>
      <c r="O110" s="4"/>
      <c r="P110" s="4"/>
      <c r="X110" s="5"/>
    </row>
    <row r="111" spans="1:24" s="3" customFormat="1" ht="1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4"/>
      <c r="O111" s="4"/>
      <c r="P111" s="4"/>
      <c r="Q111" s="1"/>
      <c r="R111" s="1"/>
      <c r="S111" s="1"/>
      <c r="T111" s="1"/>
      <c r="U111" s="1"/>
      <c r="V111" s="1"/>
      <c r="W111" s="1"/>
      <c r="X111" s="5"/>
    </row>
    <row r="112" spans="14:24" ht="15" customHeight="1">
      <c r="N112" s="4"/>
      <c r="O112" s="4"/>
      <c r="P112" s="4"/>
      <c r="X112" s="5"/>
    </row>
    <row r="113" spans="14:24" ht="15" customHeight="1">
      <c r="N113" s="4"/>
      <c r="O113" s="4"/>
      <c r="P113" s="4"/>
      <c r="X113" s="5"/>
    </row>
    <row r="114" spans="14:24" ht="15" customHeight="1">
      <c r="N114" s="4"/>
      <c r="O114" s="4"/>
      <c r="P114" s="4"/>
      <c r="X114" s="5"/>
    </row>
    <row r="115" spans="1:24" s="3" customFormat="1" ht="1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4"/>
      <c r="O115" s="4"/>
      <c r="P115" s="4"/>
      <c r="Q115" s="1"/>
      <c r="R115" s="1"/>
      <c r="S115" s="1"/>
      <c r="T115" s="1"/>
      <c r="U115" s="1"/>
      <c r="V115" s="1"/>
      <c r="W115" s="1"/>
      <c r="X115" s="5"/>
    </row>
    <row r="116" spans="14:24" ht="15" customHeight="1">
      <c r="N116" s="4"/>
      <c r="O116" s="4"/>
      <c r="P116" s="4"/>
      <c r="X116" s="5"/>
    </row>
    <row r="117" spans="14:24" ht="15" customHeight="1">
      <c r="N117" s="4"/>
      <c r="O117" s="4"/>
      <c r="P117" s="4"/>
      <c r="X117" s="5"/>
    </row>
    <row r="118" spans="14:16" ht="15" customHeight="1">
      <c r="N118" s="4"/>
      <c r="O118" s="4"/>
      <c r="P118" s="4"/>
    </row>
    <row r="119" spans="1:24" s="3" customFormat="1" ht="1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4"/>
      <c r="O119" s="4"/>
      <c r="P119" s="4"/>
      <c r="Q119" s="1"/>
      <c r="R119" s="1"/>
      <c r="S119" s="1"/>
      <c r="T119" s="1"/>
      <c r="U119" s="1"/>
      <c r="V119" s="1"/>
      <c r="W119" s="1"/>
      <c r="X119" s="1"/>
    </row>
    <row r="120" spans="14:16" ht="15" customHeight="1">
      <c r="N120" s="4"/>
      <c r="O120" s="4"/>
      <c r="P120" s="4"/>
    </row>
    <row r="121" spans="14:16" ht="15" customHeight="1">
      <c r="N121" s="4"/>
      <c r="O121" s="4"/>
      <c r="P121" s="4"/>
    </row>
    <row r="122" spans="14:16" ht="15" customHeight="1">
      <c r="N122" s="4"/>
      <c r="O122" s="4"/>
      <c r="P122" s="4"/>
    </row>
    <row r="123" spans="1:24" s="3" customFormat="1" ht="1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4"/>
      <c r="O123" s="4"/>
      <c r="P123" s="4"/>
      <c r="Q123" s="1"/>
      <c r="R123" s="1"/>
      <c r="S123" s="1"/>
      <c r="T123" s="1"/>
      <c r="U123" s="1"/>
      <c r="V123" s="1"/>
      <c r="W123" s="1"/>
      <c r="X123" s="1"/>
    </row>
    <row r="124" spans="14:16" ht="15" customHeight="1">
      <c r="N124" s="4"/>
      <c r="O124" s="4"/>
      <c r="P124" s="4"/>
    </row>
    <row r="125" spans="14:16" ht="15" customHeight="1">
      <c r="N125" s="4"/>
      <c r="O125" s="4"/>
      <c r="P125" s="4"/>
    </row>
    <row r="126" spans="14:16" ht="15" customHeight="1">
      <c r="N126" s="4"/>
      <c r="O126" s="4"/>
      <c r="P126" s="4"/>
    </row>
    <row r="127" spans="1:24" s="3" customFormat="1" ht="1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4"/>
      <c r="O127" s="4"/>
      <c r="P127" s="4"/>
      <c r="Q127" s="1"/>
      <c r="R127" s="1"/>
      <c r="S127" s="1"/>
      <c r="T127" s="1"/>
      <c r="U127" s="1"/>
      <c r="V127" s="1"/>
      <c r="W127" s="1"/>
      <c r="X127" s="1"/>
    </row>
    <row r="128" spans="14:16" ht="15" customHeight="1">
      <c r="N128" s="4"/>
      <c r="O128" s="4"/>
      <c r="P128" s="4"/>
    </row>
    <row r="129" spans="14:16" ht="15" customHeight="1">
      <c r="N129" s="4"/>
      <c r="O129" s="4"/>
      <c r="P129" s="4"/>
    </row>
    <row r="130" spans="14:16" ht="15" customHeight="1">
      <c r="N130" s="4"/>
      <c r="O130" s="4"/>
      <c r="P130" s="4"/>
    </row>
    <row r="131" spans="1:24" s="3" customFormat="1" ht="1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4"/>
      <c r="O131" s="4"/>
      <c r="P131" s="4"/>
      <c r="Q131" s="1"/>
      <c r="R131" s="1"/>
      <c r="S131" s="1"/>
      <c r="T131" s="1"/>
      <c r="U131" s="1"/>
      <c r="V131" s="1"/>
      <c r="W131" s="1"/>
      <c r="X131" s="1"/>
    </row>
    <row r="132" ht="15" customHeight="1"/>
    <row r="133" ht="15" customHeight="1"/>
    <row r="134" ht="15" customHeight="1"/>
    <row r="135" spans="1:24" s="3" customFormat="1" ht="1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ht="15" customHeight="1"/>
    <row r="137" ht="15" customHeight="1"/>
    <row r="138" ht="15" customHeight="1"/>
    <row r="139" spans="1:24" s="3" customFormat="1" ht="1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ht="15" customHeight="1"/>
    <row r="141" ht="15" customHeight="1"/>
    <row r="142" ht="15" customHeight="1"/>
    <row r="143" spans="1:24" s="3" customFormat="1" ht="1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spans="1:24" s="3" customFormat="1" ht="1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ht="15" customHeight="1"/>
    <row r="161" ht="15" customHeight="1"/>
    <row r="162" ht="15" customHeight="1"/>
    <row r="163" spans="1:24" s="3" customFormat="1" ht="1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ht="15" customHeight="1"/>
    <row r="165" ht="15" customHeight="1"/>
    <row r="166" ht="15" customHeight="1"/>
    <row r="167" spans="1:24" s="3" customFormat="1" ht="1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ht="15" customHeight="1"/>
    <row r="169" ht="15" customHeight="1"/>
    <row r="170" ht="15" customHeight="1"/>
    <row r="171" spans="1:24" s="3" customFormat="1" ht="1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ht="15" customHeight="1"/>
    <row r="173" ht="15" customHeight="1"/>
    <row r="174" ht="15" customHeight="1"/>
    <row r="175" spans="1:24" s="3" customFormat="1" ht="1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ht="15" customHeight="1"/>
    <row r="177" ht="15" customHeight="1"/>
    <row r="178" ht="15" customHeight="1"/>
    <row r="179" spans="1:24" s="3" customFormat="1" ht="1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ht="15" customHeight="1"/>
    <row r="181" ht="15" customHeight="1"/>
    <row r="182" ht="15" customHeight="1"/>
    <row r="183" spans="1:24" s="3" customFormat="1" ht="1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ht="15" customHeight="1"/>
    <row r="185" ht="15" customHeight="1"/>
    <row r="186" ht="15" customHeight="1"/>
    <row r="187" spans="1:24" s="3" customFormat="1" ht="1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spans="1:24" s="3" customFormat="1" ht="1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ht="15" customHeight="1"/>
    <row r="209" ht="15" customHeight="1"/>
    <row r="210" ht="15" customHeight="1"/>
    <row r="211" spans="1:24" s="3" customFormat="1" ht="1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ht="15" customHeight="1"/>
    <row r="213" ht="15" customHeight="1"/>
    <row r="214" ht="15" customHeight="1"/>
    <row r="215" spans="1:24" s="3" customFormat="1" ht="1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ht="15" customHeight="1"/>
    <row r="217" ht="15" customHeight="1"/>
    <row r="218" ht="15" customHeight="1"/>
    <row r="219" spans="1:24" s="3" customFormat="1" ht="1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ht="15" customHeight="1"/>
    <row r="221" ht="15" customHeight="1"/>
    <row r="222" ht="15" customHeight="1"/>
    <row r="223" spans="1:24" s="3" customFormat="1" ht="1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ht="15" customHeight="1"/>
    <row r="225" ht="15" customHeight="1"/>
    <row r="226" ht="15" customHeight="1"/>
    <row r="227" spans="1:24" s="3" customFormat="1" ht="1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ht="15" customHeight="1"/>
    <row r="229" ht="15" customHeight="1"/>
    <row r="230" ht="15" customHeight="1"/>
    <row r="231" spans="1:24" s="3" customFormat="1" ht="1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ht="15" customHeight="1"/>
    <row r="233" ht="15" customHeight="1"/>
    <row r="234" ht="15" customHeight="1"/>
    <row r="235" spans="1:24" s="3" customFormat="1" ht="1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ht="15" customHeight="1"/>
    <row r="237" ht="15" customHeight="1"/>
    <row r="238" ht="15" customHeight="1"/>
    <row r="239" spans="1:24" s="3" customFormat="1" ht="1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ht="15" customHeight="1"/>
    <row r="241" ht="15" customHeight="1"/>
    <row r="242" ht="15" customHeight="1"/>
    <row r="243" spans="1:24" s="3" customFormat="1" ht="1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ht="15" customHeight="1"/>
    <row r="245" ht="12" customHeight="1"/>
  </sheetData>
  <sheetProtection/>
  <mergeCells count="8">
    <mergeCell ref="B10:C10"/>
    <mergeCell ref="B11:C11"/>
    <mergeCell ref="B12:C12"/>
    <mergeCell ref="J1:K1"/>
    <mergeCell ref="A2:K2"/>
    <mergeCell ref="A4:K4"/>
    <mergeCell ref="A6:K6"/>
    <mergeCell ref="C8:I8"/>
  </mergeCells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Chmel Lukas</cp:lastModifiedBy>
  <cp:lastPrinted>2014-12-02T11:03:47Z</cp:lastPrinted>
  <dcterms:created xsi:type="dcterms:W3CDTF">2007-12-18T12:40:54Z</dcterms:created>
  <dcterms:modified xsi:type="dcterms:W3CDTF">2014-12-02T11:03:52Z</dcterms:modified>
  <cp:category/>
  <cp:version/>
  <cp:contentType/>
  <cp:contentStatus/>
</cp:coreProperties>
</file>