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1565" activeTab="1"/>
  </bookViews>
  <sheets>
    <sheet name="Bilance PaV" sheetId="3" r:id="rId1"/>
    <sheet name="91702" sheetId="1" r:id="rId2"/>
  </sheets>
  <calcPr calcId="145621"/>
</workbook>
</file>

<file path=xl/calcChain.xml><?xml version="1.0" encoding="utf-8"?>
<calcChain xmlns="http://schemas.openxmlformats.org/spreadsheetml/2006/main">
  <c r="C3" i="3" l="1"/>
  <c r="D3" i="3"/>
  <c r="D17" i="3" s="1"/>
  <c r="D24" i="3" s="1"/>
  <c r="E3" i="3"/>
  <c r="E4" i="3"/>
  <c r="E5" i="3"/>
  <c r="E6" i="3"/>
  <c r="C7" i="3"/>
  <c r="E7" i="3" s="1"/>
  <c r="C8" i="3"/>
  <c r="E8" i="3" s="1"/>
  <c r="D8" i="3"/>
  <c r="D7" i="3" s="1"/>
  <c r="E9" i="3"/>
  <c r="E10" i="3"/>
  <c r="E11" i="3"/>
  <c r="E12" i="3"/>
  <c r="C13" i="3"/>
  <c r="D13" i="3"/>
  <c r="E13" i="3"/>
  <c r="E14" i="3"/>
  <c r="E15" i="3"/>
  <c r="E16" i="3"/>
  <c r="C17" i="3"/>
  <c r="C18" i="3"/>
  <c r="E18" i="3" s="1"/>
  <c r="D18" i="3"/>
  <c r="E19" i="3"/>
  <c r="E20" i="3"/>
  <c r="E21" i="3"/>
  <c r="E22" i="3"/>
  <c r="E23" i="3"/>
  <c r="E27" i="3"/>
  <c r="E44" i="3" s="1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C44" i="3"/>
  <c r="D44" i="3"/>
  <c r="E17" i="3" l="1"/>
  <c r="C24" i="3"/>
  <c r="E24" i="3" s="1"/>
  <c r="I16" i="1"/>
  <c r="H16" i="1"/>
  <c r="I18" i="1" l="1"/>
  <c r="H18" i="1"/>
  <c r="K15" i="1"/>
  <c r="K14" i="1"/>
  <c r="H14" i="1"/>
  <c r="K13" i="1"/>
</calcChain>
</file>

<file path=xl/sharedStrings.xml><?xml version="1.0" encoding="utf-8"?>
<sst xmlns="http://schemas.openxmlformats.org/spreadsheetml/2006/main" count="133" uniqueCount="94">
  <si>
    <t>Odbor regionálního rozvoje a evropských projektů</t>
  </si>
  <si>
    <t xml:space="preserve">Kapitola 91702 - Transfery </t>
  </si>
  <si>
    <t>tis. Kč</t>
  </si>
  <si>
    <t>91702 - Transfery</t>
  </si>
  <si>
    <t>uk.</t>
  </si>
  <si>
    <t>č.a.</t>
  </si>
  <si>
    <t>§</t>
  </si>
  <si>
    <t>pol.</t>
  </si>
  <si>
    <t>Transfery</t>
  </si>
  <si>
    <t>SR 2014</t>
  </si>
  <si>
    <t>UR I 2014</t>
  </si>
  <si>
    <t>UR II 2014</t>
  </si>
  <si>
    <t>917 02 - Transfery ORREP</t>
  </si>
  <si>
    <t>SU</t>
  </si>
  <si>
    <t>x</t>
  </si>
  <si>
    <t>Běžné a kapitálové výdaje resortu celkem</t>
  </si>
  <si>
    <t>0000</t>
  </si>
  <si>
    <t>0270002</t>
  </si>
  <si>
    <t>ZR-RO č. 323/14</t>
  </si>
  <si>
    <t>investiční transfery obcím</t>
  </si>
  <si>
    <t>Vesnice roku</t>
  </si>
  <si>
    <t>0280023</t>
  </si>
  <si>
    <t>0280022</t>
  </si>
  <si>
    <t>neinvestiční transfery obcím</t>
  </si>
  <si>
    <t xml:space="preserve">Sportoviště ZŠ a MŠ Zlatá Olešnice </t>
  </si>
  <si>
    <t>ZMĚNA ROZPOČETU-ROZPOČTOVÉ OPATŘENÍ Č. 323/14</t>
  </si>
  <si>
    <t>3034</t>
  </si>
  <si>
    <t>5038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</si>
  <si>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</si>
  <si>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</si>
  <si>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</si>
  <si>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</si>
  <si>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</si>
  <si>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</si>
  <si>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</si>
  <si>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</si>
  <si>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</si>
  <si>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</si>
  <si>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</si>
  <si>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</si>
  <si>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</si>
  <si>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</si>
  <si>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</si>
  <si>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</si>
  <si>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</si>
  <si>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</si>
  <si>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</si>
  <si>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</si>
  <si>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</si>
  <si>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</si>
  <si>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upravený rozpočet I.</t>
  </si>
  <si>
    <t xml:space="preserve">     ukazatel</t>
  </si>
  <si>
    <t>v tis. Kč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</si>
  <si>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</si>
  <si>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</si>
  <si>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</si>
  <si>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</si>
  <si>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</si>
  <si>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</si>
  <si>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</si>
  <si>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</si>
  <si>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</si>
  <si>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</si>
  <si>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</si>
  <si>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</si>
  <si>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</si>
  <si>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</si>
  <si>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</si>
  <si>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</si>
  <si>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</si>
  <si>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</si>
  <si>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</si>
  <si>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</si>
  <si>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</si>
  <si>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</si>
  <si>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</si>
  <si>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</si>
  <si>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</si>
  <si>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</si>
  <si>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</si>
  <si>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</si>
  <si>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</si>
  <si>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</si>
  <si>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</si>
  <si>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</si>
  <si>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</si>
  <si>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</si>
  <si>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</si>
  <si>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</si>
  <si>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</si>
  <si>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</si>
  <si>
    <t>ZR-RO č.323/14</t>
  </si>
  <si>
    <t>Oprava budovy OÚ a dovybavení dětského hřiště v obci Mříčná</t>
  </si>
  <si>
    <t>upraveno po projednání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</si>
</sst>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7" x14ac:knownFonts="1"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49" fontId="6" fillId="0" borderId="0" xfId="1" applyNumberFormat="1" applyFont="1" applyBorder="1" applyAlignment="1">
      <alignment vertical="center" textRotation="90"/>
    </xf>
    <xf numFmtId="0" fontId="0" fillId="0" borderId="0" xfId="0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13" xfId="5" applyFont="1" applyBorder="1" applyAlignment="1">
      <alignment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left" vertical="center" wrapText="1"/>
    </xf>
    <xf numFmtId="0" fontId="7" fillId="0" borderId="15" xfId="5" applyFont="1" applyFill="1" applyBorder="1" applyAlignment="1">
      <alignment vertical="center" wrapText="1"/>
    </xf>
    <xf numFmtId="49" fontId="7" fillId="0" borderId="16" xfId="5" applyNumberFormat="1" applyFont="1" applyFill="1" applyBorder="1" applyAlignment="1">
      <alignment horizontal="center" vertical="center" wrapText="1"/>
    </xf>
    <xf numFmtId="49" fontId="7" fillId="0" borderId="17" xfId="5" applyNumberFormat="1" applyFont="1" applyFill="1" applyBorder="1" applyAlignment="1">
      <alignment horizontal="center" vertical="center" wrapText="1"/>
    </xf>
    <xf numFmtId="49" fontId="7" fillId="0" borderId="18" xfId="6" applyNumberFormat="1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vertical="center" wrapText="1"/>
    </xf>
    <xf numFmtId="0" fontId="11" fillId="0" borderId="21" xfId="5" applyFont="1" applyFill="1" applyBorder="1" applyAlignment="1">
      <alignment vertical="center" wrapText="1"/>
    </xf>
    <xf numFmtId="49" fontId="11" fillId="0" borderId="22" xfId="5" applyNumberFormat="1" applyFont="1" applyFill="1" applyBorder="1" applyAlignment="1">
      <alignment horizontal="center" vertical="center" wrapText="1"/>
    </xf>
    <xf numFmtId="49" fontId="11" fillId="0" borderId="23" xfId="5" applyNumberFormat="1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horizontal="center" vertical="center" wrapText="1"/>
    </xf>
    <xf numFmtId="0" fontId="11" fillId="0" borderId="25" xfId="5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vertical="center" wrapText="1"/>
    </xf>
    <xf numFmtId="0" fontId="7" fillId="0" borderId="27" xfId="5" applyFont="1" applyFill="1" applyBorder="1" applyAlignment="1">
      <alignment vertical="center" wrapText="1"/>
    </xf>
    <xf numFmtId="49" fontId="7" fillId="0" borderId="28" xfId="5" applyNumberFormat="1" applyFont="1" applyFill="1" applyBorder="1" applyAlignment="1">
      <alignment horizontal="center" vertical="center" wrapText="1"/>
    </xf>
    <xf numFmtId="49" fontId="7" fillId="0" borderId="29" xfId="5" applyNumberFormat="1" applyFont="1" applyFill="1" applyBorder="1" applyAlignment="1">
      <alignment horizontal="center" vertical="center" wrapText="1"/>
    </xf>
    <xf numFmtId="49" fontId="7" fillId="0" borderId="30" xfId="6" applyNumberFormat="1" applyFont="1" applyFill="1" applyBorder="1" applyAlignment="1">
      <alignment horizontal="center" vertical="center" wrapText="1"/>
    </xf>
    <xf numFmtId="0" fontId="7" fillId="0" borderId="0" xfId="2" applyFont="1" applyFill="1" applyBorder="1"/>
    <xf numFmtId="164" fontId="7" fillId="0" borderId="14" xfId="5" applyNumberFormat="1" applyFont="1" applyFill="1" applyBorder="1" applyAlignment="1">
      <alignment vertical="center" wrapText="1"/>
    </xf>
    <xf numFmtId="164" fontId="7" fillId="0" borderId="9" xfId="5" applyNumberFormat="1" applyFont="1" applyFill="1" applyBorder="1" applyAlignment="1">
      <alignment vertical="center" wrapText="1"/>
    </xf>
    <xf numFmtId="164" fontId="7" fillId="0" borderId="7" xfId="5" applyNumberFormat="1" applyFont="1" applyFill="1" applyBorder="1" applyAlignment="1">
      <alignment vertical="center" wrapText="1"/>
    </xf>
    <xf numFmtId="164" fontId="7" fillId="0" borderId="19" xfId="3" applyNumberFormat="1" applyFont="1" applyFill="1" applyBorder="1" applyAlignment="1">
      <alignment vertical="center" wrapText="1"/>
    </xf>
    <xf numFmtId="164" fontId="7" fillId="0" borderId="18" xfId="3" applyNumberFormat="1" applyFont="1" applyFill="1" applyBorder="1" applyAlignment="1">
      <alignment vertical="center" wrapText="1"/>
    </xf>
    <xf numFmtId="164" fontId="7" fillId="0" borderId="17" xfId="5" applyNumberFormat="1" applyFont="1" applyFill="1" applyBorder="1" applyAlignment="1">
      <alignment vertical="center" wrapText="1"/>
    </xf>
    <xf numFmtId="164" fontId="7" fillId="0" borderId="20" xfId="3" applyNumberFormat="1" applyFont="1" applyFill="1" applyBorder="1" applyAlignment="1">
      <alignment vertical="center" wrapText="1"/>
    </xf>
    <xf numFmtId="164" fontId="11" fillId="0" borderId="25" xfId="3" applyNumberFormat="1" applyFont="1" applyFill="1" applyBorder="1" applyAlignment="1">
      <alignment horizontal="right" vertical="center" wrapText="1"/>
    </xf>
    <xf numFmtId="164" fontId="11" fillId="0" borderId="24" xfId="3" applyNumberFormat="1" applyFont="1" applyFill="1" applyBorder="1" applyAlignment="1">
      <alignment horizontal="right" vertical="center" wrapText="1"/>
    </xf>
    <xf numFmtId="164" fontId="11" fillId="0" borderId="23" xfId="5" applyNumberFormat="1" applyFont="1" applyFill="1" applyBorder="1" applyAlignment="1">
      <alignment vertical="center" wrapText="1"/>
    </xf>
    <xf numFmtId="164" fontId="11" fillId="0" borderId="26" xfId="3" applyNumberFormat="1" applyFont="1" applyFill="1" applyBorder="1" applyAlignment="1">
      <alignment horizontal="right" vertical="center" wrapText="1"/>
    </xf>
    <xf numFmtId="164" fontId="7" fillId="0" borderId="30" xfId="3" applyNumberFormat="1" applyFont="1" applyFill="1" applyBorder="1" applyAlignment="1">
      <alignment vertical="center" wrapText="1"/>
    </xf>
    <xf numFmtId="164" fontId="7" fillId="0" borderId="29" xfId="5" applyNumberFormat="1" applyFont="1" applyFill="1" applyBorder="1" applyAlignment="1">
      <alignment vertical="center" wrapText="1"/>
    </xf>
    <xf numFmtId="164" fontId="7" fillId="0" borderId="31" xfId="3" applyNumberFormat="1" applyFont="1" applyFill="1" applyBorder="1" applyAlignment="1">
      <alignment vertical="center" wrapText="1"/>
    </xf>
    <xf numFmtId="0" fontId="11" fillId="0" borderId="35" xfId="5" applyFont="1" applyFill="1" applyBorder="1" applyAlignment="1">
      <alignment vertical="center" wrapText="1"/>
    </xf>
    <xf numFmtId="49" fontId="11" fillId="0" borderId="36" xfId="5" applyNumberFormat="1" applyFont="1" applyFill="1" applyBorder="1" applyAlignment="1">
      <alignment horizontal="center" vertical="center" wrapText="1"/>
    </xf>
    <xf numFmtId="49" fontId="11" fillId="0" borderId="37" xfId="5" applyNumberFormat="1" applyFont="1" applyFill="1" applyBorder="1" applyAlignment="1">
      <alignment horizontal="center" vertical="center" wrapText="1"/>
    </xf>
    <xf numFmtId="0" fontId="11" fillId="0" borderId="33" xfId="5" applyFont="1" applyFill="1" applyBorder="1" applyAlignment="1">
      <alignment horizontal="center" vertical="center" wrapText="1"/>
    </xf>
    <xf numFmtId="0" fontId="11" fillId="0" borderId="38" xfId="5" applyFont="1" applyFill="1" applyBorder="1" applyAlignment="1">
      <alignment horizontal="center" vertical="center" wrapText="1"/>
    </xf>
    <xf numFmtId="0" fontId="11" fillId="0" borderId="33" xfId="5" applyFont="1" applyFill="1" applyBorder="1" applyAlignment="1">
      <alignment vertical="center" wrapText="1"/>
    </xf>
    <xf numFmtId="164" fontId="11" fillId="0" borderId="38" xfId="3" applyNumberFormat="1" applyFont="1" applyFill="1" applyBorder="1" applyAlignment="1">
      <alignment horizontal="right" vertical="center" wrapText="1"/>
    </xf>
    <xf numFmtId="164" fontId="11" fillId="0" borderId="33" xfId="3" applyNumberFormat="1" applyFont="1" applyFill="1" applyBorder="1" applyAlignment="1">
      <alignment horizontal="right" vertical="center" wrapText="1"/>
    </xf>
    <xf numFmtId="164" fontId="11" fillId="0" borderId="37" xfId="5" applyNumberFormat="1" applyFont="1" applyFill="1" applyBorder="1" applyAlignment="1">
      <alignment vertical="center" wrapText="1"/>
    </xf>
    <xf numFmtId="164" fontId="11" fillId="0" borderId="39" xfId="3" applyNumberFormat="1" applyFont="1" applyFill="1" applyBorder="1" applyAlignment="1">
      <alignment horizontal="right" vertical="center" wrapText="1"/>
    </xf>
    <xf numFmtId="0" fontId="11" fillId="0" borderId="18" xfId="5" applyFont="1" applyFill="1" applyBorder="1" applyAlignment="1">
      <alignment horizontal="center" vertical="center" wrapText="1"/>
    </xf>
    <xf numFmtId="0" fontId="11" fillId="0" borderId="19" xfId="5" applyFont="1" applyFill="1" applyBorder="1" applyAlignment="1">
      <alignment horizontal="center" vertical="center" wrapText="1"/>
    </xf>
    <xf numFmtId="0" fontId="11" fillId="0" borderId="0" xfId="0" applyFont="1"/>
    <xf numFmtId="164" fontId="7" fillId="0" borderId="20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12" fillId="0" borderId="12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4" fontId="13" fillId="0" borderId="30" xfId="0" applyNumberFormat="1" applyFont="1" applyBorder="1" applyAlignment="1">
      <alignment horizontal="right" vertical="center" wrapText="1"/>
    </xf>
    <xf numFmtId="4" fontId="13" fillId="0" borderId="41" xfId="0" applyNumberFormat="1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43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5" fillId="0" borderId="44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2" fillId="0" borderId="13" xfId="0" applyFont="1" applyBorder="1" applyAlignment="1">
      <alignment vertical="center" wrapText="1"/>
    </xf>
    <xf numFmtId="4" fontId="13" fillId="0" borderId="45" xfId="0" applyNumberFormat="1" applyFont="1" applyBorder="1" applyAlignment="1">
      <alignment horizontal="right" vertical="center" wrapText="1"/>
    </xf>
    <xf numFmtId="4" fontId="13" fillId="0" borderId="33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46" xfId="0" applyFont="1" applyBorder="1" applyAlignment="1">
      <alignment vertical="center" wrapText="1"/>
    </xf>
    <xf numFmtId="4" fontId="13" fillId="0" borderId="47" xfId="0" applyNumberFormat="1" applyFont="1" applyBorder="1" applyAlignment="1">
      <alignment horizontal="right" vertical="center" wrapText="1"/>
    </xf>
    <xf numFmtId="0" fontId="13" fillId="0" borderId="42" xfId="0" applyFont="1" applyBorder="1" applyAlignment="1">
      <alignment vertical="center" wrapText="1"/>
    </xf>
    <xf numFmtId="4" fontId="12" fillId="0" borderId="47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12" fillId="0" borderId="42" xfId="0" applyFont="1" applyBorder="1" applyAlignment="1">
      <alignment vertical="center" wrapText="1"/>
    </xf>
    <xf numFmtId="4" fontId="13" fillId="0" borderId="47" xfId="0" applyNumberFormat="1" applyFont="1" applyBorder="1" applyAlignment="1">
      <alignment vertical="center"/>
    </xf>
    <xf numFmtId="4" fontId="13" fillId="0" borderId="41" xfId="0" applyNumberFormat="1" applyFont="1" applyBorder="1" applyAlignment="1">
      <alignment vertical="center"/>
    </xf>
    <xf numFmtId="4" fontId="12" fillId="0" borderId="40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43" xfId="0" applyFont="1" applyBorder="1" applyAlignment="1">
      <alignment vertical="center"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1" fillId="0" borderId="24" xfId="5" applyFont="1" applyFill="1" applyBorder="1" applyAlignment="1">
      <alignment horizontal="left"/>
    </xf>
    <xf numFmtId="0" fontId="0" fillId="0" borderId="0" xfId="0" applyAlignment="1"/>
    <xf numFmtId="0" fontId="11" fillId="0" borderId="18" xfId="0" applyFont="1" applyBorder="1" applyAlignment="1">
      <alignment wrapText="1"/>
    </xf>
    <xf numFmtId="0" fontId="16" fillId="2" borderId="44" xfId="0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/>
    <xf numFmtId="49" fontId="6" fillId="0" borderId="1" xfId="1" applyNumberFormat="1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7">
    <cellStyle name="Normální" xfId="0" builtinId="0"/>
    <cellStyle name="normální 2" xfId="3"/>
    <cellStyle name="Normální 3" xfId="4"/>
    <cellStyle name="normální_2. Rozpočet 2007 - tabulky" xfId="1"/>
    <cellStyle name="normální_Rozpis výdajů 03 bez PO" xfId="2"/>
    <cellStyle name="normální_Rozpis výdajů 03 bez PO 2" xfId="5"/>
    <cellStyle name="normální_Rozpis výdajů 03 bez PO_02 - ORREP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zoomScaleNormal="100" workbookViewId="0">
      <selection activeCell="G24" sqref="G2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09" t="s">
        <v>90</v>
      </c>
      <c r="B1" s="109"/>
      <c r="C1" s="105"/>
      <c r="D1" s="105"/>
      <c r="E1" s="104" t="s">
        <v>52</v>
      </c>
    </row>
    <row r="2" spans="1:10" ht="24.75" thickBot="1" x14ac:dyDescent="0.25">
      <c r="A2" s="84" t="s">
        <v>89</v>
      </c>
      <c r="B2" s="83" t="s">
        <v>88</v>
      </c>
      <c r="C2" s="82" t="s">
        <v>50</v>
      </c>
      <c r="D2" s="82" t="s">
        <v>91</v>
      </c>
      <c r="E2" s="82" t="s">
        <v>49</v>
      </c>
    </row>
    <row r="3" spans="1:10" ht="15" customHeight="1" x14ac:dyDescent="0.2">
      <c r="A3" s="103" t="s">
        <v>87</v>
      </c>
      <c r="B3" s="102" t="s">
        <v>86</v>
      </c>
      <c r="C3" s="101">
        <f>C4+C5+C6</f>
        <v>2427945.0806299997</v>
      </c>
      <c r="D3" s="101">
        <f>D4+D5+D6</f>
        <v>0</v>
      </c>
      <c r="E3" s="100">
        <f t="shared" ref="E3:E10" si="0">C3+D3</f>
        <v>2427945.0806299997</v>
      </c>
    </row>
    <row r="4" spans="1:10" ht="15" customHeight="1" x14ac:dyDescent="0.2">
      <c r="A4" s="93" t="s">
        <v>85</v>
      </c>
      <c r="B4" s="78" t="s">
        <v>84</v>
      </c>
      <c r="C4" s="77">
        <v>2204786.63</v>
      </c>
      <c r="D4" s="99">
        <v>0</v>
      </c>
      <c r="E4" s="98">
        <f t="shared" si="0"/>
        <v>2204786.63</v>
      </c>
      <c r="J4" s="70"/>
    </row>
    <row r="5" spans="1:10" ht="15" customHeight="1" x14ac:dyDescent="0.2">
      <c r="A5" s="93" t="s">
        <v>83</v>
      </c>
      <c r="B5" s="78" t="s">
        <v>82</v>
      </c>
      <c r="C5" s="77">
        <v>209187.69062999997</v>
      </c>
      <c r="D5" s="76">
        <v>0</v>
      </c>
      <c r="E5" s="98">
        <f t="shared" si="0"/>
        <v>209187.69062999997</v>
      </c>
    </row>
    <row r="6" spans="1:10" ht="15" customHeight="1" x14ac:dyDescent="0.2">
      <c r="A6" s="93" t="s">
        <v>81</v>
      </c>
      <c r="B6" s="78" t="s">
        <v>80</v>
      </c>
      <c r="C6" s="77">
        <v>13970.76</v>
      </c>
      <c r="D6" s="77">
        <v>0</v>
      </c>
      <c r="E6" s="98">
        <f t="shared" si="0"/>
        <v>13970.76</v>
      </c>
    </row>
    <row r="7" spans="1:10" ht="15" customHeight="1" x14ac:dyDescent="0.2">
      <c r="A7" s="97" t="s">
        <v>79</v>
      </c>
      <c r="B7" s="78" t="s">
        <v>78</v>
      </c>
      <c r="C7" s="95">
        <f>C8+C13</f>
        <v>4279523.9285899987</v>
      </c>
      <c r="D7" s="95">
        <f>D8+D13</f>
        <v>0</v>
      </c>
      <c r="E7" s="94">
        <f t="shared" si="0"/>
        <v>4279523.9285899987</v>
      </c>
    </row>
    <row r="8" spans="1:10" ht="15" customHeight="1" x14ac:dyDescent="0.2">
      <c r="A8" s="93" t="s">
        <v>77</v>
      </c>
      <c r="B8" s="78" t="s">
        <v>73</v>
      </c>
      <c r="C8" s="77">
        <f>C9+C10+C11+C12</f>
        <v>4159690.1385899992</v>
      </c>
      <c r="D8" s="77">
        <f>D9+D10+D11+D12</f>
        <v>0</v>
      </c>
      <c r="E8" s="92">
        <f t="shared" si="0"/>
        <v>4159690.1385899992</v>
      </c>
    </row>
    <row r="9" spans="1:10" ht="15" customHeight="1" x14ac:dyDescent="0.2">
      <c r="A9" s="93" t="s">
        <v>76</v>
      </c>
      <c r="B9" s="78" t="s">
        <v>75</v>
      </c>
      <c r="C9" s="77">
        <v>61072</v>
      </c>
      <c r="D9" s="77">
        <v>0</v>
      </c>
      <c r="E9" s="92">
        <f t="shared" si="0"/>
        <v>61072</v>
      </c>
    </row>
    <row r="10" spans="1:10" ht="15" customHeight="1" x14ac:dyDescent="0.2">
      <c r="A10" s="93" t="s">
        <v>74</v>
      </c>
      <c r="B10" s="78" t="s">
        <v>73</v>
      </c>
      <c r="C10" s="77">
        <v>4063983.2885899995</v>
      </c>
      <c r="D10" s="77">
        <v>0</v>
      </c>
      <c r="E10" s="92">
        <f t="shared" si="0"/>
        <v>4063983.2885899995</v>
      </c>
    </row>
    <row r="11" spans="1:10" ht="15" customHeight="1" x14ac:dyDescent="0.2">
      <c r="A11" s="93" t="s">
        <v>72</v>
      </c>
      <c r="B11" s="78" t="s">
        <v>71</v>
      </c>
      <c r="C11" s="77">
        <v>8808.7799999999988</v>
      </c>
      <c r="D11" s="77">
        <v>0</v>
      </c>
      <c r="E11" s="92">
        <f>SUM(C11:D11)</f>
        <v>8808.7799999999988</v>
      </c>
    </row>
    <row r="12" spans="1:10" ht="15" customHeight="1" x14ac:dyDescent="0.2">
      <c r="A12" s="93" t="s">
        <v>70</v>
      </c>
      <c r="B12" s="78">
        <v>4121</v>
      </c>
      <c r="C12" s="77">
        <v>25826.07</v>
      </c>
      <c r="D12" s="77">
        <v>0</v>
      </c>
      <c r="E12" s="92">
        <f>SUM(C12:D12)</f>
        <v>25826.07</v>
      </c>
    </row>
    <row r="13" spans="1:10" ht="15" customHeight="1" x14ac:dyDescent="0.2">
      <c r="A13" s="93" t="s">
        <v>69</v>
      </c>
      <c r="B13" s="78" t="s">
        <v>67</v>
      </c>
      <c r="C13" s="77">
        <f>C14+C15+C16</f>
        <v>119833.79000000001</v>
      </c>
      <c r="D13" s="77">
        <f>D14+D15+D16</f>
        <v>0</v>
      </c>
      <c r="E13" s="92">
        <f>C13+D13</f>
        <v>119833.79000000001</v>
      </c>
    </row>
    <row r="14" spans="1:10" ht="15" customHeight="1" x14ac:dyDescent="0.2">
      <c r="A14" s="93" t="s">
        <v>68</v>
      </c>
      <c r="B14" s="78" t="s">
        <v>67</v>
      </c>
      <c r="C14" s="77">
        <v>115195.58</v>
      </c>
      <c r="D14" s="77">
        <v>0</v>
      </c>
      <c r="E14" s="92">
        <f>C14+D14</f>
        <v>115195.58</v>
      </c>
    </row>
    <row r="15" spans="1:10" ht="15" customHeight="1" x14ac:dyDescent="0.2">
      <c r="A15" s="93" t="s">
        <v>66</v>
      </c>
      <c r="B15" s="78">
        <v>4221</v>
      </c>
      <c r="C15" s="77">
        <v>3738</v>
      </c>
      <c r="D15" s="77">
        <v>0</v>
      </c>
      <c r="E15" s="92">
        <f>SUM(C15:D15)</f>
        <v>3738</v>
      </c>
    </row>
    <row r="16" spans="1:10" ht="15" customHeight="1" x14ac:dyDescent="0.2">
      <c r="A16" s="93" t="s">
        <v>65</v>
      </c>
      <c r="B16" s="78">
        <v>4232</v>
      </c>
      <c r="C16" s="77">
        <v>900.21</v>
      </c>
      <c r="D16" s="77">
        <v>0</v>
      </c>
      <c r="E16" s="92">
        <f>SUM(C16:D16)</f>
        <v>900.21</v>
      </c>
    </row>
    <row r="17" spans="1:5" ht="15" customHeight="1" x14ac:dyDescent="0.2">
      <c r="A17" s="97" t="s">
        <v>64</v>
      </c>
      <c r="B17" s="96" t="s">
        <v>63</v>
      </c>
      <c r="C17" s="95">
        <f>C3+C7</f>
        <v>6707469.0092199985</v>
      </c>
      <c r="D17" s="95">
        <f>D3+D7</f>
        <v>0</v>
      </c>
      <c r="E17" s="94">
        <f>C17+D17</f>
        <v>6707469.0092199985</v>
      </c>
    </row>
    <row r="18" spans="1:5" ht="15" customHeight="1" x14ac:dyDescent="0.2">
      <c r="A18" s="97" t="s">
        <v>62</v>
      </c>
      <c r="B18" s="96" t="s">
        <v>61</v>
      </c>
      <c r="C18" s="95">
        <f>SUM(C19:C23)</f>
        <v>1072090.47</v>
      </c>
      <c r="D18" s="95">
        <f>SUM(D19:D23)</f>
        <v>0</v>
      </c>
      <c r="E18" s="94">
        <f>C18+D18</f>
        <v>1072090.47</v>
      </c>
    </row>
    <row r="19" spans="1:5" ht="15" customHeight="1" x14ac:dyDescent="0.2">
      <c r="A19" s="93" t="s">
        <v>60</v>
      </c>
      <c r="B19" s="78" t="s">
        <v>57</v>
      </c>
      <c r="C19" s="77">
        <v>88242.1</v>
      </c>
      <c r="D19" s="77">
        <v>0</v>
      </c>
      <c r="E19" s="92">
        <f>C19+D19</f>
        <v>88242.1</v>
      </c>
    </row>
    <row r="20" spans="1:5" ht="15" customHeight="1" x14ac:dyDescent="0.2">
      <c r="A20" s="93" t="s">
        <v>59</v>
      </c>
      <c r="B20" s="78">
        <v>8115</v>
      </c>
      <c r="C20" s="77">
        <v>202563.47</v>
      </c>
      <c r="D20" s="77">
        <v>0</v>
      </c>
      <c r="E20" s="92">
        <f>SUM(C20:D20)</f>
        <v>202563.47</v>
      </c>
    </row>
    <row r="21" spans="1:5" ht="15" customHeight="1" x14ac:dyDescent="0.2">
      <c r="A21" s="93" t="s">
        <v>58</v>
      </c>
      <c r="B21" s="78" t="s">
        <v>57</v>
      </c>
      <c r="C21" s="77">
        <v>878159.9</v>
      </c>
      <c r="D21" s="77">
        <v>0</v>
      </c>
      <c r="E21" s="92">
        <f>C21+D21</f>
        <v>878159.9</v>
      </c>
    </row>
    <row r="22" spans="1:5" ht="15" customHeight="1" x14ac:dyDescent="0.2">
      <c r="A22" s="93" t="s">
        <v>56</v>
      </c>
      <c r="B22" s="78">
        <v>8123</v>
      </c>
      <c r="C22" s="77">
        <v>0</v>
      </c>
      <c r="D22" s="77">
        <v>0</v>
      </c>
      <c r="E22" s="92">
        <f>C22+D22</f>
        <v>0</v>
      </c>
    </row>
    <row r="23" spans="1:5" ht="15" customHeight="1" thickBot="1" x14ac:dyDescent="0.25">
      <c r="A23" s="91" t="s">
        <v>55</v>
      </c>
      <c r="B23" s="90">
        <v>-8124</v>
      </c>
      <c r="C23" s="89">
        <v>-96875</v>
      </c>
      <c r="D23" s="89">
        <v>0</v>
      </c>
      <c r="E23" s="88">
        <f>C23+D23</f>
        <v>-96875</v>
      </c>
    </row>
    <row r="24" spans="1:5" ht="15" customHeight="1" thickBot="1" x14ac:dyDescent="0.25">
      <c r="A24" s="87" t="s">
        <v>54</v>
      </c>
      <c r="B24" s="73"/>
      <c r="C24" s="72">
        <f>C3+C7+C18</f>
        <v>7779559.4792199982</v>
      </c>
      <c r="D24" s="72">
        <f>D17+D18</f>
        <v>0</v>
      </c>
      <c r="E24" s="71">
        <f>C24+D24</f>
        <v>7779559.4792199982</v>
      </c>
    </row>
    <row r="25" spans="1:5" ht="13.5" thickBot="1" x14ac:dyDescent="0.25">
      <c r="A25" s="109" t="s">
        <v>53</v>
      </c>
      <c r="B25" s="109"/>
      <c r="C25" s="86"/>
      <c r="D25" s="86"/>
      <c r="E25" s="85" t="s">
        <v>52</v>
      </c>
    </row>
    <row r="26" spans="1:5" ht="24.75" thickBot="1" x14ac:dyDescent="0.25">
      <c r="A26" s="84" t="s">
        <v>51</v>
      </c>
      <c r="B26" s="83" t="s">
        <v>7</v>
      </c>
      <c r="C26" s="82" t="s">
        <v>50</v>
      </c>
      <c r="D26" s="82" t="s">
        <v>91</v>
      </c>
      <c r="E26" s="82" t="s">
        <v>49</v>
      </c>
    </row>
    <row r="27" spans="1:5" ht="15" customHeight="1" x14ac:dyDescent="0.2">
      <c r="A27" s="81" t="s">
        <v>48</v>
      </c>
      <c r="B27" s="80" t="s">
        <v>35</v>
      </c>
      <c r="C27" s="76">
        <v>27594</v>
      </c>
      <c r="D27" s="76">
        <v>0</v>
      </c>
      <c r="E27" s="75">
        <f t="shared" ref="E27:E43" si="1">C27+D27</f>
        <v>27594</v>
      </c>
    </row>
    <row r="28" spans="1:5" ht="15" customHeight="1" x14ac:dyDescent="0.2">
      <c r="A28" s="79" t="s">
        <v>47</v>
      </c>
      <c r="B28" s="78" t="s">
        <v>35</v>
      </c>
      <c r="C28" s="77">
        <v>216114.09</v>
      </c>
      <c r="D28" s="76">
        <v>0</v>
      </c>
      <c r="E28" s="75">
        <f t="shared" si="1"/>
        <v>216114.09</v>
      </c>
    </row>
    <row r="29" spans="1:5" ht="15" customHeight="1" x14ac:dyDescent="0.2">
      <c r="A29" s="79" t="s">
        <v>46</v>
      </c>
      <c r="B29" s="78" t="s">
        <v>35</v>
      </c>
      <c r="C29" s="77">
        <v>880338.01</v>
      </c>
      <c r="D29" s="76">
        <v>0</v>
      </c>
      <c r="E29" s="75">
        <f t="shared" si="1"/>
        <v>880338.01</v>
      </c>
    </row>
    <row r="30" spans="1:5" ht="15" customHeight="1" x14ac:dyDescent="0.2">
      <c r="A30" s="79" t="s">
        <v>45</v>
      </c>
      <c r="B30" s="78" t="s">
        <v>35</v>
      </c>
      <c r="C30" s="77">
        <v>743477.14</v>
      </c>
      <c r="D30" s="76">
        <v>0</v>
      </c>
      <c r="E30" s="75">
        <f t="shared" si="1"/>
        <v>743477.14</v>
      </c>
    </row>
    <row r="31" spans="1:5" ht="15" customHeight="1" x14ac:dyDescent="0.2">
      <c r="A31" s="79" t="s">
        <v>44</v>
      </c>
      <c r="B31" s="78" t="s">
        <v>35</v>
      </c>
      <c r="C31" s="77">
        <v>3567810.3800000008</v>
      </c>
      <c r="D31" s="76">
        <v>0</v>
      </c>
      <c r="E31" s="75">
        <f t="shared" si="1"/>
        <v>3567810.3800000008</v>
      </c>
    </row>
    <row r="32" spans="1:5" ht="15" customHeight="1" x14ac:dyDescent="0.2">
      <c r="A32" s="79" t="s">
        <v>43</v>
      </c>
      <c r="B32" s="78" t="s">
        <v>29</v>
      </c>
      <c r="C32" s="77">
        <v>262795.74</v>
      </c>
      <c r="D32" s="76">
        <v>0</v>
      </c>
      <c r="E32" s="75">
        <f t="shared" si="1"/>
        <v>262795.74</v>
      </c>
    </row>
    <row r="33" spans="1:5" ht="15" customHeight="1" x14ac:dyDescent="0.2">
      <c r="A33" s="79" t="s">
        <v>42</v>
      </c>
      <c r="B33" s="78" t="s">
        <v>35</v>
      </c>
      <c r="C33" s="77">
        <v>19494.150000000001</v>
      </c>
      <c r="D33" s="76">
        <v>0</v>
      </c>
      <c r="E33" s="75">
        <f t="shared" si="1"/>
        <v>19494.150000000001</v>
      </c>
    </row>
    <row r="34" spans="1:5" ht="15" customHeight="1" x14ac:dyDescent="0.2">
      <c r="A34" s="79" t="s">
        <v>41</v>
      </c>
      <c r="B34" s="78" t="s">
        <v>39</v>
      </c>
      <c r="C34" s="77">
        <v>773163.28</v>
      </c>
      <c r="D34" s="76">
        <v>0</v>
      </c>
      <c r="E34" s="75">
        <f t="shared" si="1"/>
        <v>773163.28</v>
      </c>
    </row>
    <row r="35" spans="1:5" ht="15" customHeight="1" x14ac:dyDescent="0.2">
      <c r="A35" s="79" t="s">
        <v>40</v>
      </c>
      <c r="B35" s="78" t="s">
        <v>39</v>
      </c>
      <c r="C35" s="77">
        <v>0</v>
      </c>
      <c r="D35" s="76">
        <v>0</v>
      </c>
      <c r="E35" s="75">
        <f t="shared" si="1"/>
        <v>0</v>
      </c>
    </row>
    <row r="36" spans="1:5" ht="15" customHeight="1" x14ac:dyDescent="0.2">
      <c r="A36" s="79" t="s">
        <v>38</v>
      </c>
      <c r="B36" s="78" t="s">
        <v>29</v>
      </c>
      <c r="C36" s="77">
        <v>1080277.9720000003</v>
      </c>
      <c r="D36" s="76">
        <v>0</v>
      </c>
      <c r="E36" s="75">
        <f t="shared" si="1"/>
        <v>1080277.9720000003</v>
      </c>
    </row>
    <row r="37" spans="1:5" ht="15" customHeight="1" x14ac:dyDescent="0.2">
      <c r="A37" s="79" t="s">
        <v>37</v>
      </c>
      <c r="B37" s="78" t="s">
        <v>29</v>
      </c>
      <c r="C37" s="77">
        <v>43995</v>
      </c>
      <c r="D37" s="76">
        <v>0</v>
      </c>
      <c r="E37" s="75">
        <f t="shared" si="1"/>
        <v>43995</v>
      </c>
    </row>
    <row r="38" spans="1:5" ht="15" customHeight="1" x14ac:dyDescent="0.2">
      <c r="A38" s="79" t="s">
        <v>36</v>
      </c>
      <c r="B38" s="78" t="s">
        <v>35</v>
      </c>
      <c r="C38" s="77">
        <v>5278.1900000000005</v>
      </c>
      <c r="D38" s="76">
        <v>0</v>
      </c>
      <c r="E38" s="75">
        <f t="shared" si="1"/>
        <v>5278.1900000000005</v>
      </c>
    </row>
    <row r="39" spans="1:5" ht="15" customHeight="1" x14ac:dyDescent="0.2">
      <c r="A39" s="79" t="s">
        <v>34</v>
      </c>
      <c r="B39" s="78" t="s">
        <v>29</v>
      </c>
      <c r="C39" s="77">
        <v>76881.09</v>
      </c>
      <c r="D39" s="76">
        <v>0</v>
      </c>
      <c r="E39" s="75">
        <f t="shared" si="1"/>
        <v>76881.09</v>
      </c>
    </row>
    <row r="40" spans="1:5" ht="15" customHeight="1" x14ac:dyDescent="0.2">
      <c r="A40" s="79" t="s">
        <v>33</v>
      </c>
      <c r="B40" s="78" t="s">
        <v>29</v>
      </c>
      <c r="C40" s="77">
        <v>5500</v>
      </c>
      <c r="D40" s="76">
        <v>0</v>
      </c>
      <c r="E40" s="75">
        <f t="shared" si="1"/>
        <v>5500</v>
      </c>
    </row>
    <row r="41" spans="1:5" ht="15" customHeight="1" x14ac:dyDescent="0.2">
      <c r="A41" s="79" t="s">
        <v>32</v>
      </c>
      <c r="B41" s="78" t="s">
        <v>29</v>
      </c>
      <c r="C41" s="77">
        <v>72712.56</v>
      </c>
      <c r="D41" s="76">
        <v>0</v>
      </c>
      <c r="E41" s="75">
        <f t="shared" si="1"/>
        <v>72712.56</v>
      </c>
    </row>
    <row r="42" spans="1:5" ht="15" customHeight="1" x14ac:dyDescent="0.2">
      <c r="A42" s="79" t="s">
        <v>31</v>
      </c>
      <c r="B42" s="78" t="s">
        <v>29</v>
      </c>
      <c r="C42" s="77">
        <v>4006.28</v>
      </c>
      <c r="D42" s="76">
        <v>0</v>
      </c>
      <c r="E42" s="75">
        <f t="shared" si="1"/>
        <v>4006.28</v>
      </c>
    </row>
    <row r="43" spans="1:5" ht="15" customHeight="1" thickBot="1" x14ac:dyDescent="0.25">
      <c r="A43" s="79" t="s">
        <v>30</v>
      </c>
      <c r="B43" s="78" t="s">
        <v>29</v>
      </c>
      <c r="C43" s="77">
        <v>121.6</v>
      </c>
      <c r="D43" s="76">
        <v>0</v>
      </c>
      <c r="E43" s="75">
        <f t="shared" si="1"/>
        <v>121.6</v>
      </c>
    </row>
    <row r="44" spans="1:5" ht="15" customHeight="1" thickBot="1" x14ac:dyDescent="0.25">
      <c r="A44" s="74" t="s">
        <v>28</v>
      </c>
      <c r="B44" s="73"/>
      <c r="C44" s="72">
        <f>C27+C28+C29+C30+C31+C32+C33+C34+C35+C36+C37+C38+C39+C40+C41+C42+C43</f>
        <v>7779559.4820000017</v>
      </c>
      <c r="D44" s="72">
        <f>SUM(D27:D43)</f>
        <v>0</v>
      </c>
      <c r="E44" s="71">
        <f>SUM(E27:E43)</f>
        <v>7779559.4820000017</v>
      </c>
    </row>
    <row r="45" spans="1:5" x14ac:dyDescent="0.2">
      <c r="C45" s="70"/>
      <c r="E45" s="70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Normal="100" workbookViewId="0">
      <selection activeCell="A3" sqref="A3:K3"/>
    </sheetView>
  </sheetViews>
  <sheetFormatPr defaultRowHeight="12.75" x14ac:dyDescent="0.2"/>
  <cols>
    <col min="1" max="1" width="3" bestFit="1" customWidth="1"/>
    <col min="2" max="2" width="3.42578125" bestFit="1" customWidth="1"/>
    <col min="3" max="3" width="9.42578125" customWidth="1"/>
    <col min="4" max="6" width="4.42578125" bestFit="1" customWidth="1"/>
    <col min="7" max="7" width="36.28515625" customWidth="1"/>
    <col min="8" max="9" width="8.7109375" bestFit="1" customWidth="1"/>
    <col min="10" max="10" width="10.140625" bestFit="1" customWidth="1"/>
    <col min="11" max="11" width="9.5703125" bestFit="1" customWidth="1"/>
  </cols>
  <sheetData>
    <row r="1" spans="1:20" x14ac:dyDescent="0.2">
      <c r="G1" s="122"/>
      <c r="H1" s="107" t="s">
        <v>93</v>
      </c>
      <c r="I1" s="107"/>
    </row>
    <row r="3" spans="1:20" ht="18" x14ac:dyDescent="0.25">
      <c r="A3" s="110" t="s">
        <v>25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20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ht="15.75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20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spans="1:20" ht="15.75" x14ac:dyDescent="0.25">
      <c r="A8" s="112" t="s">
        <v>1</v>
      </c>
      <c r="B8" s="112"/>
      <c r="C8" s="112"/>
      <c r="D8" s="112"/>
      <c r="E8" s="112"/>
      <c r="F8" s="112"/>
      <c r="G8" s="112"/>
      <c r="H8" s="112"/>
      <c r="I8" s="112"/>
      <c r="J8" s="113"/>
      <c r="K8" s="113"/>
    </row>
    <row r="9" spans="1:20" x14ac:dyDescent="0.2">
      <c r="A9" s="4"/>
      <c r="B9" s="4"/>
      <c r="C9" s="4"/>
      <c r="D9" s="4"/>
      <c r="E9" s="4"/>
      <c r="F9" s="4"/>
      <c r="G9" s="4"/>
      <c r="H9" s="4"/>
      <c r="I9" s="4"/>
    </row>
    <row r="10" spans="1:20" ht="13.5" thickBot="1" x14ac:dyDescent="0.25">
      <c r="A10" s="5"/>
      <c r="B10" s="6"/>
      <c r="C10" s="6"/>
      <c r="D10" s="6"/>
      <c r="H10" s="7"/>
      <c r="K10" s="7" t="s">
        <v>2</v>
      </c>
    </row>
    <row r="11" spans="1:20" ht="23.25" thickBot="1" x14ac:dyDescent="0.25">
      <c r="A11" s="114" t="s">
        <v>3</v>
      </c>
      <c r="B11" s="8" t="s">
        <v>4</v>
      </c>
      <c r="C11" s="118" t="s">
        <v>5</v>
      </c>
      <c r="D11" s="119"/>
      <c r="E11" s="9" t="s">
        <v>6</v>
      </c>
      <c r="F11" s="10" t="s">
        <v>7</v>
      </c>
      <c r="G11" s="11" t="s">
        <v>8</v>
      </c>
      <c r="H11" s="12" t="s">
        <v>9</v>
      </c>
      <c r="I11" s="13" t="s">
        <v>10</v>
      </c>
      <c r="J11" s="14" t="s">
        <v>18</v>
      </c>
      <c r="K11" s="11" t="s">
        <v>11</v>
      </c>
      <c r="N11" s="6"/>
      <c r="O11" s="6"/>
      <c r="P11" s="6"/>
      <c r="Q11" s="6"/>
      <c r="R11" s="6"/>
      <c r="S11" s="6"/>
      <c r="T11" s="6"/>
    </row>
    <row r="12" spans="1:20" ht="13.5" thickBot="1" x14ac:dyDescent="0.25">
      <c r="A12" s="115"/>
      <c r="B12" s="15" t="s">
        <v>4</v>
      </c>
      <c r="C12" s="120" t="s">
        <v>5</v>
      </c>
      <c r="D12" s="121"/>
      <c r="E12" s="16" t="s">
        <v>6</v>
      </c>
      <c r="F12" s="17" t="s">
        <v>7</v>
      </c>
      <c r="G12" s="18" t="s">
        <v>12</v>
      </c>
      <c r="H12" s="19"/>
      <c r="I12" s="19"/>
      <c r="J12" s="19"/>
      <c r="K12" s="20"/>
      <c r="N12" s="6"/>
      <c r="O12" s="6"/>
      <c r="P12" s="6"/>
      <c r="Q12" s="6"/>
      <c r="R12" s="6"/>
      <c r="S12" s="6"/>
      <c r="T12" s="6"/>
    </row>
    <row r="13" spans="1:20" ht="13.5" thickBot="1" x14ac:dyDescent="0.25">
      <c r="A13" s="115"/>
      <c r="B13" s="21" t="s">
        <v>13</v>
      </c>
      <c r="C13" s="22" t="s">
        <v>14</v>
      </c>
      <c r="D13" s="23" t="s">
        <v>14</v>
      </c>
      <c r="E13" s="22" t="s">
        <v>14</v>
      </c>
      <c r="F13" s="24" t="s">
        <v>14</v>
      </c>
      <c r="G13" s="25" t="s">
        <v>15</v>
      </c>
      <c r="H13" s="42">
        <v>545</v>
      </c>
      <c r="I13" s="43">
        <v>7907.0720000000001</v>
      </c>
      <c r="J13" s="43">
        <v>0</v>
      </c>
      <c r="K13" s="44">
        <f>I13+J13</f>
        <v>7907.0720000000001</v>
      </c>
      <c r="N13" s="6"/>
      <c r="O13" s="6"/>
      <c r="P13" s="6"/>
      <c r="Q13" s="6"/>
      <c r="R13" s="6"/>
      <c r="S13" s="6"/>
      <c r="T13" s="6"/>
    </row>
    <row r="14" spans="1:20" x14ac:dyDescent="0.2">
      <c r="A14" s="115"/>
      <c r="B14" s="26" t="s">
        <v>13</v>
      </c>
      <c r="C14" s="27" t="s">
        <v>17</v>
      </c>
      <c r="D14" s="28" t="s">
        <v>16</v>
      </c>
      <c r="E14" s="29" t="s">
        <v>14</v>
      </c>
      <c r="F14" s="29" t="s">
        <v>14</v>
      </c>
      <c r="G14" s="30" t="s">
        <v>20</v>
      </c>
      <c r="H14" s="45">
        <f>H15</f>
        <v>0</v>
      </c>
      <c r="I14" s="46">
        <v>300</v>
      </c>
      <c r="J14" s="47">
        <v>-300</v>
      </c>
      <c r="K14" s="48">
        <f>I14+J14</f>
        <v>0</v>
      </c>
      <c r="N14" s="6"/>
      <c r="O14" s="6"/>
      <c r="P14" s="6"/>
      <c r="Q14" s="6"/>
      <c r="R14" s="6"/>
      <c r="S14" s="6"/>
      <c r="T14" s="6"/>
    </row>
    <row r="15" spans="1:20" ht="13.5" thickBot="1" x14ac:dyDescent="0.25">
      <c r="A15" s="115"/>
      <c r="B15" s="56"/>
      <c r="C15" s="57"/>
      <c r="D15" s="58"/>
      <c r="E15" s="59">
        <v>3639</v>
      </c>
      <c r="F15" s="60">
        <v>6341</v>
      </c>
      <c r="G15" s="61" t="s">
        <v>19</v>
      </c>
      <c r="H15" s="62">
        <v>0</v>
      </c>
      <c r="I15" s="63">
        <v>300</v>
      </c>
      <c r="J15" s="64">
        <v>-300</v>
      </c>
      <c r="K15" s="65">
        <f>I15+J15</f>
        <v>0</v>
      </c>
      <c r="N15" s="6"/>
      <c r="O15" s="6"/>
      <c r="P15" s="6"/>
      <c r="Q15" s="6"/>
      <c r="R15" s="6"/>
      <c r="S15" s="6"/>
      <c r="T15" s="6"/>
    </row>
    <row r="16" spans="1:20" ht="22.5" x14ac:dyDescent="0.2">
      <c r="A16" s="116"/>
      <c r="B16" s="26" t="s">
        <v>13</v>
      </c>
      <c r="C16" s="27" t="s">
        <v>22</v>
      </c>
      <c r="D16" s="28" t="s">
        <v>27</v>
      </c>
      <c r="E16" s="66" t="s">
        <v>14</v>
      </c>
      <c r="F16" s="67" t="s">
        <v>14</v>
      </c>
      <c r="G16" s="108" t="s">
        <v>92</v>
      </c>
      <c r="H16" s="45">
        <f>H17</f>
        <v>0</v>
      </c>
      <c r="I16" s="46">
        <f>I17</f>
        <v>0</v>
      </c>
      <c r="J16" s="47">
        <v>150</v>
      </c>
      <c r="K16" s="69">
        <v>150</v>
      </c>
      <c r="N16" s="6"/>
      <c r="O16" s="6"/>
      <c r="P16" s="6"/>
      <c r="Q16" s="6"/>
      <c r="R16" s="6"/>
      <c r="S16" s="6"/>
      <c r="T16" s="6"/>
    </row>
    <row r="17" spans="1:29" ht="13.5" thickBot="1" x14ac:dyDescent="0.25">
      <c r="A17" s="116"/>
      <c r="B17" s="31"/>
      <c r="C17" s="32"/>
      <c r="D17" s="33"/>
      <c r="E17" s="34">
        <v>3639</v>
      </c>
      <c r="F17" s="35">
        <v>5321</v>
      </c>
      <c r="G17" s="106" t="s">
        <v>23</v>
      </c>
      <c r="H17" s="50">
        <v>0</v>
      </c>
      <c r="I17" s="50">
        <v>0</v>
      </c>
      <c r="J17" s="51">
        <v>150</v>
      </c>
      <c r="K17" s="52">
        <v>150</v>
      </c>
      <c r="N17" s="6"/>
      <c r="O17" s="6"/>
      <c r="P17" s="6"/>
      <c r="Q17" s="6"/>
      <c r="R17" s="6"/>
      <c r="S17" s="6"/>
      <c r="T17" s="6"/>
    </row>
    <row r="18" spans="1:29" x14ac:dyDescent="0.2">
      <c r="A18" s="115"/>
      <c r="B18" s="37" t="s">
        <v>13</v>
      </c>
      <c r="C18" s="38" t="s">
        <v>21</v>
      </c>
      <c r="D18" s="39" t="s">
        <v>26</v>
      </c>
      <c r="E18" s="40" t="s">
        <v>14</v>
      </c>
      <c r="F18" s="40" t="s">
        <v>14</v>
      </c>
      <c r="G18" s="68" t="s">
        <v>24</v>
      </c>
      <c r="H18" s="46">
        <f>H19</f>
        <v>0</v>
      </c>
      <c r="I18" s="53">
        <f>I19</f>
        <v>0</v>
      </c>
      <c r="J18" s="54">
        <v>150</v>
      </c>
      <c r="K18" s="55">
        <v>150</v>
      </c>
      <c r="L18" s="6"/>
      <c r="M18" s="6"/>
      <c r="N18" s="6"/>
      <c r="O18" s="6"/>
      <c r="P18" s="6"/>
      <c r="Q18" s="6"/>
      <c r="R18" s="6"/>
      <c r="S18" s="6"/>
      <c r="T18" s="6"/>
    </row>
    <row r="19" spans="1:29" ht="13.5" thickBot="1" x14ac:dyDescent="0.25">
      <c r="A19" s="117"/>
      <c r="B19" s="31"/>
      <c r="C19" s="32"/>
      <c r="D19" s="33"/>
      <c r="E19" s="34">
        <v>3639</v>
      </c>
      <c r="F19" s="35">
        <v>6341</v>
      </c>
      <c r="G19" s="36" t="s">
        <v>19</v>
      </c>
      <c r="H19" s="49">
        <v>0</v>
      </c>
      <c r="I19" s="50">
        <v>0</v>
      </c>
      <c r="J19" s="51">
        <v>150</v>
      </c>
      <c r="K19" s="52">
        <v>150</v>
      </c>
      <c r="L19" s="6"/>
      <c r="M19" s="6"/>
      <c r="N19" s="6"/>
      <c r="O19" s="6"/>
      <c r="P19" s="6"/>
      <c r="Q19" s="6"/>
      <c r="R19" s="6"/>
      <c r="S19" s="6"/>
      <c r="T19" s="6"/>
    </row>
    <row r="20" spans="1:29" x14ac:dyDescent="0.2"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9" ht="15.75" customHeight="1" x14ac:dyDescent="0.2">
      <c r="G21" s="4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9" x14ac:dyDescent="0.2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9" ht="15.75" customHeight="1" x14ac:dyDescent="0.2"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9" x14ac:dyDescent="0.2"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9" x14ac:dyDescent="0.2">
      <c r="G25" s="6"/>
      <c r="M25" s="6"/>
      <c r="N25" s="6"/>
      <c r="O25" s="6"/>
      <c r="P25" s="6"/>
      <c r="Q25" s="6"/>
      <c r="R25" s="6"/>
      <c r="S25" s="6"/>
      <c r="T25" s="6"/>
      <c r="U25" s="6"/>
    </row>
    <row r="26" spans="1:29" x14ac:dyDescent="0.2">
      <c r="G26" s="6"/>
      <c r="M26" s="6"/>
      <c r="N26" s="6"/>
      <c r="O26" s="6"/>
      <c r="P26" s="6"/>
      <c r="Q26" s="6"/>
      <c r="R26" s="6"/>
      <c r="S26" s="6"/>
      <c r="T26" s="6"/>
      <c r="U26" s="6"/>
    </row>
    <row r="27" spans="1:29" x14ac:dyDescent="0.2">
      <c r="G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"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2"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">
      <c r="M30" s="6"/>
      <c r="N30" s="6"/>
      <c r="O30" s="6"/>
      <c r="P30" s="6"/>
    </row>
    <row r="31" spans="1:29" x14ac:dyDescent="0.2">
      <c r="M31" s="6"/>
      <c r="N31" s="6"/>
      <c r="O31" s="6"/>
      <c r="P31" s="6"/>
    </row>
    <row r="32" spans="1:29" x14ac:dyDescent="0.2">
      <c r="M32" s="6"/>
      <c r="N32" s="6"/>
      <c r="O32" s="6"/>
      <c r="P32" s="6"/>
    </row>
    <row r="33" spans="13:16" x14ac:dyDescent="0.2">
      <c r="M33" s="6"/>
      <c r="N33" s="6"/>
      <c r="O33" s="6"/>
      <c r="P33" s="6"/>
    </row>
    <row r="34" spans="13:16" x14ac:dyDescent="0.2">
      <c r="M34" s="6"/>
      <c r="N34" s="6"/>
      <c r="O34" s="6"/>
      <c r="P34" s="6"/>
    </row>
    <row r="35" spans="13:16" x14ac:dyDescent="0.2">
      <c r="M35" s="6"/>
      <c r="N35" s="6"/>
      <c r="O35" s="6"/>
      <c r="P35" s="6"/>
    </row>
  </sheetData>
  <mergeCells count="6">
    <mergeCell ref="A3:K3"/>
    <mergeCell ref="A6:K6"/>
    <mergeCell ref="A8:K8"/>
    <mergeCell ref="A11:A19"/>
    <mergeCell ref="C11:D11"/>
    <mergeCell ref="C12:D12"/>
  </mergeCells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91702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Suchankova Jitka</cp:lastModifiedBy>
  <cp:lastPrinted>2014-11-25T07:24:05Z</cp:lastPrinted>
  <dcterms:created xsi:type="dcterms:W3CDTF">2014-08-27T07:29:32Z</dcterms:created>
  <dcterms:modified xsi:type="dcterms:W3CDTF">2014-12-17T09:31:46Z</dcterms:modified>
</cp:coreProperties>
</file>