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40" windowWidth="16100" windowHeight="7130"/>
  </bookViews>
  <sheets>
    <sheet name="příloha č. 1" sheetId="1" r:id="rId1"/>
  </sheets>
  <definedNames>
    <definedName name="_xlnm.Print_Area" localSheetId="0">'příloha č. 1'!$A$1:$X$312</definedName>
  </definedNames>
  <calcPr calcId="145621"/>
</workbook>
</file>

<file path=xl/calcChain.xml><?xml version="1.0" encoding="utf-8"?>
<calcChain xmlns="http://schemas.openxmlformats.org/spreadsheetml/2006/main">
  <c r="O307" i="1" l="1"/>
  <c r="Q307" i="1" s="1"/>
  <c r="S307" i="1" s="1"/>
  <c r="U307" i="1" s="1"/>
  <c r="W307" i="1" s="1"/>
  <c r="N306" i="1"/>
  <c r="O306" i="1" s="1"/>
  <c r="Q306" i="1" s="1"/>
  <c r="S306" i="1" s="1"/>
  <c r="U306" i="1" s="1"/>
  <c r="W306" i="1" s="1"/>
  <c r="O305" i="1"/>
  <c r="Q305" i="1" s="1"/>
  <c r="S305" i="1" s="1"/>
  <c r="U305" i="1" s="1"/>
  <c r="W305" i="1" s="1"/>
  <c r="O304" i="1"/>
  <c r="Q304" i="1" s="1"/>
  <c r="S304" i="1" s="1"/>
  <c r="U304" i="1" s="1"/>
  <c r="W304" i="1" s="1"/>
  <c r="N304" i="1"/>
  <c r="O303" i="1"/>
  <c r="Q303" i="1" s="1"/>
  <c r="S303" i="1" s="1"/>
  <c r="U303" i="1" s="1"/>
  <c r="W303" i="1" s="1"/>
  <c r="N302" i="1"/>
  <c r="O302" i="1" s="1"/>
  <c r="Q302" i="1" s="1"/>
  <c r="S302" i="1" s="1"/>
  <c r="U302" i="1" s="1"/>
  <c r="W302" i="1" s="1"/>
  <c r="Q301" i="1"/>
  <c r="S301" i="1" s="1"/>
  <c r="U301" i="1" s="1"/>
  <c r="W301" i="1" s="1"/>
  <c r="O301" i="1"/>
  <c r="O300" i="1"/>
  <c r="Q300" i="1" s="1"/>
  <c r="S300" i="1" s="1"/>
  <c r="U300" i="1" s="1"/>
  <c r="W300" i="1" s="1"/>
  <c r="N300" i="1"/>
  <c r="O299" i="1"/>
  <c r="Q299" i="1" s="1"/>
  <c r="S299" i="1" s="1"/>
  <c r="U299" i="1" s="1"/>
  <c r="W299" i="1" s="1"/>
  <c r="N298" i="1"/>
  <c r="O298" i="1" s="1"/>
  <c r="Q298" i="1" s="1"/>
  <c r="S298" i="1" s="1"/>
  <c r="U298" i="1" s="1"/>
  <c r="W298" i="1" s="1"/>
  <c r="Q297" i="1"/>
  <c r="S297" i="1" s="1"/>
  <c r="U297" i="1" s="1"/>
  <c r="W297" i="1" s="1"/>
  <c r="O297" i="1"/>
  <c r="O296" i="1"/>
  <c r="Q296" i="1" s="1"/>
  <c r="S296" i="1" s="1"/>
  <c r="U296" i="1" s="1"/>
  <c r="W296" i="1" s="1"/>
  <c r="N296" i="1"/>
  <c r="O295" i="1"/>
  <c r="Q295" i="1" s="1"/>
  <c r="S295" i="1" s="1"/>
  <c r="U295" i="1" s="1"/>
  <c r="W295" i="1" s="1"/>
  <c r="N294" i="1"/>
  <c r="O294" i="1" s="1"/>
  <c r="Q294" i="1" s="1"/>
  <c r="S294" i="1" s="1"/>
  <c r="U294" i="1" s="1"/>
  <c r="W294" i="1" s="1"/>
  <c r="Q293" i="1"/>
  <c r="S293" i="1" s="1"/>
  <c r="U293" i="1" s="1"/>
  <c r="W293" i="1" s="1"/>
  <c r="O293" i="1"/>
  <c r="N292" i="1"/>
  <c r="O292" i="1" s="1"/>
  <c r="Q292" i="1" s="1"/>
  <c r="S292" i="1" s="1"/>
  <c r="U292" i="1" s="1"/>
  <c r="W292" i="1" s="1"/>
  <c r="I291" i="1"/>
  <c r="K291" i="1" s="1"/>
  <c r="M291" i="1" s="1"/>
  <c r="O291" i="1" s="1"/>
  <c r="Q291" i="1" s="1"/>
  <c r="S291" i="1" s="1"/>
  <c r="U291" i="1" s="1"/>
  <c r="W291" i="1" s="1"/>
  <c r="N290" i="1"/>
  <c r="I290" i="1"/>
  <c r="K290" i="1" s="1"/>
  <c r="M290" i="1" s="1"/>
  <c r="N289" i="1"/>
  <c r="J289" i="1"/>
  <c r="I289" i="1"/>
  <c r="K289" i="1" s="1"/>
  <c r="M289" i="1" s="1"/>
  <c r="O289" i="1" s="1"/>
  <c r="Q289" i="1" s="1"/>
  <c r="S289" i="1" s="1"/>
  <c r="U289" i="1" s="1"/>
  <c r="W289" i="1" s="1"/>
  <c r="H289" i="1"/>
  <c r="O288" i="1"/>
  <c r="Q288" i="1" s="1"/>
  <c r="S288" i="1" s="1"/>
  <c r="U288" i="1" s="1"/>
  <c r="W288" i="1" s="1"/>
  <c r="N287" i="1"/>
  <c r="O287" i="1" s="1"/>
  <c r="Q287" i="1" s="1"/>
  <c r="S287" i="1" s="1"/>
  <c r="U287" i="1" s="1"/>
  <c r="W287" i="1" s="1"/>
  <c r="Q286" i="1"/>
  <c r="S286" i="1" s="1"/>
  <c r="U286" i="1" s="1"/>
  <c r="W286" i="1" s="1"/>
  <c r="O286" i="1"/>
  <c r="O285" i="1"/>
  <c r="Q285" i="1" s="1"/>
  <c r="S285" i="1" s="1"/>
  <c r="U285" i="1" s="1"/>
  <c r="W285" i="1" s="1"/>
  <c r="N285" i="1"/>
  <c r="O284" i="1"/>
  <c r="Q284" i="1" s="1"/>
  <c r="S284" i="1" s="1"/>
  <c r="U284" i="1" s="1"/>
  <c r="W284" i="1" s="1"/>
  <c r="N283" i="1"/>
  <c r="O283" i="1" s="1"/>
  <c r="Q283" i="1" s="1"/>
  <c r="S283" i="1" s="1"/>
  <c r="U283" i="1" s="1"/>
  <c r="W283" i="1" s="1"/>
  <c r="Q282" i="1"/>
  <c r="S282" i="1" s="1"/>
  <c r="U282" i="1" s="1"/>
  <c r="W282" i="1" s="1"/>
  <c r="O282" i="1"/>
  <c r="O281" i="1"/>
  <c r="Q281" i="1" s="1"/>
  <c r="S281" i="1" s="1"/>
  <c r="U281" i="1" s="1"/>
  <c r="W281" i="1" s="1"/>
  <c r="N281" i="1"/>
  <c r="O280" i="1"/>
  <c r="Q280" i="1" s="1"/>
  <c r="S280" i="1" s="1"/>
  <c r="U280" i="1" s="1"/>
  <c r="W280" i="1" s="1"/>
  <c r="N279" i="1"/>
  <c r="O279" i="1" s="1"/>
  <c r="Q279" i="1" s="1"/>
  <c r="S279" i="1" s="1"/>
  <c r="U279" i="1" s="1"/>
  <c r="W279" i="1" s="1"/>
  <c r="I278" i="1"/>
  <c r="K278" i="1" s="1"/>
  <c r="M278" i="1" s="1"/>
  <c r="O278" i="1" s="1"/>
  <c r="Q278" i="1" s="1"/>
  <c r="S278" i="1" s="1"/>
  <c r="U278" i="1" s="1"/>
  <c r="W278" i="1" s="1"/>
  <c r="N277" i="1"/>
  <c r="K277" i="1"/>
  <c r="M277" i="1" s="1"/>
  <c r="O277" i="1" s="1"/>
  <c r="Q277" i="1" s="1"/>
  <c r="S277" i="1" s="1"/>
  <c r="U277" i="1" s="1"/>
  <c r="W277" i="1" s="1"/>
  <c r="I277" i="1"/>
  <c r="N276" i="1"/>
  <c r="J276" i="1"/>
  <c r="I276" i="1"/>
  <c r="K276" i="1" s="1"/>
  <c r="M276" i="1" s="1"/>
  <c r="O276" i="1" s="1"/>
  <c r="Q276" i="1" s="1"/>
  <c r="S276" i="1" s="1"/>
  <c r="U276" i="1" s="1"/>
  <c r="W276" i="1" s="1"/>
  <c r="H276" i="1"/>
  <c r="K275" i="1"/>
  <c r="M275" i="1" s="1"/>
  <c r="O275" i="1" s="1"/>
  <c r="Q275" i="1" s="1"/>
  <c r="S275" i="1" s="1"/>
  <c r="U275" i="1" s="1"/>
  <c r="W275" i="1" s="1"/>
  <c r="J274" i="1"/>
  <c r="K274" i="1" s="1"/>
  <c r="M274" i="1" s="1"/>
  <c r="O274" i="1" s="1"/>
  <c r="Q274" i="1" s="1"/>
  <c r="S274" i="1" s="1"/>
  <c r="U274" i="1" s="1"/>
  <c r="W274" i="1" s="1"/>
  <c r="K273" i="1"/>
  <c r="M273" i="1" s="1"/>
  <c r="O273" i="1" s="1"/>
  <c r="Q273" i="1" s="1"/>
  <c r="S273" i="1" s="1"/>
  <c r="U273" i="1" s="1"/>
  <c r="W273" i="1" s="1"/>
  <c r="I273" i="1"/>
  <c r="J272" i="1"/>
  <c r="I272" i="1"/>
  <c r="I271" i="1"/>
  <c r="K271" i="1" s="1"/>
  <c r="M271" i="1" s="1"/>
  <c r="O271" i="1" s="1"/>
  <c r="Q271" i="1" s="1"/>
  <c r="S271" i="1" s="1"/>
  <c r="U271" i="1" s="1"/>
  <c r="W271" i="1" s="1"/>
  <c r="H270" i="1"/>
  <c r="G270" i="1"/>
  <c r="I270" i="1" s="1"/>
  <c r="K270" i="1" s="1"/>
  <c r="M270" i="1" s="1"/>
  <c r="O270" i="1" s="1"/>
  <c r="Q270" i="1" s="1"/>
  <c r="S270" i="1" s="1"/>
  <c r="U270" i="1" s="1"/>
  <c r="W270" i="1" s="1"/>
  <c r="I269" i="1"/>
  <c r="K269" i="1" s="1"/>
  <c r="M269" i="1" s="1"/>
  <c r="O269" i="1" s="1"/>
  <c r="Q269" i="1" s="1"/>
  <c r="S269" i="1" s="1"/>
  <c r="U269" i="1" s="1"/>
  <c r="W269" i="1" s="1"/>
  <c r="I268" i="1"/>
  <c r="K268" i="1" s="1"/>
  <c r="M268" i="1" s="1"/>
  <c r="O268" i="1" s="1"/>
  <c r="Q268" i="1" s="1"/>
  <c r="S268" i="1" s="1"/>
  <c r="U268" i="1" s="1"/>
  <c r="W268" i="1" s="1"/>
  <c r="H268" i="1"/>
  <c r="K267" i="1"/>
  <c r="M267" i="1" s="1"/>
  <c r="O267" i="1" s="1"/>
  <c r="Q267" i="1" s="1"/>
  <c r="S267" i="1" s="1"/>
  <c r="U267" i="1" s="1"/>
  <c r="W267" i="1" s="1"/>
  <c r="J266" i="1"/>
  <c r="K266" i="1" s="1"/>
  <c r="M266" i="1" s="1"/>
  <c r="O266" i="1" s="1"/>
  <c r="Q266" i="1" s="1"/>
  <c r="S266" i="1" s="1"/>
  <c r="U266" i="1" s="1"/>
  <c r="W266" i="1" s="1"/>
  <c r="I265" i="1"/>
  <c r="K265" i="1" s="1"/>
  <c r="M265" i="1" s="1"/>
  <c r="O265" i="1" s="1"/>
  <c r="Q265" i="1" s="1"/>
  <c r="S265" i="1" s="1"/>
  <c r="U265" i="1" s="1"/>
  <c r="W265" i="1" s="1"/>
  <c r="N264" i="1"/>
  <c r="J264" i="1"/>
  <c r="G264" i="1"/>
  <c r="I264" i="1" s="1"/>
  <c r="K264" i="1" s="1"/>
  <c r="M264" i="1" s="1"/>
  <c r="O264" i="1" s="1"/>
  <c r="Q264" i="1" s="1"/>
  <c r="S264" i="1" s="1"/>
  <c r="U264" i="1" s="1"/>
  <c r="W264" i="1" s="1"/>
  <c r="I263" i="1"/>
  <c r="K263" i="1" s="1"/>
  <c r="M263" i="1" s="1"/>
  <c r="O263" i="1" s="1"/>
  <c r="Q263" i="1" s="1"/>
  <c r="S263" i="1" s="1"/>
  <c r="U263" i="1" s="1"/>
  <c r="W263" i="1" s="1"/>
  <c r="N262" i="1"/>
  <c r="I262" i="1"/>
  <c r="K262" i="1" s="1"/>
  <c r="M262" i="1" s="1"/>
  <c r="O262" i="1" s="1"/>
  <c r="Q262" i="1" s="1"/>
  <c r="S262" i="1" s="1"/>
  <c r="U262" i="1" s="1"/>
  <c r="W262" i="1" s="1"/>
  <c r="G262" i="1"/>
  <c r="J261" i="1"/>
  <c r="H261" i="1"/>
  <c r="G261" i="1"/>
  <c r="I261" i="1" s="1"/>
  <c r="K261" i="1" s="1"/>
  <c r="M261" i="1" s="1"/>
  <c r="K260" i="1"/>
  <c r="M260" i="1" s="1"/>
  <c r="O260" i="1" s="1"/>
  <c r="Q260" i="1" s="1"/>
  <c r="S260" i="1" s="1"/>
  <c r="U260" i="1" s="1"/>
  <c r="W260" i="1" s="1"/>
  <c r="J259" i="1"/>
  <c r="K259" i="1" s="1"/>
  <c r="M259" i="1" s="1"/>
  <c r="O259" i="1" s="1"/>
  <c r="Q259" i="1" s="1"/>
  <c r="S259" i="1" s="1"/>
  <c r="U259" i="1" s="1"/>
  <c r="W259" i="1" s="1"/>
  <c r="I258" i="1"/>
  <c r="K258" i="1" s="1"/>
  <c r="M258" i="1" s="1"/>
  <c r="O258" i="1" s="1"/>
  <c r="Q258" i="1" s="1"/>
  <c r="S258" i="1" s="1"/>
  <c r="U258" i="1" s="1"/>
  <c r="W258" i="1" s="1"/>
  <c r="J257" i="1"/>
  <c r="I257" i="1"/>
  <c r="K256" i="1"/>
  <c r="M256" i="1" s="1"/>
  <c r="O256" i="1" s="1"/>
  <c r="Q256" i="1" s="1"/>
  <c r="S256" i="1" s="1"/>
  <c r="U256" i="1" s="1"/>
  <c r="W256" i="1" s="1"/>
  <c r="J255" i="1"/>
  <c r="K255" i="1" s="1"/>
  <c r="M255" i="1" s="1"/>
  <c r="O255" i="1" s="1"/>
  <c r="Q255" i="1" s="1"/>
  <c r="S255" i="1" s="1"/>
  <c r="U255" i="1" s="1"/>
  <c r="W255" i="1" s="1"/>
  <c r="I254" i="1"/>
  <c r="K254" i="1" s="1"/>
  <c r="M254" i="1" s="1"/>
  <c r="O254" i="1" s="1"/>
  <c r="Q254" i="1" s="1"/>
  <c r="S254" i="1" s="1"/>
  <c r="U254" i="1" s="1"/>
  <c r="W254" i="1" s="1"/>
  <c r="N253" i="1"/>
  <c r="J253" i="1"/>
  <c r="J243" i="1" s="1"/>
  <c r="J153" i="1" s="1"/>
  <c r="J10" i="1" s="1"/>
  <c r="I253" i="1"/>
  <c r="M252" i="1"/>
  <c r="O252" i="1" s="1"/>
  <c r="Q252" i="1" s="1"/>
  <c r="S252" i="1" s="1"/>
  <c r="U252" i="1" s="1"/>
  <c r="W252" i="1" s="1"/>
  <c r="K252" i="1"/>
  <c r="K251" i="1"/>
  <c r="M251" i="1" s="1"/>
  <c r="O251" i="1" s="1"/>
  <c r="Q251" i="1" s="1"/>
  <c r="S251" i="1" s="1"/>
  <c r="U251" i="1" s="1"/>
  <c r="W251" i="1" s="1"/>
  <c r="J250" i="1"/>
  <c r="I250" i="1"/>
  <c r="K250" i="1" s="1"/>
  <c r="M250" i="1" s="1"/>
  <c r="O250" i="1" s="1"/>
  <c r="Q250" i="1" s="1"/>
  <c r="S250" i="1" s="1"/>
  <c r="U250" i="1" s="1"/>
  <c r="W250" i="1" s="1"/>
  <c r="H250" i="1"/>
  <c r="G250" i="1"/>
  <c r="I249" i="1"/>
  <c r="K249" i="1" s="1"/>
  <c r="M249" i="1" s="1"/>
  <c r="O249" i="1" s="1"/>
  <c r="Q249" i="1" s="1"/>
  <c r="S249" i="1" s="1"/>
  <c r="U249" i="1" s="1"/>
  <c r="W249" i="1" s="1"/>
  <c r="J248" i="1"/>
  <c r="I248" i="1"/>
  <c r="K248" i="1" s="1"/>
  <c r="M248" i="1" s="1"/>
  <c r="O248" i="1" s="1"/>
  <c r="Q248" i="1" s="1"/>
  <c r="S248" i="1" s="1"/>
  <c r="U248" i="1" s="1"/>
  <c r="W248" i="1" s="1"/>
  <c r="I247" i="1"/>
  <c r="K247" i="1" s="1"/>
  <c r="M247" i="1" s="1"/>
  <c r="O247" i="1" s="1"/>
  <c r="Q247" i="1" s="1"/>
  <c r="S247" i="1" s="1"/>
  <c r="U247" i="1" s="1"/>
  <c r="W247" i="1" s="1"/>
  <c r="G246" i="1"/>
  <c r="I246" i="1" s="1"/>
  <c r="K246" i="1" s="1"/>
  <c r="M246" i="1" s="1"/>
  <c r="O246" i="1" s="1"/>
  <c r="Q246" i="1" s="1"/>
  <c r="S246" i="1" s="1"/>
  <c r="U246" i="1" s="1"/>
  <c r="W246" i="1" s="1"/>
  <c r="I245" i="1"/>
  <c r="K245" i="1" s="1"/>
  <c r="M245" i="1" s="1"/>
  <c r="O245" i="1" s="1"/>
  <c r="Q245" i="1" s="1"/>
  <c r="S245" i="1" s="1"/>
  <c r="U245" i="1" s="1"/>
  <c r="W245" i="1" s="1"/>
  <c r="N244" i="1"/>
  <c r="G244" i="1"/>
  <c r="I244" i="1" s="1"/>
  <c r="K244" i="1" s="1"/>
  <c r="M244" i="1" s="1"/>
  <c r="O244" i="1" s="1"/>
  <c r="Q244" i="1" s="1"/>
  <c r="S244" i="1" s="1"/>
  <c r="U244" i="1" s="1"/>
  <c r="W244" i="1" s="1"/>
  <c r="H243" i="1"/>
  <c r="O242" i="1"/>
  <c r="Q242" i="1" s="1"/>
  <c r="S242" i="1" s="1"/>
  <c r="U242" i="1" s="1"/>
  <c r="W242" i="1" s="1"/>
  <c r="N241" i="1"/>
  <c r="O241" i="1" s="1"/>
  <c r="Q241" i="1" s="1"/>
  <c r="S241" i="1" s="1"/>
  <c r="U241" i="1" s="1"/>
  <c r="W241" i="1" s="1"/>
  <c r="I240" i="1"/>
  <c r="K240" i="1" s="1"/>
  <c r="M240" i="1" s="1"/>
  <c r="O240" i="1" s="1"/>
  <c r="Q240" i="1" s="1"/>
  <c r="S240" i="1" s="1"/>
  <c r="U240" i="1" s="1"/>
  <c r="W240" i="1" s="1"/>
  <c r="N239" i="1"/>
  <c r="K239" i="1"/>
  <c r="M239" i="1" s="1"/>
  <c r="I239" i="1"/>
  <c r="K238" i="1"/>
  <c r="M238" i="1" s="1"/>
  <c r="O238" i="1" s="1"/>
  <c r="Q238" i="1" s="1"/>
  <c r="S238" i="1" s="1"/>
  <c r="U238" i="1" s="1"/>
  <c r="W238" i="1" s="1"/>
  <c r="I238" i="1"/>
  <c r="H237" i="1"/>
  <c r="I236" i="1"/>
  <c r="K236" i="1" s="1"/>
  <c r="M236" i="1" s="1"/>
  <c r="O236" i="1" s="1"/>
  <c r="Q236" i="1" s="1"/>
  <c r="S236" i="1" s="1"/>
  <c r="U236" i="1" s="1"/>
  <c r="W236" i="1" s="1"/>
  <c r="H235" i="1"/>
  <c r="G235" i="1"/>
  <c r="N234" i="1"/>
  <c r="J234" i="1"/>
  <c r="O233" i="1"/>
  <c r="Q233" i="1" s="1"/>
  <c r="S233" i="1" s="1"/>
  <c r="U233" i="1" s="1"/>
  <c r="W233" i="1" s="1"/>
  <c r="P232" i="1"/>
  <c r="O232" i="1"/>
  <c r="Q232" i="1" s="1"/>
  <c r="S232" i="1" s="1"/>
  <c r="U232" i="1" s="1"/>
  <c r="W232" i="1" s="1"/>
  <c r="N232" i="1"/>
  <c r="O231" i="1"/>
  <c r="Q231" i="1" s="1"/>
  <c r="S231" i="1" s="1"/>
  <c r="U231" i="1" s="1"/>
  <c r="W231" i="1" s="1"/>
  <c r="P230" i="1"/>
  <c r="O230" i="1"/>
  <c r="Q230" i="1" s="1"/>
  <c r="S230" i="1" s="1"/>
  <c r="U230" i="1" s="1"/>
  <c r="W230" i="1" s="1"/>
  <c r="N230" i="1"/>
  <c r="O229" i="1"/>
  <c r="Q229" i="1" s="1"/>
  <c r="S229" i="1" s="1"/>
  <c r="U229" i="1" s="1"/>
  <c r="W229" i="1" s="1"/>
  <c r="N228" i="1"/>
  <c r="O228" i="1" s="1"/>
  <c r="Q228" i="1" s="1"/>
  <c r="S228" i="1" s="1"/>
  <c r="U228" i="1" s="1"/>
  <c r="W228" i="1" s="1"/>
  <c r="Q227" i="1"/>
  <c r="S227" i="1" s="1"/>
  <c r="U227" i="1" s="1"/>
  <c r="W227" i="1" s="1"/>
  <c r="O227" i="1"/>
  <c r="O226" i="1"/>
  <c r="Q226" i="1" s="1"/>
  <c r="S226" i="1" s="1"/>
  <c r="U226" i="1" s="1"/>
  <c r="W226" i="1" s="1"/>
  <c r="N226" i="1"/>
  <c r="O225" i="1"/>
  <c r="Q225" i="1" s="1"/>
  <c r="S225" i="1" s="1"/>
  <c r="U225" i="1" s="1"/>
  <c r="W225" i="1" s="1"/>
  <c r="N224" i="1"/>
  <c r="O224" i="1" s="1"/>
  <c r="Q224" i="1" s="1"/>
  <c r="S224" i="1" s="1"/>
  <c r="U224" i="1" s="1"/>
  <c r="W224" i="1" s="1"/>
  <c r="Q223" i="1"/>
  <c r="S223" i="1" s="1"/>
  <c r="U223" i="1" s="1"/>
  <c r="W223" i="1" s="1"/>
  <c r="O223" i="1"/>
  <c r="O222" i="1"/>
  <c r="Q222" i="1" s="1"/>
  <c r="S222" i="1" s="1"/>
  <c r="U222" i="1" s="1"/>
  <c r="W222" i="1" s="1"/>
  <c r="N222" i="1"/>
  <c r="O221" i="1"/>
  <c r="Q221" i="1" s="1"/>
  <c r="S221" i="1" s="1"/>
  <c r="U221" i="1" s="1"/>
  <c r="W221" i="1" s="1"/>
  <c r="N220" i="1"/>
  <c r="O220" i="1" s="1"/>
  <c r="Q220" i="1" s="1"/>
  <c r="S220" i="1" s="1"/>
  <c r="U220" i="1" s="1"/>
  <c r="W220" i="1" s="1"/>
  <c r="O219" i="1"/>
  <c r="Q219" i="1" s="1"/>
  <c r="S219" i="1" s="1"/>
  <c r="U219" i="1" s="1"/>
  <c r="W219" i="1" s="1"/>
  <c r="N218" i="1"/>
  <c r="O218" i="1" s="1"/>
  <c r="Q218" i="1" s="1"/>
  <c r="S218" i="1" s="1"/>
  <c r="U218" i="1" s="1"/>
  <c r="W218" i="1" s="1"/>
  <c r="O217" i="1"/>
  <c r="Q217" i="1" s="1"/>
  <c r="S217" i="1" s="1"/>
  <c r="U217" i="1" s="1"/>
  <c r="W217" i="1" s="1"/>
  <c r="N216" i="1"/>
  <c r="O216" i="1" s="1"/>
  <c r="Q216" i="1" s="1"/>
  <c r="S216" i="1" s="1"/>
  <c r="U216" i="1" s="1"/>
  <c r="W216" i="1" s="1"/>
  <c r="O215" i="1"/>
  <c r="Q215" i="1" s="1"/>
  <c r="S215" i="1" s="1"/>
  <c r="U215" i="1" s="1"/>
  <c r="W215" i="1" s="1"/>
  <c r="N214" i="1"/>
  <c r="O214" i="1" s="1"/>
  <c r="Q214" i="1" s="1"/>
  <c r="S214" i="1" s="1"/>
  <c r="U214" i="1" s="1"/>
  <c r="W214" i="1" s="1"/>
  <c r="O213" i="1"/>
  <c r="Q213" i="1" s="1"/>
  <c r="S213" i="1" s="1"/>
  <c r="U213" i="1" s="1"/>
  <c r="W213" i="1" s="1"/>
  <c r="N212" i="1"/>
  <c r="O212" i="1" s="1"/>
  <c r="Q212" i="1" s="1"/>
  <c r="S212" i="1" s="1"/>
  <c r="U212" i="1" s="1"/>
  <c r="W212" i="1" s="1"/>
  <c r="O211" i="1"/>
  <c r="Q211" i="1" s="1"/>
  <c r="S211" i="1" s="1"/>
  <c r="U211" i="1" s="1"/>
  <c r="W211" i="1" s="1"/>
  <c r="N210" i="1"/>
  <c r="O210" i="1" s="1"/>
  <c r="Q210" i="1" s="1"/>
  <c r="S210" i="1" s="1"/>
  <c r="U210" i="1" s="1"/>
  <c r="W210" i="1" s="1"/>
  <c r="O209" i="1"/>
  <c r="Q209" i="1" s="1"/>
  <c r="S209" i="1" s="1"/>
  <c r="U209" i="1" s="1"/>
  <c r="W209" i="1" s="1"/>
  <c r="N208" i="1"/>
  <c r="O208" i="1" s="1"/>
  <c r="Q208" i="1" s="1"/>
  <c r="S208" i="1" s="1"/>
  <c r="U208" i="1" s="1"/>
  <c r="W208" i="1" s="1"/>
  <c r="O207" i="1"/>
  <c r="Q207" i="1" s="1"/>
  <c r="S207" i="1" s="1"/>
  <c r="U207" i="1" s="1"/>
  <c r="W207" i="1" s="1"/>
  <c r="N206" i="1"/>
  <c r="O206" i="1" s="1"/>
  <c r="Q206" i="1" s="1"/>
  <c r="S206" i="1" s="1"/>
  <c r="U206" i="1" s="1"/>
  <c r="W206" i="1" s="1"/>
  <c r="O205" i="1"/>
  <c r="Q205" i="1" s="1"/>
  <c r="S205" i="1" s="1"/>
  <c r="U205" i="1" s="1"/>
  <c r="W205" i="1" s="1"/>
  <c r="N204" i="1"/>
  <c r="O204" i="1" s="1"/>
  <c r="Q204" i="1" s="1"/>
  <c r="S204" i="1" s="1"/>
  <c r="U204" i="1" s="1"/>
  <c r="W204" i="1" s="1"/>
  <c r="O203" i="1"/>
  <c r="Q203" i="1" s="1"/>
  <c r="S203" i="1" s="1"/>
  <c r="U203" i="1" s="1"/>
  <c r="W203" i="1" s="1"/>
  <c r="N202" i="1"/>
  <c r="O202" i="1" s="1"/>
  <c r="Q202" i="1" s="1"/>
  <c r="S202" i="1" s="1"/>
  <c r="U202" i="1" s="1"/>
  <c r="W202" i="1" s="1"/>
  <c r="Q201" i="1"/>
  <c r="S201" i="1" s="1"/>
  <c r="U201" i="1" s="1"/>
  <c r="W201" i="1" s="1"/>
  <c r="O201" i="1"/>
  <c r="O200" i="1"/>
  <c r="Q200" i="1" s="1"/>
  <c r="S200" i="1" s="1"/>
  <c r="U200" i="1" s="1"/>
  <c r="W200" i="1" s="1"/>
  <c r="N200" i="1"/>
  <c r="O199" i="1"/>
  <c r="Q199" i="1" s="1"/>
  <c r="S199" i="1" s="1"/>
  <c r="U199" i="1" s="1"/>
  <c r="W199" i="1" s="1"/>
  <c r="N198" i="1"/>
  <c r="O198" i="1" s="1"/>
  <c r="Q198" i="1" s="1"/>
  <c r="S198" i="1" s="1"/>
  <c r="U198" i="1" s="1"/>
  <c r="W198" i="1" s="1"/>
  <c r="O197" i="1"/>
  <c r="Q197" i="1" s="1"/>
  <c r="S197" i="1" s="1"/>
  <c r="U197" i="1" s="1"/>
  <c r="W197" i="1" s="1"/>
  <c r="N196" i="1"/>
  <c r="O196" i="1" s="1"/>
  <c r="Q196" i="1" s="1"/>
  <c r="S196" i="1" s="1"/>
  <c r="U196" i="1" s="1"/>
  <c r="W196" i="1" s="1"/>
  <c r="O195" i="1"/>
  <c r="Q195" i="1" s="1"/>
  <c r="S195" i="1" s="1"/>
  <c r="U195" i="1" s="1"/>
  <c r="W195" i="1" s="1"/>
  <c r="N194" i="1"/>
  <c r="O194" i="1" s="1"/>
  <c r="Q194" i="1" s="1"/>
  <c r="S194" i="1" s="1"/>
  <c r="U194" i="1" s="1"/>
  <c r="W194" i="1" s="1"/>
  <c r="O193" i="1"/>
  <c r="Q193" i="1" s="1"/>
  <c r="S193" i="1" s="1"/>
  <c r="U193" i="1" s="1"/>
  <c r="W193" i="1" s="1"/>
  <c r="N192" i="1"/>
  <c r="O192" i="1" s="1"/>
  <c r="Q192" i="1" s="1"/>
  <c r="S192" i="1" s="1"/>
  <c r="U192" i="1" s="1"/>
  <c r="W192" i="1" s="1"/>
  <c r="O191" i="1"/>
  <c r="Q191" i="1" s="1"/>
  <c r="S191" i="1" s="1"/>
  <c r="U191" i="1" s="1"/>
  <c r="W191" i="1" s="1"/>
  <c r="N190" i="1"/>
  <c r="O190" i="1" s="1"/>
  <c r="Q190" i="1" s="1"/>
  <c r="S190" i="1" s="1"/>
  <c r="U190" i="1" s="1"/>
  <c r="W190" i="1" s="1"/>
  <c r="O189" i="1"/>
  <c r="Q189" i="1" s="1"/>
  <c r="S189" i="1" s="1"/>
  <c r="U189" i="1" s="1"/>
  <c r="W189" i="1" s="1"/>
  <c r="N188" i="1"/>
  <c r="O188" i="1" s="1"/>
  <c r="Q188" i="1" s="1"/>
  <c r="S188" i="1" s="1"/>
  <c r="U188" i="1" s="1"/>
  <c r="W188" i="1" s="1"/>
  <c r="K187" i="1"/>
  <c r="M187" i="1" s="1"/>
  <c r="O187" i="1" s="1"/>
  <c r="Q187" i="1" s="1"/>
  <c r="S187" i="1" s="1"/>
  <c r="U187" i="1" s="1"/>
  <c r="W187" i="1" s="1"/>
  <c r="J186" i="1"/>
  <c r="K186" i="1" s="1"/>
  <c r="M186" i="1" s="1"/>
  <c r="O186" i="1" s="1"/>
  <c r="Q186" i="1" s="1"/>
  <c r="S186" i="1" s="1"/>
  <c r="U186" i="1" s="1"/>
  <c r="W186" i="1" s="1"/>
  <c r="K185" i="1"/>
  <c r="M185" i="1" s="1"/>
  <c r="O185" i="1" s="1"/>
  <c r="Q185" i="1" s="1"/>
  <c r="S185" i="1" s="1"/>
  <c r="U185" i="1" s="1"/>
  <c r="W185" i="1" s="1"/>
  <c r="K184" i="1"/>
  <c r="M184" i="1" s="1"/>
  <c r="O184" i="1" s="1"/>
  <c r="Q184" i="1" s="1"/>
  <c r="S184" i="1" s="1"/>
  <c r="U184" i="1" s="1"/>
  <c r="W184" i="1" s="1"/>
  <c r="J184" i="1"/>
  <c r="K183" i="1"/>
  <c r="M183" i="1" s="1"/>
  <c r="O183" i="1" s="1"/>
  <c r="Q183" i="1" s="1"/>
  <c r="S183" i="1" s="1"/>
  <c r="U183" i="1" s="1"/>
  <c r="W183" i="1" s="1"/>
  <c r="J182" i="1"/>
  <c r="K182" i="1" s="1"/>
  <c r="M182" i="1" s="1"/>
  <c r="O182" i="1" s="1"/>
  <c r="Q182" i="1" s="1"/>
  <c r="S182" i="1" s="1"/>
  <c r="U182" i="1" s="1"/>
  <c r="W182" i="1" s="1"/>
  <c r="K181" i="1"/>
  <c r="M181" i="1" s="1"/>
  <c r="O181" i="1" s="1"/>
  <c r="Q181" i="1" s="1"/>
  <c r="S181" i="1" s="1"/>
  <c r="U181" i="1" s="1"/>
  <c r="W181" i="1" s="1"/>
  <c r="J180" i="1"/>
  <c r="K180" i="1" s="1"/>
  <c r="M180" i="1" s="1"/>
  <c r="O180" i="1" s="1"/>
  <c r="Q180" i="1" s="1"/>
  <c r="S180" i="1" s="1"/>
  <c r="U180" i="1" s="1"/>
  <c r="W180" i="1" s="1"/>
  <c r="K179" i="1"/>
  <c r="M179" i="1" s="1"/>
  <c r="O179" i="1" s="1"/>
  <c r="Q179" i="1" s="1"/>
  <c r="S179" i="1" s="1"/>
  <c r="U179" i="1" s="1"/>
  <c r="W179" i="1" s="1"/>
  <c r="J178" i="1"/>
  <c r="K178" i="1" s="1"/>
  <c r="M178" i="1" s="1"/>
  <c r="O178" i="1" s="1"/>
  <c r="Q178" i="1" s="1"/>
  <c r="S178" i="1" s="1"/>
  <c r="U178" i="1" s="1"/>
  <c r="W178" i="1" s="1"/>
  <c r="M177" i="1"/>
  <c r="O177" i="1" s="1"/>
  <c r="Q177" i="1" s="1"/>
  <c r="S177" i="1" s="1"/>
  <c r="U177" i="1" s="1"/>
  <c r="W177" i="1" s="1"/>
  <c r="K177" i="1"/>
  <c r="J176" i="1"/>
  <c r="K176" i="1" s="1"/>
  <c r="M176" i="1" s="1"/>
  <c r="O176" i="1" s="1"/>
  <c r="Q176" i="1" s="1"/>
  <c r="S176" i="1" s="1"/>
  <c r="U176" i="1" s="1"/>
  <c r="W176" i="1" s="1"/>
  <c r="K175" i="1"/>
  <c r="M175" i="1" s="1"/>
  <c r="O175" i="1" s="1"/>
  <c r="Q175" i="1" s="1"/>
  <c r="S175" i="1" s="1"/>
  <c r="U175" i="1" s="1"/>
  <c r="W175" i="1" s="1"/>
  <c r="J174" i="1"/>
  <c r="K174" i="1" s="1"/>
  <c r="M174" i="1" s="1"/>
  <c r="O174" i="1" s="1"/>
  <c r="Q174" i="1" s="1"/>
  <c r="S174" i="1" s="1"/>
  <c r="U174" i="1" s="1"/>
  <c r="W174" i="1" s="1"/>
  <c r="I173" i="1"/>
  <c r="K173" i="1" s="1"/>
  <c r="M173" i="1" s="1"/>
  <c r="O173" i="1" s="1"/>
  <c r="Q173" i="1" s="1"/>
  <c r="S173" i="1" s="1"/>
  <c r="U173" i="1" s="1"/>
  <c r="W173" i="1" s="1"/>
  <c r="J172" i="1"/>
  <c r="H172" i="1"/>
  <c r="I172" i="1" s="1"/>
  <c r="M171" i="1"/>
  <c r="O171" i="1" s="1"/>
  <c r="Q171" i="1" s="1"/>
  <c r="S171" i="1" s="1"/>
  <c r="U171" i="1" s="1"/>
  <c r="W171" i="1" s="1"/>
  <c r="K171" i="1"/>
  <c r="K170" i="1"/>
  <c r="M170" i="1" s="1"/>
  <c r="O170" i="1" s="1"/>
  <c r="Q170" i="1" s="1"/>
  <c r="S170" i="1" s="1"/>
  <c r="U170" i="1" s="1"/>
  <c r="W170" i="1" s="1"/>
  <c r="J170" i="1"/>
  <c r="K169" i="1"/>
  <c r="M169" i="1" s="1"/>
  <c r="O169" i="1" s="1"/>
  <c r="Q169" i="1" s="1"/>
  <c r="S169" i="1" s="1"/>
  <c r="U169" i="1" s="1"/>
  <c r="W169" i="1" s="1"/>
  <c r="J168" i="1"/>
  <c r="K168" i="1" s="1"/>
  <c r="M168" i="1" s="1"/>
  <c r="O168" i="1" s="1"/>
  <c r="Q168" i="1" s="1"/>
  <c r="S168" i="1" s="1"/>
  <c r="U168" i="1" s="1"/>
  <c r="W168" i="1" s="1"/>
  <c r="M167" i="1"/>
  <c r="O167" i="1" s="1"/>
  <c r="Q167" i="1" s="1"/>
  <c r="S167" i="1" s="1"/>
  <c r="U167" i="1" s="1"/>
  <c r="W167" i="1" s="1"/>
  <c r="N166" i="1"/>
  <c r="M166" i="1"/>
  <c r="O166" i="1" s="1"/>
  <c r="Q166" i="1" s="1"/>
  <c r="S166" i="1" s="1"/>
  <c r="U166" i="1" s="1"/>
  <c r="W166" i="1" s="1"/>
  <c r="J166" i="1"/>
  <c r="M165" i="1"/>
  <c r="O165" i="1" s="1"/>
  <c r="Q165" i="1" s="1"/>
  <c r="S165" i="1" s="1"/>
  <c r="U165" i="1" s="1"/>
  <c r="W165" i="1" s="1"/>
  <c r="K165" i="1"/>
  <c r="N164" i="1"/>
  <c r="N154" i="1" s="1"/>
  <c r="J164" i="1"/>
  <c r="K164" i="1" s="1"/>
  <c r="M164" i="1" s="1"/>
  <c r="M163" i="1"/>
  <c r="O163" i="1" s="1"/>
  <c r="Q163" i="1" s="1"/>
  <c r="S163" i="1" s="1"/>
  <c r="U163" i="1" s="1"/>
  <c r="W163" i="1" s="1"/>
  <c r="K163" i="1"/>
  <c r="J162" i="1"/>
  <c r="K162" i="1" s="1"/>
  <c r="M162" i="1" s="1"/>
  <c r="O162" i="1" s="1"/>
  <c r="Q162" i="1" s="1"/>
  <c r="S162" i="1" s="1"/>
  <c r="U162" i="1" s="1"/>
  <c r="W162" i="1" s="1"/>
  <c r="K161" i="1"/>
  <c r="M161" i="1" s="1"/>
  <c r="O161" i="1" s="1"/>
  <c r="Q161" i="1" s="1"/>
  <c r="S161" i="1" s="1"/>
  <c r="U161" i="1" s="1"/>
  <c r="W161" i="1" s="1"/>
  <c r="J160" i="1"/>
  <c r="K160" i="1" s="1"/>
  <c r="M160" i="1" s="1"/>
  <c r="O160" i="1" s="1"/>
  <c r="Q160" i="1" s="1"/>
  <c r="S160" i="1" s="1"/>
  <c r="U160" i="1" s="1"/>
  <c r="W160" i="1" s="1"/>
  <c r="K159" i="1"/>
  <c r="M159" i="1" s="1"/>
  <c r="O159" i="1" s="1"/>
  <c r="Q159" i="1" s="1"/>
  <c r="S159" i="1" s="1"/>
  <c r="U159" i="1" s="1"/>
  <c r="W159" i="1" s="1"/>
  <c r="J158" i="1"/>
  <c r="K158" i="1" s="1"/>
  <c r="M158" i="1" s="1"/>
  <c r="O158" i="1" s="1"/>
  <c r="Q158" i="1" s="1"/>
  <c r="S158" i="1" s="1"/>
  <c r="U158" i="1" s="1"/>
  <c r="W158" i="1" s="1"/>
  <c r="S157" i="1"/>
  <c r="U157" i="1" s="1"/>
  <c r="W157" i="1" s="1"/>
  <c r="I156" i="1"/>
  <c r="K156" i="1" s="1"/>
  <c r="M156" i="1" s="1"/>
  <c r="O156" i="1" s="1"/>
  <c r="Q156" i="1" s="1"/>
  <c r="S156" i="1" s="1"/>
  <c r="U156" i="1" s="1"/>
  <c r="W156" i="1" s="1"/>
  <c r="R155" i="1"/>
  <c r="P155" i="1"/>
  <c r="N155" i="1"/>
  <c r="J155" i="1"/>
  <c r="G155" i="1"/>
  <c r="I155" i="1" s="1"/>
  <c r="K155" i="1" s="1"/>
  <c r="M155" i="1" s="1"/>
  <c r="O155" i="1" s="1"/>
  <c r="Q155" i="1" s="1"/>
  <c r="S155" i="1" s="1"/>
  <c r="U155" i="1" s="1"/>
  <c r="W155" i="1" s="1"/>
  <c r="R154" i="1"/>
  <c r="P154" i="1"/>
  <c r="J154" i="1"/>
  <c r="H154" i="1"/>
  <c r="G154" i="1"/>
  <c r="I154" i="1" s="1"/>
  <c r="K154" i="1" s="1"/>
  <c r="M154" i="1" s="1"/>
  <c r="R153" i="1"/>
  <c r="P153" i="1"/>
  <c r="P10" i="1" s="1"/>
  <c r="K152" i="1"/>
  <c r="M152" i="1" s="1"/>
  <c r="O152" i="1" s="1"/>
  <c r="Q152" i="1" s="1"/>
  <c r="S152" i="1" s="1"/>
  <c r="U152" i="1" s="1"/>
  <c r="W152" i="1" s="1"/>
  <c r="J151" i="1"/>
  <c r="K151" i="1" s="1"/>
  <c r="M151" i="1" s="1"/>
  <c r="O151" i="1" s="1"/>
  <c r="Q151" i="1" s="1"/>
  <c r="S151" i="1" s="1"/>
  <c r="U151" i="1" s="1"/>
  <c r="W151" i="1" s="1"/>
  <c r="I150" i="1"/>
  <c r="K150" i="1" s="1"/>
  <c r="M150" i="1" s="1"/>
  <c r="O150" i="1" s="1"/>
  <c r="Q150" i="1" s="1"/>
  <c r="S150" i="1" s="1"/>
  <c r="U150" i="1" s="1"/>
  <c r="W150" i="1" s="1"/>
  <c r="V149" i="1"/>
  <c r="G149" i="1"/>
  <c r="I149" i="1" s="1"/>
  <c r="K149" i="1" s="1"/>
  <c r="M149" i="1" s="1"/>
  <c r="O149" i="1" s="1"/>
  <c r="Q149" i="1" s="1"/>
  <c r="S149" i="1" s="1"/>
  <c r="U149" i="1" s="1"/>
  <c r="W149" i="1" s="1"/>
  <c r="M148" i="1"/>
  <c r="O148" i="1" s="1"/>
  <c r="Q148" i="1" s="1"/>
  <c r="S148" i="1" s="1"/>
  <c r="U148" i="1" s="1"/>
  <c r="W148" i="1" s="1"/>
  <c r="K148" i="1"/>
  <c r="L147" i="1"/>
  <c r="J147" i="1"/>
  <c r="I147" i="1"/>
  <c r="K147" i="1" s="1"/>
  <c r="M147" i="1" s="1"/>
  <c r="O147" i="1" s="1"/>
  <c r="Q147" i="1" s="1"/>
  <c r="S147" i="1" s="1"/>
  <c r="U147" i="1" s="1"/>
  <c r="W147" i="1" s="1"/>
  <c r="K146" i="1"/>
  <c r="M146" i="1" s="1"/>
  <c r="O146" i="1" s="1"/>
  <c r="Q146" i="1" s="1"/>
  <c r="S146" i="1" s="1"/>
  <c r="U146" i="1" s="1"/>
  <c r="W146" i="1" s="1"/>
  <c r="L145" i="1"/>
  <c r="J145" i="1"/>
  <c r="I145" i="1"/>
  <c r="K145" i="1" s="1"/>
  <c r="M145" i="1" s="1"/>
  <c r="O145" i="1" s="1"/>
  <c r="Q145" i="1" s="1"/>
  <c r="S145" i="1" s="1"/>
  <c r="U145" i="1" s="1"/>
  <c r="W145" i="1" s="1"/>
  <c r="S144" i="1"/>
  <c r="U144" i="1" s="1"/>
  <c r="W144" i="1" s="1"/>
  <c r="R143" i="1"/>
  <c r="S143" i="1" s="1"/>
  <c r="U143" i="1" s="1"/>
  <c r="W143" i="1" s="1"/>
  <c r="I142" i="1"/>
  <c r="K142" i="1" s="1"/>
  <c r="M142" i="1" s="1"/>
  <c r="O142" i="1" s="1"/>
  <c r="Q142" i="1" s="1"/>
  <c r="S142" i="1" s="1"/>
  <c r="U142" i="1" s="1"/>
  <c r="W142" i="1" s="1"/>
  <c r="V141" i="1"/>
  <c r="R141" i="1"/>
  <c r="J141" i="1"/>
  <c r="I141" i="1"/>
  <c r="K141" i="1" s="1"/>
  <c r="M141" i="1" s="1"/>
  <c r="O141" i="1" s="1"/>
  <c r="Q141" i="1" s="1"/>
  <c r="S141" i="1" s="1"/>
  <c r="U141" i="1" s="1"/>
  <c r="W141" i="1" s="1"/>
  <c r="G141" i="1"/>
  <c r="K140" i="1"/>
  <c r="M140" i="1" s="1"/>
  <c r="O140" i="1" s="1"/>
  <c r="Q140" i="1" s="1"/>
  <c r="S140" i="1" s="1"/>
  <c r="U140" i="1" s="1"/>
  <c r="W140" i="1" s="1"/>
  <c r="I140" i="1"/>
  <c r="H139" i="1"/>
  <c r="I139" i="1" s="1"/>
  <c r="K139" i="1" s="1"/>
  <c r="M139" i="1" s="1"/>
  <c r="O139" i="1" s="1"/>
  <c r="Q139" i="1" s="1"/>
  <c r="S139" i="1" s="1"/>
  <c r="U139" i="1" s="1"/>
  <c r="W139" i="1" s="1"/>
  <c r="I138" i="1"/>
  <c r="K138" i="1" s="1"/>
  <c r="M138" i="1" s="1"/>
  <c r="O138" i="1" s="1"/>
  <c r="Q138" i="1" s="1"/>
  <c r="S138" i="1" s="1"/>
  <c r="U138" i="1" s="1"/>
  <c r="W138" i="1" s="1"/>
  <c r="H137" i="1"/>
  <c r="I137" i="1" s="1"/>
  <c r="K137" i="1" s="1"/>
  <c r="M137" i="1" s="1"/>
  <c r="O137" i="1" s="1"/>
  <c r="Q137" i="1" s="1"/>
  <c r="S137" i="1" s="1"/>
  <c r="U137" i="1" s="1"/>
  <c r="W137" i="1" s="1"/>
  <c r="I136" i="1"/>
  <c r="K136" i="1" s="1"/>
  <c r="M136" i="1" s="1"/>
  <c r="O136" i="1" s="1"/>
  <c r="Q136" i="1" s="1"/>
  <c r="S136" i="1" s="1"/>
  <c r="U136" i="1" s="1"/>
  <c r="W136" i="1" s="1"/>
  <c r="H135" i="1"/>
  <c r="I135" i="1" s="1"/>
  <c r="K135" i="1" s="1"/>
  <c r="M135" i="1" s="1"/>
  <c r="O135" i="1" s="1"/>
  <c r="Q135" i="1" s="1"/>
  <c r="S135" i="1" s="1"/>
  <c r="U135" i="1" s="1"/>
  <c r="W135" i="1" s="1"/>
  <c r="I134" i="1"/>
  <c r="K134" i="1" s="1"/>
  <c r="M134" i="1" s="1"/>
  <c r="O134" i="1" s="1"/>
  <c r="Q134" i="1" s="1"/>
  <c r="S134" i="1" s="1"/>
  <c r="U134" i="1" s="1"/>
  <c r="W134" i="1" s="1"/>
  <c r="H133" i="1"/>
  <c r="I133" i="1" s="1"/>
  <c r="K133" i="1" s="1"/>
  <c r="M133" i="1" s="1"/>
  <c r="O133" i="1" s="1"/>
  <c r="Q133" i="1" s="1"/>
  <c r="S133" i="1" s="1"/>
  <c r="U133" i="1" s="1"/>
  <c r="W133" i="1" s="1"/>
  <c r="I132" i="1"/>
  <c r="K132" i="1" s="1"/>
  <c r="M132" i="1" s="1"/>
  <c r="O132" i="1" s="1"/>
  <c r="Q132" i="1" s="1"/>
  <c r="S132" i="1" s="1"/>
  <c r="U132" i="1" s="1"/>
  <c r="W132" i="1" s="1"/>
  <c r="H131" i="1"/>
  <c r="I131" i="1" s="1"/>
  <c r="K131" i="1" s="1"/>
  <c r="M131" i="1" s="1"/>
  <c r="O131" i="1" s="1"/>
  <c r="Q131" i="1" s="1"/>
  <c r="S131" i="1" s="1"/>
  <c r="U131" i="1" s="1"/>
  <c r="W131" i="1" s="1"/>
  <c r="I130" i="1"/>
  <c r="K130" i="1" s="1"/>
  <c r="M130" i="1" s="1"/>
  <c r="O130" i="1" s="1"/>
  <c r="Q130" i="1" s="1"/>
  <c r="S130" i="1" s="1"/>
  <c r="U130" i="1" s="1"/>
  <c r="W130" i="1" s="1"/>
  <c r="H129" i="1"/>
  <c r="I129" i="1" s="1"/>
  <c r="K129" i="1" s="1"/>
  <c r="M129" i="1" s="1"/>
  <c r="O129" i="1" s="1"/>
  <c r="Q129" i="1" s="1"/>
  <c r="S129" i="1" s="1"/>
  <c r="U129" i="1" s="1"/>
  <c r="W129" i="1" s="1"/>
  <c r="I128" i="1"/>
  <c r="K128" i="1" s="1"/>
  <c r="M128" i="1" s="1"/>
  <c r="O128" i="1" s="1"/>
  <c r="Q128" i="1" s="1"/>
  <c r="S128" i="1" s="1"/>
  <c r="U128" i="1" s="1"/>
  <c r="W128" i="1" s="1"/>
  <c r="H127" i="1"/>
  <c r="I127" i="1" s="1"/>
  <c r="K127" i="1" s="1"/>
  <c r="M127" i="1" s="1"/>
  <c r="O127" i="1" s="1"/>
  <c r="Q127" i="1" s="1"/>
  <c r="S127" i="1" s="1"/>
  <c r="U127" i="1" s="1"/>
  <c r="W127" i="1" s="1"/>
  <c r="I126" i="1"/>
  <c r="K126" i="1" s="1"/>
  <c r="M126" i="1" s="1"/>
  <c r="O126" i="1" s="1"/>
  <c r="Q126" i="1" s="1"/>
  <c r="S126" i="1" s="1"/>
  <c r="U126" i="1" s="1"/>
  <c r="W126" i="1" s="1"/>
  <c r="H125" i="1"/>
  <c r="I125" i="1" s="1"/>
  <c r="K125" i="1" s="1"/>
  <c r="M125" i="1" s="1"/>
  <c r="O125" i="1" s="1"/>
  <c r="Q125" i="1" s="1"/>
  <c r="S125" i="1" s="1"/>
  <c r="U125" i="1" s="1"/>
  <c r="W125" i="1" s="1"/>
  <c r="I124" i="1"/>
  <c r="K124" i="1" s="1"/>
  <c r="M124" i="1" s="1"/>
  <c r="O124" i="1" s="1"/>
  <c r="Q124" i="1" s="1"/>
  <c r="S124" i="1" s="1"/>
  <c r="U124" i="1" s="1"/>
  <c r="W124" i="1" s="1"/>
  <c r="I123" i="1"/>
  <c r="K123" i="1" s="1"/>
  <c r="M123" i="1" s="1"/>
  <c r="O123" i="1" s="1"/>
  <c r="Q123" i="1" s="1"/>
  <c r="S123" i="1" s="1"/>
  <c r="U123" i="1" s="1"/>
  <c r="W123" i="1" s="1"/>
  <c r="H123" i="1"/>
  <c r="I122" i="1"/>
  <c r="K122" i="1" s="1"/>
  <c r="M122" i="1" s="1"/>
  <c r="O122" i="1" s="1"/>
  <c r="Q122" i="1" s="1"/>
  <c r="S122" i="1" s="1"/>
  <c r="U122" i="1" s="1"/>
  <c r="W122" i="1" s="1"/>
  <c r="H121" i="1"/>
  <c r="G121" i="1"/>
  <c r="I121" i="1" s="1"/>
  <c r="K121" i="1" s="1"/>
  <c r="M121" i="1" s="1"/>
  <c r="O121" i="1" s="1"/>
  <c r="Q121" i="1" s="1"/>
  <c r="S121" i="1" s="1"/>
  <c r="U121" i="1" s="1"/>
  <c r="W121" i="1" s="1"/>
  <c r="I120" i="1"/>
  <c r="K120" i="1" s="1"/>
  <c r="M120" i="1" s="1"/>
  <c r="O120" i="1" s="1"/>
  <c r="Q120" i="1" s="1"/>
  <c r="S120" i="1" s="1"/>
  <c r="U120" i="1" s="1"/>
  <c r="W120" i="1" s="1"/>
  <c r="H119" i="1"/>
  <c r="G119" i="1"/>
  <c r="I119" i="1" s="1"/>
  <c r="K119" i="1" s="1"/>
  <c r="M119" i="1" s="1"/>
  <c r="O119" i="1" s="1"/>
  <c r="Q119" i="1" s="1"/>
  <c r="S119" i="1" s="1"/>
  <c r="U119" i="1" s="1"/>
  <c r="W119" i="1" s="1"/>
  <c r="I118" i="1"/>
  <c r="K118" i="1" s="1"/>
  <c r="M118" i="1" s="1"/>
  <c r="O118" i="1" s="1"/>
  <c r="Q118" i="1" s="1"/>
  <c r="S118" i="1" s="1"/>
  <c r="U118" i="1" s="1"/>
  <c r="W118" i="1" s="1"/>
  <c r="H117" i="1"/>
  <c r="G117" i="1"/>
  <c r="I117" i="1" s="1"/>
  <c r="K117" i="1" s="1"/>
  <c r="M117" i="1" s="1"/>
  <c r="O117" i="1" s="1"/>
  <c r="Q117" i="1" s="1"/>
  <c r="S117" i="1" s="1"/>
  <c r="U117" i="1" s="1"/>
  <c r="W117" i="1" s="1"/>
  <c r="U116" i="1"/>
  <c r="W116" i="1" s="1"/>
  <c r="U115" i="1"/>
  <c r="W115" i="1" s="1"/>
  <c r="T115" i="1"/>
  <c r="K114" i="1"/>
  <c r="M114" i="1" s="1"/>
  <c r="O114" i="1" s="1"/>
  <c r="Q114" i="1" s="1"/>
  <c r="S114" i="1" s="1"/>
  <c r="U114" i="1" s="1"/>
  <c r="W114" i="1" s="1"/>
  <c r="I114" i="1"/>
  <c r="T113" i="1"/>
  <c r="H113" i="1"/>
  <c r="G113" i="1"/>
  <c r="I113" i="1" s="1"/>
  <c r="K113" i="1" s="1"/>
  <c r="M113" i="1" s="1"/>
  <c r="O113" i="1" s="1"/>
  <c r="Q113" i="1" s="1"/>
  <c r="S113" i="1" s="1"/>
  <c r="U113" i="1" s="1"/>
  <c r="W113" i="1" s="1"/>
  <c r="I112" i="1"/>
  <c r="K112" i="1" s="1"/>
  <c r="M112" i="1" s="1"/>
  <c r="O112" i="1" s="1"/>
  <c r="Q112" i="1" s="1"/>
  <c r="S112" i="1" s="1"/>
  <c r="U112" i="1" s="1"/>
  <c r="W112" i="1" s="1"/>
  <c r="I111" i="1"/>
  <c r="K111" i="1" s="1"/>
  <c r="M111" i="1" s="1"/>
  <c r="O111" i="1" s="1"/>
  <c r="Q111" i="1" s="1"/>
  <c r="S111" i="1" s="1"/>
  <c r="U111" i="1" s="1"/>
  <c r="W111" i="1" s="1"/>
  <c r="H111" i="1"/>
  <c r="K110" i="1"/>
  <c r="M110" i="1" s="1"/>
  <c r="O110" i="1" s="1"/>
  <c r="Q110" i="1" s="1"/>
  <c r="S110" i="1" s="1"/>
  <c r="U110" i="1" s="1"/>
  <c r="W110" i="1" s="1"/>
  <c r="I110" i="1"/>
  <c r="H109" i="1"/>
  <c r="I109" i="1" s="1"/>
  <c r="K109" i="1" s="1"/>
  <c r="M109" i="1" s="1"/>
  <c r="O109" i="1" s="1"/>
  <c r="Q109" i="1" s="1"/>
  <c r="S109" i="1" s="1"/>
  <c r="U109" i="1" s="1"/>
  <c r="W109" i="1" s="1"/>
  <c r="I108" i="1"/>
  <c r="K108" i="1" s="1"/>
  <c r="M108" i="1" s="1"/>
  <c r="O108" i="1" s="1"/>
  <c r="Q108" i="1" s="1"/>
  <c r="S108" i="1" s="1"/>
  <c r="U108" i="1" s="1"/>
  <c r="W108" i="1" s="1"/>
  <c r="I107" i="1"/>
  <c r="K107" i="1" s="1"/>
  <c r="M107" i="1" s="1"/>
  <c r="O107" i="1" s="1"/>
  <c r="Q107" i="1" s="1"/>
  <c r="S107" i="1" s="1"/>
  <c r="U107" i="1" s="1"/>
  <c r="W107" i="1" s="1"/>
  <c r="H107" i="1"/>
  <c r="K106" i="1"/>
  <c r="M106" i="1" s="1"/>
  <c r="O106" i="1" s="1"/>
  <c r="Q106" i="1" s="1"/>
  <c r="S106" i="1" s="1"/>
  <c r="U106" i="1" s="1"/>
  <c r="W106" i="1" s="1"/>
  <c r="I106" i="1"/>
  <c r="H105" i="1"/>
  <c r="I105" i="1" s="1"/>
  <c r="K105" i="1" s="1"/>
  <c r="M105" i="1" s="1"/>
  <c r="O105" i="1" s="1"/>
  <c r="Q105" i="1" s="1"/>
  <c r="S105" i="1" s="1"/>
  <c r="U105" i="1" s="1"/>
  <c r="W105" i="1" s="1"/>
  <c r="U104" i="1"/>
  <c r="W104" i="1" s="1"/>
  <c r="I103" i="1"/>
  <c r="K103" i="1" s="1"/>
  <c r="M103" i="1" s="1"/>
  <c r="O103" i="1" s="1"/>
  <c r="Q103" i="1" s="1"/>
  <c r="S103" i="1" s="1"/>
  <c r="U103" i="1" s="1"/>
  <c r="W103" i="1" s="1"/>
  <c r="I102" i="1"/>
  <c r="K102" i="1" s="1"/>
  <c r="M102" i="1" s="1"/>
  <c r="O102" i="1" s="1"/>
  <c r="Q102" i="1" s="1"/>
  <c r="S102" i="1" s="1"/>
  <c r="U102" i="1" s="1"/>
  <c r="W102" i="1" s="1"/>
  <c r="T101" i="1"/>
  <c r="H101" i="1"/>
  <c r="G101" i="1"/>
  <c r="I101" i="1" s="1"/>
  <c r="K101" i="1" s="1"/>
  <c r="M101" i="1" s="1"/>
  <c r="O101" i="1" s="1"/>
  <c r="Q101" i="1" s="1"/>
  <c r="S101" i="1" s="1"/>
  <c r="U101" i="1" s="1"/>
  <c r="W101" i="1" s="1"/>
  <c r="W100" i="1"/>
  <c r="U100" i="1"/>
  <c r="T99" i="1"/>
  <c r="U99" i="1" s="1"/>
  <c r="W99" i="1" s="1"/>
  <c r="U98" i="1"/>
  <c r="W98" i="1" s="1"/>
  <c r="U97" i="1"/>
  <c r="W97" i="1" s="1"/>
  <c r="T97" i="1"/>
  <c r="W96" i="1"/>
  <c r="U96" i="1"/>
  <c r="T95" i="1"/>
  <c r="U95" i="1" s="1"/>
  <c r="W95" i="1" s="1"/>
  <c r="U94" i="1"/>
  <c r="W94" i="1" s="1"/>
  <c r="U93" i="1"/>
  <c r="W93" i="1" s="1"/>
  <c r="T93" i="1"/>
  <c r="W92" i="1"/>
  <c r="U92" i="1"/>
  <c r="T91" i="1"/>
  <c r="U91" i="1" s="1"/>
  <c r="W91" i="1" s="1"/>
  <c r="U90" i="1"/>
  <c r="W90" i="1" s="1"/>
  <c r="U89" i="1"/>
  <c r="W89" i="1" s="1"/>
  <c r="T89" i="1"/>
  <c r="W88" i="1"/>
  <c r="U88" i="1"/>
  <c r="T87" i="1"/>
  <c r="U87" i="1" s="1"/>
  <c r="W87" i="1" s="1"/>
  <c r="U86" i="1"/>
  <c r="W86" i="1" s="1"/>
  <c r="U85" i="1"/>
  <c r="W85" i="1" s="1"/>
  <c r="T85" i="1"/>
  <c r="W84" i="1"/>
  <c r="U84" i="1"/>
  <c r="T83" i="1"/>
  <c r="U83" i="1" s="1"/>
  <c r="W83" i="1" s="1"/>
  <c r="U82" i="1"/>
  <c r="W82" i="1" s="1"/>
  <c r="U81" i="1"/>
  <c r="W81" i="1" s="1"/>
  <c r="T81" i="1"/>
  <c r="W80" i="1"/>
  <c r="U80" i="1"/>
  <c r="T79" i="1"/>
  <c r="U79" i="1" s="1"/>
  <c r="W79" i="1" s="1"/>
  <c r="U78" i="1"/>
  <c r="W78" i="1" s="1"/>
  <c r="U77" i="1"/>
  <c r="W77" i="1" s="1"/>
  <c r="T77" i="1"/>
  <c r="W76" i="1"/>
  <c r="U76" i="1"/>
  <c r="T75" i="1"/>
  <c r="U75" i="1" s="1"/>
  <c r="W75" i="1" s="1"/>
  <c r="U74" i="1"/>
  <c r="W74" i="1" s="1"/>
  <c r="U73" i="1"/>
  <c r="W73" i="1" s="1"/>
  <c r="T73" i="1"/>
  <c r="W72" i="1"/>
  <c r="U72" i="1"/>
  <c r="T71" i="1"/>
  <c r="U71" i="1" s="1"/>
  <c r="W71" i="1" s="1"/>
  <c r="U70" i="1"/>
  <c r="W70" i="1" s="1"/>
  <c r="U69" i="1"/>
  <c r="W69" i="1" s="1"/>
  <c r="T69" i="1"/>
  <c r="W68" i="1"/>
  <c r="U68" i="1"/>
  <c r="T67" i="1"/>
  <c r="U67" i="1" s="1"/>
  <c r="W67" i="1" s="1"/>
  <c r="U66" i="1"/>
  <c r="W66" i="1" s="1"/>
  <c r="U65" i="1"/>
  <c r="W65" i="1" s="1"/>
  <c r="T65" i="1"/>
  <c r="W64" i="1"/>
  <c r="U64" i="1"/>
  <c r="T63" i="1"/>
  <c r="U63" i="1" s="1"/>
  <c r="W63" i="1" s="1"/>
  <c r="U62" i="1"/>
  <c r="W62" i="1" s="1"/>
  <c r="U61" i="1"/>
  <c r="W61" i="1" s="1"/>
  <c r="T61" i="1"/>
  <c r="W60" i="1"/>
  <c r="U60" i="1"/>
  <c r="T59" i="1"/>
  <c r="U59" i="1" s="1"/>
  <c r="W59" i="1" s="1"/>
  <c r="U58" i="1"/>
  <c r="W58" i="1" s="1"/>
  <c r="U57" i="1"/>
  <c r="W57" i="1" s="1"/>
  <c r="T57" i="1"/>
  <c r="W56" i="1"/>
  <c r="U56" i="1"/>
  <c r="T55" i="1"/>
  <c r="U55" i="1" s="1"/>
  <c r="W55" i="1" s="1"/>
  <c r="U54" i="1"/>
  <c r="W54" i="1" s="1"/>
  <c r="U53" i="1"/>
  <c r="W53" i="1" s="1"/>
  <c r="T53" i="1"/>
  <c r="W52" i="1"/>
  <c r="U52" i="1"/>
  <c r="T51" i="1"/>
  <c r="U51" i="1" s="1"/>
  <c r="W51" i="1" s="1"/>
  <c r="U50" i="1"/>
  <c r="W50" i="1" s="1"/>
  <c r="U49" i="1"/>
  <c r="W49" i="1" s="1"/>
  <c r="T49" i="1"/>
  <c r="W48" i="1"/>
  <c r="U48" i="1"/>
  <c r="T47" i="1"/>
  <c r="U47" i="1" s="1"/>
  <c r="W47" i="1" s="1"/>
  <c r="U46" i="1"/>
  <c r="W46" i="1" s="1"/>
  <c r="U45" i="1"/>
  <c r="W45" i="1" s="1"/>
  <c r="T45" i="1"/>
  <c r="W44" i="1"/>
  <c r="U44" i="1"/>
  <c r="T43" i="1"/>
  <c r="U43" i="1" s="1"/>
  <c r="W43" i="1" s="1"/>
  <c r="U42" i="1"/>
  <c r="W42" i="1" s="1"/>
  <c r="U41" i="1"/>
  <c r="W41" i="1" s="1"/>
  <c r="T41" i="1"/>
  <c r="W40" i="1"/>
  <c r="U40" i="1"/>
  <c r="T39" i="1"/>
  <c r="U39" i="1" s="1"/>
  <c r="W39" i="1" s="1"/>
  <c r="U38" i="1"/>
  <c r="W38" i="1" s="1"/>
  <c r="U37" i="1"/>
  <c r="W37" i="1" s="1"/>
  <c r="T37" i="1"/>
  <c r="W36" i="1"/>
  <c r="U36" i="1"/>
  <c r="T35" i="1"/>
  <c r="U35" i="1" s="1"/>
  <c r="W35" i="1" s="1"/>
  <c r="U34" i="1"/>
  <c r="W34" i="1" s="1"/>
  <c r="U33" i="1"/>
  <c r="W33" i="1" s="1"/>
  <c r="T33" i="1"/>
  <c r="W32" i="1"/>
  <c r="U32" i="1"/>
  <c r="T31" i="1"/>
  <c r="U31" i="1" s="1"/>
  <c r="W31" i="1" s="1"/>
  <c r="U30" i="1"/>
  <c r="W30" i="1" s="1"/>
  <c r="U29" i="1"/>
  <c r="W29" i="1" s="1"/>
  <c r="T29" i="1"/>
  <c r="W28" i="1"/>
  <c r="U28" i="1"/>
  <c r="T27" i="1"/>
  <c r="U27" i="1" s="1"/>
  <c r="W27" i="1" s="1"/>
  <c r="U26" i="1"/>
  <c r="W26" i="1" s="1"/>
  <c r="U25" i="1"/>
  <c r="W25" i="1" s="1"/>
  <c r="T25" i="1"/>
  <c r="U24" i="1"/>
  <c r="W24" i="1" s="1"/>
  <c r="T23" i="1"/>
  <c r="U23" i="1" s="1"/>
  <c r="W23" i="1" s="1"/>
  <c r="U22" i="1"/>
  <c r="W22" i="1" s="1"/>
  <c r="T21" i="1"/>
  <c r="U21" i="1" s="1"/>
  <c r="W21" i="1" s="1"/>
  <c r="U20" i="1"/>
  <c r="W20" i="1" s="1"/>
  <c r="T19" i="1"/>
  <c r="U19" i="1" s="1"/>
  <c r="W19" i="1" s="1"/>
  <c r="U18" i="1"/>
  <c r="W18" i="1" s="1"/>
  <c r="U17" i="1"/>
  <c r="W17" i="1" s="1"/>
  <c r="T17" i="1"/>
  <c r="U16" i="1"/>
  <c r="W16" i="1" s="1"/>
  <c r="T15" i="1"/>
  <c r="U15" i="1" s="1"/>
  <c r="W15" i="1" s="1"/>
  <c r="I14" i="1"/>
  <c r="K14" i="1" s="1"/>
  <c r="M14" i="1" s="1"/>
  <c r="O14" i="1" s="1"/>
  <c r="Q14" i="1" s="1"/>
  <c r="S14" i="1" s="1"/>
  <c r="U14" i="1" s="1"/>
  <c r="W14" i="1" s="1"/>
  <c r="I13" i="1"/>
  <c r="K13" i="1" s="1"/>
  <c r="M13" i="1" s="1"/>
  <c r="O13" i="1" s="1"/>
  <c r="Q13" i="1" s="1"/>
  <c r="S13" i="1" s="1"/>
  <c r="U13" i="1" s="1"/>
  <c r="W13" i="1" s="1"/>
  <c r="T12" i="1"/>
  <c r="H12" i="1"/>
  <c r="G12" i="1"/>
  <c r="I12" i="1" s="1"/>
  <c r="K12" i="1" s="1"/>
  <c r="M12" i="1" s="1"/>
  <c r="O12" i="1" s="1"/>
  <c r="Q12" i="1" s="1"/>
  <c r="S12" i="1" s="1"/>
  <c r="U12" i="1" s="1"/>
  <c r="W12" i="1" s="1"/>
  <c r="V11" i="1"/>
  <c r="T11" i="1"/>
  <c r="L11" i="1"/>
  <c r="J11" i="1"/>
  <c r="I11" i="1"/>
  <c r="K11" i="1" s="1"/>
  <c r="M11" i="1" s="1"/>
  <c r="O11" i="1" s="1"/>
  <c r="Q11" i="1" s="1"/>
  <c r="S11" i="1" s="1"/>
  <c r="U11" i="1" s="1"/>
  <c r="W11" i="1" s="1"/>
  <c r="H11" i="1"/>
  <c r="V10" i="1"/>
  <c r="T10" i="1"/>
  <c r="R10" i="1"/>
  <c r="L10" i="1"/>
  <c r="G10" i="1"/>
  <c r="O164" i="1" l="1"/>
  <c r="Q164" i="1" s="1"/>
  <c r="S164" i="1" s="1"/>
  <c r="U164" i="1" s="1"/>
  <c r="W164" i="1" s="1"/>
  <c r="K172" i="1"/>
  <c r="M172" i="1" s="1"/>
  <c r="O172" i="1" s="1"/>
  <c r="Q172" i="1" s="1"/>
  <c r="S172" i="1" s="1"/>
  <c r="U172" i="1" s="1"/>
  <c r="W172" i="1" s="1"/>
  <c r="I235" i="1"/>
  <c r="K235" i="1" s="1"/>
  <c r="M235" i="1" s="1"/>
  <c r="O235" i="1" s="1"/>
  <c r="Q235" i="1" s="1"/>
  <c r="S235" i="1" s="1"/>
  <c r="U235" i="1" s="1"/>
  <c r="W235" i="1" s="1"/>
  <c r="G243" i="1"/>
  <c r="K253" i="1"/>
  <c r="M253" i="1" s="1"/>
  <c r="O253" i="1" s="1"/>
  <c r="Q253" i="1" s="1"/>
  <c r="S253" i="1" s="1"/>
  <c r="U253" i="1" s="1"/>
  <c r="W253" i="1" s="1"/>
  <c r="N243" i="1"/>
  <c r="N153" i="1" s="1"/>
  <c r="N10" i="1" s="1"/>
  <c r="K257" i="1"/>
  <c r="M257" i="1" s="1"/>
  <c r="O257" i="1" s="1"/>
  <c r="Q257" i="1" s="1"/>
  <c r="S257" i="1" s="1"/>
  <c r="U257" i="1" s="1"/>
  <c r="W257" i="1" s="1"/>
  <c r="N261" i="1"/>
  <c r="K272" i="1"/>
  <c r="M272" i="1" s="1"/>
  <c r="O272" i="1" s="1"/>
  <c r="Q272" i="1" s="1"/>
  <c r="S272" i="1" s="1"/>
  <c r="U272" i="1" s="1"/>
  <c r="W272" i="1" s="1"/>
  <c r="O290" i="1"/>
  <c r="Q290" i="1" s="1"/>
  <c r="S290" i="1" s="1"/>
  <c r="U290" i="1" s="1"/>
  <c r="W290" i="1" s="1"/>
  <c r="O154" i="1"/>
  <c r="Q154" i="1" s="1"/>
  <c r="S154" i="1" s="1"/>
  <c r="U154" i="1" s="1"/>
  <c r="W154" i="1" s="1"/>
  <c r="O261" i="1"/>
  <c r="Q261" i="1" s="1"/>
  <c r="S261" i="1" s="1"/>
  <c r="U261" i="1" s="1"/>
  <c r="W261" i="1" s="1"/>
  <c r="G234" i="1"/>
  <c r="O239" i="1"/>
  <c r="Q239" i="1" s="1"/>
  <c r="S239" i="1" s="1"/>
  <c r="U239" i="1" s="1"/>
  <c r="W239" i="1" s="1"/>
  <c r="I243" i="1"/>
  <c r="K243" i="1" s="1"/>
  <c r="M243" i="1" s="1"/>
  <c r="O243" i="1" s="1"/>
  <c r="Q243" i="1" s="1"/>
  <c r="S243" i="1" s="1"/>
  <c r="U243" i="1" s="1"/>
  <c r="W243" i="1" s="1"/>
  <c r="I237" i="1"/>
  <c r="K237" i="1" s="1"/>
  <c r="M237" i="1" s="1"/>
  <c r="O237" i="1" s="1"/>
  <c r="Q237" i="1" s="1"/>
  <c r="S237" i="1" s="1"/>
  <c r="U237" i="1" s="1"/>
  <c r="W237" i="1" s="1"/>
  <c r="H234" i="1"/>
  <c r="H153" i="1" s="1"/>
  <c r="I153" i="1" l="1"/>
  <c r="K153" i="1" s="1"/>
  <c r="M153" i="1" s="1"/>
  <c r="O153" i="1" s="1"/>
  <c r="Q153" i="1" s="1"/>
  <c r="S153" i="1" s="1"/>
  <c r="U153" i="1" s="1"/>
  <c r="W153" i="1" s="1"/>
  <c r="H10" i="1"/>
  <c r="I10" i="1" s="1"/>
  <c r="K10" i="1" s="1"/>
  <c r="M10" i="1" s="1"/>
  <c r="O10" i="1" s="1"/>
  <c r="Q10" i="1" s="1"/>
  <c r="S10" i="1" s="1"/>
  <c r="U10" i="1" s="1"/>
  <c r="W10" i="1" s="1"/>
  <c r="I234" i="1"/>
  <c r="K234" i="1" s="1"/>
  <c r="M234" i="1" s="1"/>
  <c r="O234" i="1" s="1"/>
  <c r="Q234" i="1" s="1"/>
  <c r="S234" i="1" s="1"/>
  <c r="U234" i="1" s="1"/>
  <c r="W234" i="1" s="1"/>
</calcChain>
</file>

<file path=xl/sharedStrings.xml><?xml version="1.0" encoding="utf-8"?>
<sst xmlns="http://schemas.openxmlformats.org/spreadsheetml/2006/main" count="990" uniqueCount="337">
  <si>
    <t>příloha č. 1</t>
  </si>
  <si>
    <t>ROZPIS ROZPOČTU LIBERECKÉHO KRAJE 2014</t>
  </si>
  <si>
    <t>Odbor školství, mládeže, tělovýchovy a sportu</t>
  </si>
  <si>
    <t>ZR-RO č. 2,3,13,34,35,50,51,20/14</t>
  </si>
  <si>
    <t>RU 2/14,ZR 142,143,144/14</t>
  </si>
  <si>
    <t>Kapitola 917 04 - transfery</t>
  </si>
  <si>
    <t>ZR-RO č. 67,78,79,80,93/14</t>
  </si>
  <si>
    <t>Úprava č. 1/14</t>
  </si>
  <si>
    <t>tis.Kč</t>
  </si>
  <si>
    <t>uk.</t>
  </si>
  <si>
    <t>č.a.</t>
  </si>
  <si>
    <t>§</t>
  </si>
  <si>
    <t>pol.</t>
  </si>
  <si>
    <t>91704 - T R A N S F E R Y</t>
  </si>
  <si>
    <t>SR 2014</t>
  </si>
  <si>
    <t>UR 2014</t>
  </si>
  <si>
    <t>ZR č. 174/14</t>
  </si>
  <si>
    <t>ZR 221/14, úprava č.3/14</t>
  </si>
  <si>
    <t>ZR 231/14,233/14,245/14</t>
  </si>
  <si>
    <t>ZR-RO č. 312/14</t>
  </si>
  <si>
    <t>SU</t>
  </si>
  <si>
    <t>x</t>
  </si>
  <si>
    <t>Výdajový limit resortu v kapitole</t>
  </si>
  <si>
    <t>312/14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</si>
  <si>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</si>
  <si>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</si>
  <si>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</si>
  <si>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</si>
  <si>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</si>
  <si>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</si>
  <si>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4438</t>
  </si>
  <si>
    <t>ZŠ Slovanka Č. Lípa, Doprava EDUCA</t>
  </si>
  <si>
    <t>4439</t>
  </si>
  <si>
    <t>ZŠ a MŠ, Č. Lípa, Jižní 1903, Doprava EDUCA</t>
  </si>
  <si>
    <t>4455</t>
  </si>
  <si>
    <t>ZŠ Dr. Miroslava Tyrše, Česká Lípa, Doprava EDUCA</t>
  </si>
  <si>
    <t>3447</t>
  </si>
  <si>
    <t>ZŠ Železný Brod, Pelechovská 800, Doprava EDUCA</t>
  </si>
  <si>
    <t>4442</t>
  </si>
  <si>
    <t>ZŠ, Česká Lípa, Pátova 406, Doprava EDUCA</t>
  </si>
  <si>
    <t>5408</t>
  </si>
  <si>
    <t>ZŠ Dr. h. c. Jana Masaryka Harrachov, Doprava EDUCA</t>
  </si>
  <si>
    <t>3436</t>
  </si>
  <si>
    <t>ZŠ Smržovka, Doprava EDUCA</t>
  </si>
  <si>
    <t>5416</t>
  </si>
  <si>
    <t>ZŠ Jilemnice, Jana Harracha 97, Doprava EDUCA</t>
  </si>
  <si>
    <t>2458</t>
  </si>
  <si>
    <t>ZŠ T.G. Masaryka, Hodkovice n. M., Doprava EDUCA</t>
  </si>
  <si>
    <t>3420</t>
  </si>
  <si>
    <t>ZŠ Jenišovice, okres Jablonec n. N., Doprava EDUCA</t>
  </si>
  <si>
    <t>4447</t>
  </si>
  <si>
    <t>ZŠ Horní Police, okres Česká Lípa, Doprava EDUCA</t>
  </si>
  <si>
    <t>3441</t>
  </si>
  <si>
    <t>ZŠ Velké Hamry, Školní 541, Doprava EDUCA</t>
  </si>
  <si>
    <t>1463</t>
  </si>
  <si>
    <t>ZŠ Tanvald, Údolí Kamenice 238, Doprava EDUCA</t>
  </si>
  <si>
    <t>2314</t>
  </si>
  <si>
    <t>ZŠ praktická a ZŠ speciální, Frýdlant, Doprava EDUCA</t>
  </si>
  <si>
    <t>3415</t>
  </si>
  <si>
    <t>ZŠ Jablonec nad Nisou - Mšeno, Doprava EDUCA</t>
  </si>
  <si>
    <t>3438</t>
  </si>
  <si>
    <t>Základní škola Tanvald, Sportovní 576, Doprava EDUCA</t>
  </si>
  <si>
    <t>2491</t>
  </si>
  <si>
    <t>ZŠ Lidická, Hrádek nad Nisou, Doprava EDUCA</t>
  </si>
  <si>
    <t>3411</t>
  </si>
  <si>
    <t>Základní škola, Pasířská, Jablonec n. N., Doprava EDUCA</t>
  </si>
  <si>
    <t>4449</t>
  </si>
  <si>
    <t>Základní škola a MŠ Jestřebí, Doprava EDUCA</t>
  </si>
  <si>
    <t>4443</t>
  </si>
  <si>
    <t>ZŠ Česká Lípa, 28. října 2733, Doprava EDUCA</t>
  </si>
  <si>
    <t>2495</t>
  </si>
  <si>
    <t>Základní škola a MŠ, Osečná, Doprava EDUCA</t>
  </si>
  <si>
    <t>5471</t>
  </si>
  <si>
    <t>Základní škola Vysoké nad Jizerou, Doprava EDUCA</t>
  </si>
  <si>
    <t>1448</t>
  </si>
  <si>
    <t>SŠ hospodářská a lesnická, Frýdlant, Doprava EDUCA</t>
  </si>
  <si>
    <t>3416</t>
  </si>
  <si>
    <t>5456</t>
  </si>
  <si>
    <t>Základní škola Turnov, Skálova 600, Doprava EDUCA</t>
  </si>
  <si>
    <t>4451</t>
  </si>
  <si>
    <t>ZŠ a mš, Kamenický Šenov, Doprava EDUCA</t>
  </si>
  <si>
    <t>3446</t>
  </si>
  <si>
    <t>ZŠ Železný Brod, Školní 700, Doprava EDUCA</t>
  </si>
  <si>
    <t>4481</t>
  </si>
  <si>
    <t>ZŠ a MŠ Bohumila Hynka Cvikov, Doprava EDUCA</t>
  </si>
  <si>
    <t>2460</t>
  </si>
  <si>
    <t>ZŠ Chrastava, nám.1.máje 228, Doprava EDUCA</t>
  </si>
  <si>
    <t>4467</t>
  </si>
  <si>
    <t>ZŠ a MŠ, Mírová 81, Mimoň, Doprava EDUCA</t>
  </si>
  <si>
    <t>5479</t>
  </si>
  <si>
    <t>ZŠ, Rokytnice nad Jizerou, Doprava EDUCA</t>
  </si>
  <si>
    <t>5443</t>
  </si>
  <si>
    <t>ZŠ Dr. F. Ladislava Riegra, Semily, Doprava EDUCA</t>
  </si>
  <si>
    <t>2452</t>
  </si>
  <si>
    <t>ZŠ Český Dub, okres Liberec, Doprava EDUCA</t>
  </si>
  <si>
    <t>5444</t>
  </si>
  <si>
    <t>ZŠ a SŠ waldorfská, Semily, Doprava EDUCA</t>
  </si>
  <si>
    <t>4452</t>
  </si>
  <si>
    <t>ZŠ Karla Hynka Máchy Doksy, Doprava EDUCA</t>
  </si>
  <si>
    <t>3404</t>
  </si>
  <si>
    <t>Základní škola a mš Desná, Doprava EDUCA</t>
  </si>
  <si>
    <t>5458</t>
  </si>
  <si>
    <t>Základní škola Turnov, 28. října 18, Doprava EDUCA</t>
  </si>
  <si>
    <t>3412</t>
  </si>
  <si>
    <t>ZŠ Jablonec nad Nisou, Liberecká 26, Doprava EDUCA</t>
  </si>
  <si>
    <t>5457</t>
  </si>
  <si>
    <t>Základní škola Turnov, Žižkova 518, Doprava EDUCA</t>
  </si>
  <si>
    <t>2494</t>
  </si>
  <si>
    <t>ZŠ Nové Město pod Smrkem, Doprava EDUCA</t>
  </si>
  <si>
    <t>1457</t>
  </si>
  <si>
    <t>ZŠ Jablonec n. N., Liberecká 1734/31, Doprava EDUCA</t>
  </si>
  <si>
    <t>4436</t>
  </si>
  <si>
    <t>ZŠ, Česká Lípa, Školní 2520, Doprava EDUCA</t>
  </si>
  <si>
    <t>1438</t>
  </si>
  <si>
    <t>Střední prům. š. techn., Jablonec n. N., Doprava EDUCA</t>
  </si>
  <si>
    <t>0470002</t>
  </si>
  <si>
    <t>soutěže-podpora talentovaných dětí a mládeže</t>
  </si>
  <si>
    <t>dary obyvatelstvu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</si>
  <si>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</si>
  <si>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</si>
  <si>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</si>
  <si>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</si>
  <si>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</si>
  <si>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</si>
  <si>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</si>
  <si>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</si>
  <si>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</si>
  <si>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</si>
  <si>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</si>
  <si>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</si>
  <si>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</si>
  <si>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</si>
  <si>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</si>
  <si>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0480078</t>
  </si>
  <si>
    <t>1437</t>
  </si>
  <si>
    <t>SOŠ a SOU, Česká Lípa, 28. října 2707, p.p. - Burza středních škol QUO VADIS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</si>
  <si>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</si>
  <si>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</si>
  <si>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</si>
  <si>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</si>
  <si>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</si>
  <si>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</si>
  <si>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</si>
  <si>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</si>
  <si>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</si>
  <si>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</si>
  <si>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</si>
  <si>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</si>
  <si>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</si>
  <si>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</si>
  <si>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</si>
  <si>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</si>
  <si>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</si>
  <si>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</si>
  <si>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</si>
  <si>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</si>
  <si>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</si>
  <si>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</si>
  <si>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</si>
  <si>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</si>
  <si>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</si>
  <si>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</si>
  <si>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</si>
  <si>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</si>
  <si>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</si>
  <si>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</si>
  <si>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</si>
  <si>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</si>
  <si>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</si>
  <si>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 xml:space="preserve">SU </t>
  </si>
  <si>
    <t>0480077</t>
  </si>
  <si>
    <t>1428</t>
  </si>
  <si>
    <t xml:space="preserve">SUPŠ a VOŠ, Turnov, Skálova 373, p.o. - Obnova výuky řemeslných technik v Egyptě </t>
  </si>
  <si>
    <t>0480020</t>
  </si>
  <si>
    <t>TUL, Studentská 1402/2, Liberec 1 - Cena hejtmana LK pro studenty TUL</t>
  </si>
  <si>
    <t>neinvestiční transfery vysokým školám</t>
  </si>
  <si>
    <t>6035</t>
  </si>
  <si>
    <t>0470006</t>
  </si>
  <si>
    <t>Dotace pro města při změně zřizovatelských funkcí</t>
  </si>
  <si>
    <t>0480039</t>
  </si>
  <si>
    <t>SRPDŠ při ZUŠ, Jablonec n/N, Podhorská 2500/47 - World Choir Games 2014 Latvia - 2. část</t>
  </si>
  <si>
    <t>neinvestiční transfery spolkům</t>
  </si>
  <si>
    <t>sport v regionu</t>
  </si>
  <si>
    <t>podpora sportovních akcí</t>
  </si>
  <si>
    <t>0470007</t>
  </si>
  <si>
    <t>ostatní neinvest.transfery neziskovým a pod.organizacím</t>
  </si>
  <si>
    <t>0480021</t>
  </si>
  <si>
    <t>PAKLI SPORT KLUB, Jablonné v/P - MTB Malevil Cup 2014</t>
  </si>
  <si>
    <t>0480022</t>
  </si>
  <si>
    <t>SpinFit Liberec - Dětský MTB cup LK 2014</t>
  </si>
  <si>
    <t>0480023</t>
  </si>
  <si>
    <t>Basketbalový klub Kondoři Liberec - MČR U14 Liberec</t>
  </si>
  <si>
    <t>0480024</t>
  </si>
  <si>
    <t>Technická univerzita v Liberci - České akademické hry 2014</t>
  </si>
  <si>
    <t>0480025</t>
  </si>
  <si>
    <t>TJ Doksy - 11.ročník EURO HER Doksy</t>
  </si>
  <si>
    <t>0480026</t>
  </si>
  <si>
    <t>24TP, Liberec - 24hodin MTB/Víkend horských kol</t>
  </si>
  <si>
    <t>0480018</t>
  </si>
  <si>
    <t>podpora úspěšných sportů ZOH v Soči</t>
  </si>
  <si>
    <t>0480029</t>
  </si>
  <si>
    <t>TJ Sokol Horní Branná - Podpora biatlonu TJ Sokol Horní Branná</t>
  </si>
  <si>
    <t>0480030</t>
  </si>
  <si>
    <t>Klub biatlonu Jilemnice - Podpora biatlonu - Klub biatlonu Jilemnice</t>
  </si>
  <si>
    <t>0480031</t>
  </si>
  <si>
    <t>Klub biatlonu Manušice - Podpora biatlonu - Klub biatlonu Manušice</t>
  </si>
  <si>
    <t>0480032</t>
  </si>
  <si>
    <t>Klub biatlonu při sportovní škole, Jablonec n/N - Podpora biatlonu - Klub biatlonu při sportovní škole</t>
  </si>
  <si>
    <t>0480033</t>
  </si>
  <si>
    <t>Sportovní klub policie Harrachov - Podpora biatlonu - Sportovní klub policie Harrachov</t>
  </si>
  <si>
    <t>0480034</t>
  </si>
  <si>
    <t xml:space="preserve">SKP KORNSPITZ Jablonec n/N - Podpora biatlonu - SKP Kornspitz Jablonec </t>
  </si>
  <si>
    <t>0480035</t>
  </si>
  <si>
    <t>Y.S.R., Liberec - Podpora snowboardu - Y.S.R.</t>
  </si>
  <si>
    <t>0480054</t>
  </si>
  <si>
    <t>Krajská organizace ČUS LK, Liberec  - Anketa "Nejúspěšnější sportovci r. 2014"</t>
  </si>
  <si>
    <t>0480055</t>
  </si>
  <si>
    <t>Český volejbalový svaz, Praha - Kvalifikace MS ve volejbale mužů</t>
  </si>
  <si>
    <t>0480056</t>
  </si>
  <si>
    <t>Český svaz mentálně postižených sportovců, o.s, Praha - ME INAS v plavání (osob s mentálním postižením) a ME v plavání osob s Downovým syndromem</t>
  </si>
  <si>
    <t>0480057</t>
  </si>
  <si>
    <t>Liberecká sportovní a tělovýchovná organizace o.s., Liberec - Sportfilm Liberec 2014</t>
  </si>
  <si>
    <t>0480058</t>
  </si>
  <si>
    <t>1. Novoborský šachový klub, o.s., Nový Bor - Novoborská šachová Corrida</t>
  </si>
  <si>
    <t>0480059</t>
  </si>
  <si>
    <t>FC Lomnice n/P - Organizace mezinárodního turnaje přípravek v kopané</t>
  </si>
  <si>
    <t>0480060</t>
  </si>
  <si>
    <t>Czech Gravity Sports Association o.s., Praha - Kozákov Challenge 2014</t>
  </si>
  <si>
    <t>0480061</t>
  </si>
  <si>
    <t>Nadační fond severočeských olympioniků, Jablonec n/N - Humanitární podpora Nadačního fondu severočeských olympioniků</t>
  </si>
  <si>
    <t>0480062</t>
  </si>
  <si>
    <t>Sportovní klub OK Jiskra Nový Bor - Mistrovství a Vetereniáda České republiky v orientačním běhu 2014</t>
  </si>
  <si>
    <t>0480063</t>
  </si>
  <si>
    <t>Česká triatlonová asociace, Praha - Realizace seriálu závodů Českého poháru v LK</t>
  </si>
  <si>
    <t>0480064</t>
  </si>
  <si>
    <t>Česká Freestyle Fotbalová asociace, Liberec - Supper Ball 2014</t>
  </si>
  <si>
    <t>0480065</t>
  </si>
  <si>
    <t>Sport Aerobic Liberec - Pohár federací v aerobiku 2014</t>
  </si>
  <si>
    <t>0480066</t>
  </si>
  <si>
    <t>Sporovní klub Slavia Liberec orienteering - WRE MTBO Liberec 2014</t>
  </si>
  <si>
    <t>0480067</t>
  </si>
  <si>
    <t>Liberecký krajský fotbalový svaz, Liberec - O pohár předsedy fotbalové asociace ČR</t>
  </si>
  <si>
    <t>0480068</t>
  </si>
  <si>
    <t>REVELATIONS, Jablonec n/N - JBC 4X REVELATIONS 2014 - WORLD SERIES</t>
  </si>
  <si>
    <t>0480069</t>
  </si>
  <si>
    <t>Sportovní klub stolního tenisu Liberec - Velká cena Liberce - mezinárodní turnaj veteránů ve stolním tenisu</t>
  </si>
  <si>
    <t>0480070</t>
  </si>
  <si>
    <t>Gymnastika Liberec - Gymlib - Pohár olympijských nadějí - OHC LIBEREC 2014</t>
  </si>
  <si>
    <t>0480071</t>
  </si>
  <si>
    <t>Klub cyklistů sportovního gymnázia Jablonec n/N - Mezinárodní závod kategorie C1 v rámci Českého poháru horských kol v Bedřichově</t>
  </si>
  <si>
    <t>0480072</t>
  </si>
  <si>
    <t>SK SICO SC, Jilemnice - ME futsálový fotbal v Jilemnici</t>
  </si>
  <si>
    <t>0480073</t>
  </si>
  <si>
    <t>Česká florbalová unie o.s., Praha - Euro Floorball tour 2014</t>
  </si>
  <si>
    <t>0480074</t>
  </si>
  <si>
    <t>Fotbalová asociace České republiky svaz futsalu, Praha - Turnaj mistrů futsalových soutěží 2014</t>
  </si>
  <si>
    <t>0480075</t>
  </si>
  <si>
    <t>TERRA SPORT, s.r.o., Liberec  - ČT AUTHOR CUP 2014</t>
  </si>
  <si>
    <t>neinvestiční transfery nefinanč.podnik.subj. - p.o.</t>
  </si>
  <si>
    <t>0480076</t>
  </si>
  <si>
    <t>Autoklub Bohemia Sport v AČR, Česká Lípa - RALLY BOHEMIA 2014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</si>
  <si>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</si>
  <si>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</si>
  <si>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</si>
  <si>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</si>
  <si>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</si>
  <si>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0480019</t>
  </si>
  <si>
    <t>trojboj všestrannosti</t>
  </si>
  <si>
    <t>0480053</t>
  </si>
  <si>
    <t>Krajská organizace ČUS LK, Liberec  - Trojboj všestrannosti žáků 1.-5. tříd ZŠ LK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</si>
  <si>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</si>
  <si>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</si>
  <si>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</si>
  <si>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</si>
  <si>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</si>
  <si>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</si>
  <si>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</si>
  <si>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0480037</t>
  </si>
  <si>
    <t>JIZERSKÁ, o.p.s., Bedřidchov - Jizerská magistrála 2014/2015</t>
  </si>
  <si>
    <t>investiční transfery obecně prospěšným společnostem</t>
  </si>
  <si>
    <t>0470014</t>
  </si>
  <si>
    <t>Krkonošská magistrála</t>
  </si>
  <si>
    <t>neinvestiční transfery svazku obcí</t>
  </si>
  <si>
    <t>0480038</t>
  </si>
  <si>
    <t>Krkonoše - svazek měst a obcí, Vrchlabí - Krkonošská magistrála 2015</t>
  </si>
  <si>
    <t>ostatní neinv.transfery veřejným rozpočtům územní úrovně</t>
  </si>
  <si>
    <t>0470015</t>
  </si>
  <si>
    <t>4104</t>
  </si>
  <si>
    <t>Lužickohorská magistrála</t>
  </si>
  <si>
    <t>0480036</t>
  </si>
  <si>
    <t>SVAZEK OBCÍ NOVOBORSKA - Lužickohorská magistrála</t>
  </si>
  <si>
    <t>významné sportovní akce</t>
  </si>
  <si>
    <t>0470011</t>
  </si>
  <si>
    <t>0470012</t>
  </si>
  <si>
    <t>Jizerská 50</t>
  </si>
  <si>
    <t>0480027</t>
  </si>
  <si>
    <t>SKI KLUB Jizerská padesátka, Liberec - 47. Jizerská padesátka</t>
  </si>
  <si>
    <t>0480013</t>
  </si>
  <si>
    <t>Svaz lyžařů České republiky- MS v letech na lyžích 2014 Harrachov</t>
  </si>
  <si>
    <t>0480015</t>
  </si>
  <si>
    <t>VI. zimní olympiáda dětí a mládeže 2014 - účast</t>
  </si>
  <si>
    <t>0470016</t>
  </si>
  <si>
    <t>Memoriál Ludvíka Daňka</t>
  </si>
  <si>
    <t>0480028</t>
  </si>
  <si>
    <t>AC SYNER Turnov - Memoriál Ludvíka Daňka 2014</t>
  </si>
  <si>
    <t>Sportovní reprezentace kraje</t>
  </si>
  <si>
    <t>0470017</t>
  </si>
  <si>
    <t>podpora vrcholového sportu</t>
  </si>
  <si>
    <t>0480048</t>
  </si>
  <si>
    <t>FC SLOVAN LIBEREC - mládež - Podpora činnosti mládežnických družstev FC Slovan Liberec</t>
  </si>
  <si>
    <t>0480049</t>
  </si>
  <si>
    <t>Draci FBC Liberec - Podpora celoroční činnosti mládežnických týmů</t>
  </si>
  <si>
    <t>0480050</t>
  </si>
  <si>
    <t>TJ VK Dukla Liberec - Podpora mládežnických družstev VK Dukla Liberec</t>
  </si>
  <si>
    <t>0480051</t>
  </si>
  <si>
    <t>TJ Bílí Tygři Liberec - Celoroční podpora výchovného programu TJ Bílí Tygři Liberec</t>
  </si>
  <si>
    <t>0480052</t>
  </si>
  <si>
    <t>FK Jablonec, z.s. - Podpora sportovní činnosti fotbalového klubu mládeže</t>
  </si>
  <si>
    <t>Podpora sportovního prostředí</t>
  </si>
  <si>
    <t>0470018</t>
  </si>
  <si>
    <t>činnost servisních center sportu</t>
  </si>
  <si>
    <t>0480040</t>
  </si>
  <si>
    <t>Sokolská župa Ještědská, Liberec - Provoz sokolské župy jako servisního centra pro sokolské jednoty - župa Ještědská</t>
  </si>
  <si>
    <t>0480041</t>
  </si>
  <si>
    <t xml:space="preserve">SOKOLSKÁ ŽUPA JIZERSKÁ VELKÉ HAMRY, Železný Brod - Provoz sokolské župy Jizerské jako servisního centra pro sokolské jednoty </t>
  </si>
  <si>
    <t>0480042</t>
  </si>
  <si>
    <t>SOKOLSKÁ ŽUPA KRKONOŠSKÁ - PECHÁČKOVA,  Jilemnice - Provoz sokolské župy jako servisního centra pro sokolské jednoty - Sokolské župa Krkonošská - Pecháčkova</t>
  </si>
  <si>
    <t>0480043</t>
  </si>
  <si>
    <t>Sportovní unie Českolipska, Česká Lípa - Zabezpečení činnosti Servisního centra sportu ČUS při Sportovní unii Českolipska</t>
  </si>
  <si>
    <t>0480044</t>
  </si>
  <si>
    <t>Okresní svaz tělovýchovy Jablonec n/N - Zabezpečení činnosti Servisního centra sportu ČUS při Okresním svazu tělovýchovy v Jablonci n/N</t>
  </si>
  <si>
    <t>0480045</t>
  </si>
  <si>
    <t>Liberecká sportovní a tělovýchovná organizace, o.s., Liberec - Zabezpečení činnnosti Servisního centra sportu ČUS při okresní organizaci ČUS - Liberecké sportovní a tělovýchovné organizace o.s.</t>
  </si>
  <si>
    <t>0480046</t>
  </si>
  <si>
    <t>Okresní sportovní a tělovýchovné sdružení Semily - Zabezpečení činnnosti Servisního centra sportu ČUS při Okresním sportovním a tělovýchovném sdružení Semily</t>
  </si>
  <si>
    <t>0480047</t>
  </si>
  <si>
    <t>Krajská organizace České unie sportu LK, Liberec - Zabezpečení činnosti Servisního centra sportu ČUS při Krajské organizaci ČUS 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</si>
</sst>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color indexed="10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rgb="FF00B050"/>
      <name val="Arial"/>
      <family val="2"/>
    </font>
    <font>
      <b/>
      <sz val="8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</font>
    <font>
      <b/>
      <sz val="8"/>
      <color rgb="FF00B0F0"/>
      <name val="Arial"/>
      <family val="2"/>
      <charset val="238"/>
    </font>
    <font>
      <sz val="10"/>
      <name val="Arial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</cellStyleXfs>
  <cellXfs count="222">
    <xf numFmtId="0" fontId="0" fillId="0" borderId="0" xfId="0"/>
    <xf numFmtId="0" fontId="2" fillId="0" borderId="0" xfId="1"/>
    <xf numFmtId="4" fontId="2" fillId="2" borderId="0" xfId="1" applyNumberFormat="1" applyFill="1"/>
    <xf numFmtId="0" fontId="4" fillId="0" borderId="0" xfId="2" applyFont="1" applyAlignment="1">
      <alignment horizontal="right"/>
    </xf>
    <xf numFmtId="0" fontId="4" fillId="2" borderId="0" xfId="2" applyFont="1" applyFill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right"/>
    </xf>
    <xf numFmtId="0" fontId="6" fillId="2" borderId="0" xfId="3" applyFont="1" applyFill="1" applyAlignment="1">
      <alignment horizontal="center"/>
    </xf>
    <xf numFmtId="0" fontId="3" fillId="0" borderId="0" xfId="3"/>
    <xf numFmtId="0" fontId="3" fillId="2" borderId="0" xfId="3" applyFill="1"/>
    <xf numFmtId="0" fontId="2" fillId="0" borderId="0" xfId="4"/>
    <xf numFmtId="0" fontId="2" fillId="2" borderId="0" xfId="4" applyFill="1"/>
    <xf numFmtId="0" fontId="7" fillId="2" borderId="0" xfId="4" applyFont="1" applyFill="1" applyAlignment="1">
      <alignment horizontal="center"/>
    </xf>
    <xf numFmtId="0" fontId="9" fillId="2" borderId="0" xfId="1" applyFont="1" applyFill="1" applyBorder="1" applyAlignment="1">
      <alignment horizontal="center"/>
    </xf>
    <xf numFmtId="4" fontId="5" fillId="2" borderId="0" xfId="6" applyNumberFormat="1" applyFont="1" applyFill="1" applyBorder="1"/>
    <xf numFmtId="164" fontId="5" fillId="2" borderId="0" xfId="6" applyNumberFormat="1" applyFont="1" applyFill="1" applyBorder="1"/>
    <xf numFmtId="0" fontId="5" fillId="0" borderId="0" xfId="1" applyFont="1" applyBorder="1"/>
    <xf numFmtId="0" fontId="0" fillId="2" borderId="0" xfId="0" applyFill="1" applyBorder="1" applyAlignment="1"/>
    <xf numFmtId="0" fontId="2" fillId="0" borderId="0" xfId="1" applyBorder="1"/>
    <xf numFmtId="0" fontId="2" fillId="0" borderId="0" xfId="6"/>
    <xf numFmtId="4" fontId="2" fillId="2" borderId="0" xfId="6" applyNumberFormat="1" applyFill="1"/>
    <xf numFmtId="0" fontId="9" fillId="0" borderId="0" xfId="6" applyFont="1" applyAlignment="1">
      <alignment horizontal="center"/>
    </xf>
    <xf numFmtId="0" fontId="0" fillId="2" borderId="3" xfId="0" applyFill="1" applyBorder="1" applyAlignment="1"/>
    <xf numFmtId="0" fontId="0" fillId="2" borderId="3" xfId="0" applyFill="1" applyBorder="1" applyAlignment="1">
      <alignment wrapText="1"/>
    </xf>
    <xf numFmtId="0" fontId="10" fillId="0" borderId="4" xfId="6" applyFont="1" applyFill="1" applyBorder="1" applyAlignment="1">
      <alignment horizontal="center" vertical="center"/>
    </xf>
    <xf numFmtId="0" fontId="10" fillId="0" borderId="5" xfId="6" applyFont="1" applyFill="1" applyBorder="1" applyAlignment="1">
      <alignment horizontal="center" vertical="center"/>
    </xf>
    <xf numFmtId="0" fontId="10" fillId="0" borderId="6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9" fillId="2" borderId="9" xfId="5" applyFont="1" applyFill="1" applyBorder="1" applyAlignment="1">
      <alignment horizontal="center"/>
    </xf>
    <xf numFmtId="0" fontId="9" fillId="0" borderId="11" xfId="5" applyFont="1" applyBorder="1" applyAlignment="1">
      <alignment horizontal="center"/>
    </xf>
    <xf numFmtId="0" fontId="9" fillId="0" borderId="13" xfId="5" applyFont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9" fillId="0" borderId="14" xfId="5" applyFont="1" applyBorder="1" applyAlignment="1">
      <alignment horizontal="center"/>
    </xf>
    <xf numFmtId="0" fontId="9" fillId="3" borderId="1" xfId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wrapText="1"/>
    </xf>
    <xf numFmtId="0" fontId="10" fillId="0" borderId="15" xfId="6" applyFont="1" applyFill="1" applyBorder="1" applyAlignment="1">
      <alignment horizontal="center"/>
    </xf>
    <xf numFmtId="0" fontId="10" fillId="0" borderId="5" xfId="6" applyFont="1" applyFill="1" applyBorder="1" applyAlignment="1">
      <alignment horizontal="center"/>
    </xf>
    <xf numFmtId="0" fontId="10" fillId="0" borderId="16" xfId="6" applyFont="1" applyFill="1" applyBorder="1" applyAlignment="1">
      <alignment horizontal="center"/>
    </xf>
    <xf numFmtId="0" fontId="10" fillId="0" borderId="5" xfId="6" applyFont="1" applyFill="1" applyBorder="1" applyAlignment="1">
      <alignment horizontal="left"/>
    </xf>
    <xf numFmtId="164" fontId="10" fillId="2" borderId="9" xfId="6" applyNumberFormat="1" applyFont="1" applyFill="1" applyBorder="1" applyAlignment="1"/>
    <xf numFmtId="164" fontId="10" fillId="2" borderId="1" xfId="1" applyNumberFormat="1" applyFont="1" applyFill="1" applyBorder="1"/>
    <xf numFmtId="164" fontId="10" fillId="2" borderId="1" xfId="1" applyNumberFormat="1" applyFont="1" applyFill="1" applyBorder="1" applyAlignment="1"/>
    <xf numFmtId="164" fontId="10" fillId="0" borderId="1" xfId="1" applyNumberFormat="1" applyFont="1" applyBorder="1"/>
    <xf numFmtId="164" fontId="9" fillId="0" borderId="1" xfId="1" applyNumberFormat="1" applyFont="1" applyBorder="1"/>
    <xf numFmtId="0" fontId="11" fillId="0" borderId="15" xfId="6" applyFont="1" applyFill="1" applyBorder="1" applyAlignment="1">
      <alignment horizontal="center"/>
    </xf>
    <xf numFmtId="0" fontId="11" fillId="0" borderId="17" xfId="6" applyFont="1" applyFill="1" applyBorder="1" applyAlignment="1">
      <alignment horizontal="center"/>
    </xf>
    <xf numFmtId="0" fontId="11" fillId="0" borderId="5" xfId="6" applyFont="1" applyFill="1" applyBorder="1" applyAlignment="1">
      <alignment horizontal="center"/>
    </xf>
    <xf numFmtId="0" fontId="11" fillId="0" borderId="5" xfId="6" applyFont="1" applyFill="1" applyBorder="1"/>
    <xf numFmtId="164" fontId="11" fillId="2" borderId="9" xfId="6" applyNumberFormat="1" applyFont="1" applyFill="1" applyBorder="1" applyAlignment="1"/>
    <xf numFmtId="164" fontId="11" fillId="2" borderId="9" xfId="1" applyNumberFormat="1" applyFont="1" applyFill="1" applyBorder="1"/>
    <xf numFmtId="164" fontId="11" fillId="2" borderId="9" xfId="1" applyNumberFormat="1" applyFont="1" applyFill="1" applyBorder="1" applyAlignment="1"/>
    <xf numFmtId="164" fontId="11" fillId="0" borderId="9" xfId="1" applyNumberFormat="1" applyFont="1" applyBorder="1"/>
    <xf numFmtId="164" fontId="12" fillId="0" borderId="9" xfId="1" applyNumberFormat="1" applyFont="1" applyBorder="1"/>
    <xf numFmtId="0" fontId="10" fillId="2" borderId="18" xfId="6" applyFont="1" applyFill="1" applyBorder="1" applyAlignment="1">
      <alignment horizontal="center"/>
    </xf>
    <xf numFmtId="49" fontId="10" fillId="2" borderId="19" xfId="6" applyNumberFormat="1" applyFont="1" applyFill="1" applyBorder="1" applyAlignment="1">
      <alignment horizontal="center"/>
    </xf>
    <xf numFmtId="0" fontId="10" fillId="2" borderId="19" xfId="6" applyFont="1" applyFill="1" applyBorder="1" applyAlignment="1">
      <alignment horizontal="center"/>
    </xf>
    <xf numFmtId="0" fontId="10" fillId="2" borderId="20" xfId="6" applyFont="1" applyFill="1" applyBorder="1" applyAlignment="1">
      <alignment wrapText="1"/>
    </xf>
    <xf numFmtId="164" fontId="10" fillId="2" borderId="21" xfId="6" applyNumberFormat="1" applyFont="1" applyFill="1" applyBorder="1" applyAlignment="1"/>
    <xf numFmtId="164" fontId="10" fillId="2" borderId="22" xfId="1" applyNumberFormat="1" applyFont="1" applyFill="1" applyBorder="1"/>
    <xf numFmtId="164" fontId="10" fillId="2" borderId="22" xfId="1" applyNumberFormat="1" applyFont="1" applyFill="1" applyBorder="1" applyAlignment="1"/>
    <xf numFmtId="164" fontId="9" fillId="2" borderId="22" xfId="1" applyNumberFormat="1" applyFont="1" applyFill="1" applyBorder="1"/>
    <xf numFmtId="164" fontId="9" fillId="0" borderId="22" xfId="1" applyNumberFormat="1" applyFont="1" applyBorder="1"/>
    <xf numFmtId="0" fontId="13" fillId="2" borderId="23" xfId="6" applyFont="1" applyFill="1" applyBorder="1" applyAlignment="1">
      <alignment horizontal="center"/>
    </xf>
    <xf numFmtId="49" fontId="13" fillId="2" borderId="24" xfId="6" applyNumberFormat="1" applyFont="1" applyFill="1" applyBorder="1" applyAlignment="1">
      <alignment horizontal="center"/>
    </xf>
    <xf numFmtId="0" fontId="13" fillId="2" borderId="24" xfId="6" applyFont="1" applyFill="1" applyBorder="1" applyAlignment="1">
      <alignment horizontal="center"/>
    </xf>
    <xf numFmtId="0" fontId="13" fillId="2" borderId="25" xfId="6" applyFont="1" applyFill="1" applyBorder="1"/>
    <xf numFmtId="164" fontId="13" fillId="2" borderId="26" xfId="6" applyNumberFormat="1" applyFont="1" applyFill="1" applyBorder="1" applyAlignment="1"/>
    <xf numFmtId="164" fontId="13" fillId="2" borderId="26" xfId="1" applyNumberFormat="1" applyFont="1" applyFill="1" applyBorder="1"/>
    <xf numFmtId="164" fontId="13" fillId="2" borderId="26" xfId="1" applyNumberFormat="1" applyFont="1" applyFill="1" applyBorder="1" applyAlignment="1"/>
    <xf numFmtId="164" fontId="13" fillId="0" borderId="26" xfId="1" applyNumberFormat="1" applyFont="1" applyBorder="1"/>
    <xf numFmtId="0" fontId="10" fillId="2" borderId="23" xfId="6" applyFont="1" applyFill="1" applyBorder="1" applyAlignment="1">
      <alignment horizontal="center"/>
    </xf>
    <xf numFmtId="49" fontId="10" fillId="2" borderId="27" xfId="6" applyNumberFormat="1" applyFont="1" applyFill="1" applyBorder="1" applyAlignment="1">
      <alignment horizontal="center"/>
    </xf>
    <xf numFmtId="0" fontId="10" fillId="2" borderId="27" xfId="6" applyFont="1" applyFill="1" applyBorder="1" applyAlignment="1">
      <alignment horizontal="center"/>
    </xf>
    <xf numFmtId="0" fontId="10" fillId="2" borderId="28" xfId="6" applyFont="1" applyFill="1" applyBorder="1" applyAlignment="1">
      <alignment horizontal="left"/>
    </xf>
    <xf numFmtId="164" fontId="10" fillId="2" borderId="26" xfId="6" applyNumberFormat="1" applyFont="1" applyFill="1" applyBorder="1" applyAlignment="1"/>
    <xf numFmtId="164" fontId="10" fillId="2" borderId="26" xfId="1" applyNumberFormat="1" applyFont="1" applyFill="1" applyBorder="1" applyAlignment="1"/>
    <xf numFmtId="164" fontId="10" fillId="2" borderId="26" xfId="1" applyNumberFormat="1" applyFont="1" applyFill="1" applyBorder="1"/>
    <xf numFmtId="164" fontId="9" fillId="2" borderId="26" xfId="1" applyNumberFormat="1" applyFont="1" applyFill="1" applyBorder="1"/>
    <xf numFmtId="164" fontId="9" fillId="0" borderId="26" xfId="1" applyNumberFormat="1" applyFont="1" applyBorder="1"/>
    <xf numFmtId="0" fontId="13" fillId="2" borderId="25" xfId="6" applyFont="1" applyFill="1" applyBorder="1" applyAlignment="1">
      <alignment horizontal="left"/>
    </xf>
    <xf numFmtId="49" fontId="10" fillId="2" borderId="24" xfId="6" applyNumberFormat="1" applyFont="1" applyFill="1" applyBorder="1" applyAlignment="1">
      <alignment horizontal="center"/>
    </xf>
    <xf numFmtId="0" fontId="10" fillId="2" borderId="24" xfId="6" applyFont="1" applyFill="1" applyBorder="1" applyAlignment="1">
      <alignment horizontal="center"/>
    </xf>
    <xf numFmtId="0" fontId="10" fillId="2" borderId="25" xfId="6" applyFont="1" applyFill="1" applyBorder="1" applyAlignment="1">
      <alignment wrapText="1"/>
    </xf>
    <xf numFmtId="0" fontId="13" fillId="2" borderId="25" xfId="6" applyFont="1" applyFill="1" applyBorder="1" applyAlignment="1">
      <alignment wrapText="1"/>
    </xf>
    <xf numFmtId="0" fontId="10" fillId="2" borderId="23" xfId="6" applyFont="1" applyFill="1" applyBorder="1" applyAlignment="1">
      <alignment horizontal="center" vertical="center"/>
    </xf>
    <xf numFmtId="49" fontId="10" fillId="2" borderId="24" xfId="6" applyNumberFormat="1" applyFont="1" applyFill="1" applyBorder="1" applyAlignment="1">
      <alignment horizontal="center" vertical="center"/>
    </xf>
    <xf numFmtId="0" fontId="10" fillId="2" borderId="24" xfId="6" applyFont="1" applyFill="1" applyBorder="1" applyAlignment="1">
      <alignment horizontal="center" vertical="center"/>
    </xf>
    <xf numFmtId="0" fontId="10" fillId="2" borderId="25" xfId="6" applyFont="1" applyFill="1" applyBorder="1" applyAlignment="1">
      <alignment vertical="center" wrapText="1"/>
    </xf>
    <xf numFmtId="0" fontId="13" fillId="2" borderId="23" xfId="6" applyFont="1" applyFill="1" applyBorder="1" applyAlignment="1">
      <alignment horizontal="center" vertical="center"/>
    </xf>
    <xf numFmtId="49" fontId="13" fillId="2" borderId="24" xfId="6" applyNumberFormat="1" applyFont="1" applyFill="1" applyBorder="1" applyAlignment="1">
      <alignment horizontal="center" vertical="center"/>
    </xf>
    <xf numFmtId="0" fontId="13" fillId="2" borderId="24" xfId="6" applyFont="1" applyFill="1" applyBorder="1" applyAlignment="1">
      <alignment horizontal="center" vertical="center"/>
    </xf>
    <xf numFmtId="0" fontId="13" fillId="2" borderId="25" xfId="6" applyFont="1" applyFill="1" applyBorder="1" applyAlignment="1">
      <alignment vertical="center"/>
    </xf>
    <xf numFmtId="0" fontId="13" fillId="2" borderId="29" xfId="6" applyFont="1" applyFill="1" applyBorder="1" applyAlignment="1">
      <alignment horizontal="center"/>
    </xf>
    <xf numFmtId="49" fontId="13" fillId="2" borderId="30" xfId="6" applyNumberFormat="1" applyFont="1" applyFill="1" applyBorder="1" applyAlignment="1">
      <alignment horizontal="center"/>
    </xf>
    <xf numFmtId="0" fontId="13" fillId="2" borderId="30" xfId="6" applyFont="1" applyFill="1" applyBorder="1" applyAlignment="1">
      <alignment horizontal="center"/>
    </xf>
    <xf numFmtId="0" fontId="13" fillId="2" borderId="31" xfId="6" applyFont="1" applyFill="1" applyBorder="1"/>
    <xf numFmtId="164" fontId="13" fillId="2" borderId="32" xfId="6" applyNumberFormat="1" applyFont="1" applyFill="1" applyBorder="1" applyAlignment="1"/>
    <xf numFmtId="164" fontId="13" fillId="2" borderId="32" xfId="1" applyNumberFormat="1" applyFont="1" applyFill="1" applyBorder="1"/>
    <xf numFmtId="0" fontId="13" fillId="2" borderId="33" xfId="6" applyFont="1" applyFill="1" applyBorder="1" applyAlignment="1">
      <alignment horizontal="center"/>
    </xf>
    <xf numFmtId="49" fontId="13" fillId="2" borderId="34" xfId="6" applyNumberFormat="1" applyFont="1" applyFill="1" applyBorder="1" applyAlignment="1">
      <alignment horizontal="center"/>
    </xf>
    <xf numFmtId="0" fontId="13" fillId="2" borderId="34" xfId="6" applyFont="1" applyFill="1" applyBorder="1" applyAlignment="1">
      <alignment horizontal="center"/>
    </xf>
    <xf numFmtId="0" fontId="13" fillId="2" borderId="35" xfId="6" applyFont="1" applyFill="1" applyBorder="1"/>
    <xf numFmtId="164" fontId="13" fillId="2" borderId="12" xfId="6" applyNumberFormat="1" applyFont="1" applyFill="1" applyBorder="1" applyAlignment="1"/>
    <xf numFmtId="164" fontId="13" fillId="2" borderId="2" xfId="1" applyNumberFormat="1" applyFont="1" applyFill="1" applyBorder="1"/>
    <xf numFmtId="164" fontId="13" fillId="2" borderId="32" xfId="1" applyNumberFormat="1" applyFont="1" applyFill="1" applyBorder="1" applyAlignment="1"/>
    <xf numFmtId="164" fontId="13" fillId="2" borderId="36" xfId="1" applyNumberFormat="1" applyFont="1" applyFill="1" applyBorder="1"/>
    <xf numFmtId="164" fontId="13" fillId="0" borderId="36" xfId="1" applyNumberFormat="1" applyFont="1" applyBorder="1"/>
    <xf numFmtId="0" fontId="11" fillId="2" borderId="15" xfId="6" applyFont="1" applyFill="1" applyBorder="1" applyAlignment="1">
      <alignment horizontal="center"/>
    </xf>
    <xf numFmtId="0" fontId="11" fillId="2" borderId="17" xfId="6" applyFont="1" applyFill="1" applyBorder="1" applyAlignment="1">
      <alignment horizontal="center"/>
    </xf>
    <xf numFmtId="0" fontId="11" fillId="2" borderId="5" xfId="6" applyFont="1" applyFill="1" applyBorder="1"/>
    <xf numFmtId="164" fontId="12" fillId="2" borderId="9" xfId="1" applyNumberFormat="1" applyFont="1" applyFill="1" applyBorder="1"/>
    <xf numFmtId="0" fontId="14" fillId="2" borderId="15" xfId="6" applyFont="1" applyFill="1" applyBorder="1" applyAlignment="1">
      <alignment horizontal="center"/>
    </xf>
    <xf numFmtId="0" fontId="14" fillId="2" borderId="17" xfId="6" applyFont="1" applyFill="1" applyBorder="1" applyAlignment="1">
      <alignment horizontal="center"/>
    </xf>
    <xf numFmtId="0" fontId="14" fillId="2" borderId="5" xfId="6" applyFont="1" applyFill="1" applyBorder="1"/>
    <xf numFmtId="164" fontId="14" fillId="2" borderId="9" xfId="6" applyNumberFormat="1" applyFont="1" applyFill="1" applyBorder="1" applyAlignment="1"/>
    <xf numFmtId="164" fontId="14" fillId="2" borderId="9" xfId="1" applyNumberFormat="1" applyFont="1" applyFill="1" applyBorder="1"/>
    <xf numFmtId="164" fontId="14" fillId="2" borderId="9" xfId="1" applyNumberFormat="1" applyFont="1" applyFill="1" applyBorder="1" applyAlignment="1"/>
    <xf numFmtId="164" fontId="15" fillId="2" borderId="9" xfId="1" applyNumberFormat="1" applyFont="1" applyFill="1" applyBorder="1"/>
    <xf numFmtId="164" fontId="15" fillId="0" borderId="9" xfId="1" applyNumberFormat="1" applyFont="1" applyBorder="1"/>
    <xf numFmtId="0" fontId="10" fillId="2" borderId="37" xfId="6" applyFont="1" applyFill="1" applyBorder="1" applyAlignment="1">
      <alignment horizontal="center"/>
    </xf>
    <xf numFmtId="0" fontId="10" fillId="2" borderId="28" xfId="6" applyFont="1" applyFill="1" applyBorder="1" applyAlignment="1">
      <alignment wrapText="1"/>
    </xf>
    <xf numFmtId="164" fontId="10" fillId="2" borderId="22" xfId="6" applyNumberFormat="1" applyFont="1" applyFill="1" applyBorder="1" applyAlignment="1"/>
    <xf numFmtId="0" fontId="13" fillId="2" borderId="25" xfId="6" applyFont="1" applyFill="1" applyBorder="1" applyAlignment="1"/>
    <xf numFmtId="0" fontId="9" fillId="0" borderId="0" xfId="1" applyFont="1" applyBorder="1"/>
    <xf numFmtId="0" fontId="10" fillId="2" borderId="25" xfId="6" applyFont="1" applyFill="1" applyBorder="1"/>
    <xf numFmtId="0" fontId="10" fillId="2" borderId="25" xfId="6" applyFont="1" applyFill="1" applyBorder="1" applyAlignment="1">
      <alignment vertical="center"/>
    </xf>
    <xf numFmtId="0" fontId="13" fillId="2" borderId="25" xfId="6" applyFont="1" applyFill="1" applyBorder="1" applyAlignment="1">
      <alignment vertical="center" wrapText="1"/>
    </xf>
    <xf numFmtId="0" fontId="13" fillId="2" borderId="29" xfId="6" applyFont="1" applyFill="1" applyBorder="1" applyAlignment="1">
      <alignment horizontal="center" vertical="center"/>
    </xf>
    <xf numFmtId="49" fontId="13" fillId="2" borderId="30" xfId="6" applyNumberFormat="1" applyFont="1" applyFill="1" applyBorder="1" applyAlignment="1">
      <alignment horizontal="center" vertical="center"/>
    </xf>
    <xf numFmtId="0" fontId="13" fillId="2" borderId="30" xfId="6" applyFont="1" applyFill="1" applyBorder="1" applyAlignment="1">
      <alignment horizontal="center" vertical="center"/>
    </xf>
    <xf numFmtId="0" fontId="13" fillId="2" borderId="31" xfId="6" applyFont="1" applyFill="1" applyBorder="1" applyAlignment="1">
      <alignment vertical="center" wrapText="1"/>
    </xf>
    <xf numFmtId="0" fontId="13" fillId="2" borderId="23" xfId="1" applyFont="1" applyFill="1" applyBorder="1" applyAlignment="1">
      <alignment vertical="center"/>
    </xf>
    <xf numFmtId="0" fontId="13" fillId="2" borderId="24" xfId="1" applyFont="1" applyFill="1" applyBorder="1" applyAlignment="1">
      <alignment vertical="center"/>
    </xf>
    <xf numFmtId="0" fontId="13" fillId="2" borderId="28" xfId="6" applyFont="1" applyFill="1" applyBorder="1" applyAlignment="1">
      <alignment wrapText="1"/>
    </xf>
    <xf numFmtId="164" fontId="13" fillId="0" borderId="32" xfId="1" applyNumberFormat="1" applyFont="1" applyBorder="1"/>
    <xf numFmtId="0" fontId="10" fillId="2" borderId="37" xfId="6" applyFont="1" applyFill="1" applyBorder="1" applyAlignment="1">
      <alignment horizontal="center" vertical="center"/>
    </xf>
    <xf numFmtId="49" fontId="10" fillId="2" borderId="27" xfId="6" applyNumberFormat="1" applyFont="1" applyFill="1" applyBorder="1" applyAlignment="1">
      <alignment horizontal="center" vertical="center"/>
    </xf>
    <xf numFmtId="0" fontId="10" fillId="2" borderId="27" xfId="6" applyFont="1" applyFill="1" applyBorder="1" applyAlignment="1">
      <alignment horizontal="center" vertical="center"/>
    </xf>
    <xf numFmtId="0" fontId="10" fillId="2" borderId="28" xfId="6" applyFont="1" applyFill="1" applyBorder="1" applyAlignment="1">
      <alignment vertical="center" wrapText="1"/>
    </xf>
    <xf numFmtId="0" fontId="10" fillId="2" borderId="25" xfId="6" applyFont="1" applyFill="1" applyBorder="1" applyAlignment="1">
      <alignment horizontal="left" wrapText="1"/>
    </xf>
    <xf numFmtId="0" fontId="13" fillId="2" borderId="31" xfId="6" applyFont="1" applyFill="1" applyBorder="1" applyAlignment="1">
      <alignment vertical="center"/>
    </xf>
    <xf numFmtId="0" fontId="13" fillId="2" borderId="38" xfId="1" applyFont="1" applyFill="1" applyBorder="1" applyAlignment="1">
      <alignment vertical="center"/>
    </xf>
    <xf numFmtId="0" fontId="13" fillId="2" borderId="39" xfId="1" applyFont="1" applyFill="1" applyBorder="1" applyAlignment="1">
      <alignment vertical="center"/>
    </xf>
    <xf numFmtId="0" fontId="13" fillId="2" borderId="39" xfId="6" applyFont="1" applyFill="1" applyBorder="1" applyAlignment="1">
      <alignment horizontal="center" vertical="center"/>
    </xf>
    <xf numFmtId="0" fontId="13" fillId="2" borderId="39" xfId="6" applyFont="1" applyFill="1" applyBorder="1" applyAlignment="1">
      <alignment horizontal="center"/>
    </xf>
    <xf numFmtId="0" fontId="13" fillId="2" borderId="40" xfId="6" applyFont="1" applyFill="1" applyBorder="1" applyAlignment="1">
      <alignment wrapText="1"/>
    </xf>
    <xf numFmtId="164" fontId="13" fillId="2" borderId="2" xfId="6" applyNumberFormat="1" applyFont="1" applyFill="1" applyBorder="1" applyAlignment="1"/>
    <xf numFmtId="0" fontId="13" fillId="2" borderId="28" xfId="6" applyFont="1" applyFill="1" applyBorder="1" applyAlignment="1">
      <alignment vertical="center"/>
    </xf>
    <xf numFmtId="0" fontId="10" fillId="2" borderId="29" xfId="6" applyFont="1" applyFill="1" applyBorder="1" applyAlignment="1">
      <alignment horizontal="center" vertical="center"/>
    </xf>
    <xf numFmtId="49" fontId="10" fillId="2" borderId="30" xfId="6" applyNumberFormat="1" applyFont="1" applyFill="1" applyBorder="1" applyAlignment="1">
      <alignment horizontal="center" vertical="center"/>
    </xf>
    <xf numFmtId="0" fontId="13" fillId="2" borderId="27" xfId="6" applyFont="1" applyFill="1" applyBorder="1" applyAlignment="1">
      <alignment horizontal="center" vertical="center"/>
    </xf>
    <xf numFmtId="0" fontId="10" fillId="2" borderId="20" xfId="6" applyFont="1" applyFill="1" applyBorder="1"/>
    <xf numFmtId="0" fontId="10" fillId="2" borderId="33" xfId="6" applyFont="1" applyFill="1" applyBorder="1" applyAlignment="1">
      <alignment horizontal="center" vertical="center"/>
    </xf>
    <xf numFmtId="49" fontId="10" fillId="2" borderId="34" xfId="6" applyNumberFormat="1" applyFont="1" applyFill="1" applyBorder="1" applyAlignment="1">
      <alignment horizontal="center" vertical="center"/>
    </xf>
    <xf numFmtId="0" fontId="13" fillId="2" borderId="34" xfId="6" applyFont="1" applyFill="1" applyBorder="1" applyAlignment="1">
      <alignment horizontal="center" vertical="center"/>
    </xf>
    <xf numFmtId="0" fontId="14" fillId="2" borderId="15" xfId="6" applyFont="1" applyFill="1" applyBorder="1" applyAlignment="1">
      <alignment horizontal="center" vertical="center"/>
    </xf>
    <xf numFmtId="0" fontId="14" fillId="2" borderId="17" xfId="6" applyFont="1" applyFill="1" applyBorder="1" applyAlignment="1">
      <alignment horizontal="center" vertical="center"/>
    </xf>
    <xf numFmtId="0" fontId="14" fillId="2" borderId="5" xfId="6" applyFont="1" applyFill="1" applyBorder="1" applyAlignment="1">
      <alignment vertical="center"/>
    </xf>
    <xf numFmtId="0" fontId="10" fillId="2" borderId="28" xfId="6" applyFont="1" applyFill="1" applyBorder="1" applyAlignment="1">
      <alignment vertical="center"/>
    </xf>
    <xf numFmtId="0" fontId="13" fillId="2" borderId="29" xfId="1" applyFont="1" applyFill="1" applyBorder="1" applyAlignment="1">
      <alignment vertical="center"/>
    </xf>
    <xf numFmtId="0" fontId="13" fillId="2" borderId="30" xfId="1" applyFont="1" applyFill="1" applyBorder="1" applyAlignment="1">
      <alignment vertical="center"/>
    </xf>
    <xf numFmtId="0" fontId="13" fillId="2" borderId="40" xfId="6" applyFont="1" applyFill="1" applyBorder="1" applyAlignment="1">
      <alignment vertical="center"/>
    </xf>
    <xf numFmtId="164" fontId="13" fillId="2" borderId="36" xfId="1" applyNumberFormat="1" applyFont="1" applyFill="1" applyBorder="1" applyAlignment="1"/>
    <xf numFmtId="164" fontId="13" fillId="2" borderId="36" xfId="6" applyNumberFormat="1" applyFont="1" applyFill="1" applyBorder="1" applyAlignment="1"/>
    <xf numFmtId="0" fontId="10" fillId="2" borderId="41" xfId="6" applyFont="1" applyFill="1" applyBorder="1" applyAlignment="1">
      <alignment horizontal="center"/>
    </xf>
    <xf numFmtId="0" fontId="13" fillId="2" borderId="23" xfId="1" applyFont="1" applyFill="1" applyBorder="1" applyAlignment="1"/>
    <xf numFmtId="0" fontId="13" fillId="2" borderId="24" xfId="1" applyFont="1" applyFill="1" applyBorder="1" applyAlignment="1"/>
    <xf numFmtId="0" fontId="13" fillId="2" borderId="41" xfId="6" applyFont="1" applyFill="1" applyBorder="1" applyAlignment="1">
      <alignment horizontal="center"/>
    </xf>
    <xf numFmtId="0" fontId="10" fillId="2" borderId="25" xfId="6" applyFont="1" applyFill="1" applyBorder="1" applyAlignment="1">
      <alignment horizontal="center"/>
    </xf>
    <xf numFmtId="0" fontId="13" fillId="2" borderId="25" xfId="6" applyFont="1" applyFill="1" applyBorder="1" applyAlignment="1">
      <alignment horizontal="center" vertical="center"/>
    </xf>
    <xf numFmtId="0" fontId="10" fillId="2" borderId="28" xfId="6" applyFont="1" applyFill="1" applyBorder="1" applyAlignment="1">
      <alignment horizontal="center"/>
    </xf>
    <xf numFmtId="0" fontId="13" fillId="2" borderId="38" xfId="1" applyFont="1" applyFill="1" applyBorder="1" applyAlignment="1"/>
    <xf numFmtId="0" fontId="13" fillId="2" borderId="39" xfId="1" applyFont="1" applyFill="1" applyBorder="1" applyAlignment="1"/>
    <xf numFmtId="0" fontId="13" fillId="2" borderId="40" xfId="6" applyFont="1" applyFill="1" applyBorder="1" applyAlignment="1">
      <alignment horizontal="center" vertical="center"/>
    </xf>
    <xf numFmtId="0" fontId="2" fillId="2" borderId="0" xfId="1" applyFill="1" applyAlignment="1"/>
    <xf numFmtId="4" fontId="2" fillId="2" borderId="0" xfId="1" applyNumberFormat="1" applyFill="1" applyAlignment="1"/>
    <xf numFmtId="0" fontId="5" fillId="2" borderId="0" xfId="1" applyFont="1" applyFill="1" applyAlignment="1"/>
    <xf numFmtId="0" fontId="2" fillId="2" borderId="0" xfId="1" applyFill="1"/>
    <xf numFmtId="14" fontId="17" fillId="2" borderId="0" xfId="1" applyNumberFormat="1" applyFont="1" applyFill="1" applyAlignment="1">
      <alignment horizontal="left"/>
    </xf>
    <xf numFmtId="4" fontId="17" fillId="2" borderId="0" xfId="8" applyNumberFormat="1" applyFont="1" applyFill="1"/>
    <xf numFmtId="0" fontId="17" fillId="2" borderId="0" xfId="8" applyFont="1" applyFill="1"/>
    <xf numFmtId="0" fontId="17" fillId="2" borderId="0" xfId="8" applyFont="1" applyFill="1" applyAlignment="1"/>
    <xf numFmtId="0" fontId="2" fillId="0" borderId="0" xfId="1" applyFill="1" applyAlignment="1"/>
    <xf numFmtId="0" fontId="17" fillId="0" borderId="0" xfId="8" applyFont="1" applyFill="1"/>
    <xf numFmtId="0" fontId="17" fillId="0" borderId="0" xfId="0" applyFont="1" applyFill="1" applyAlignment="1"/>
    <xf numFmtId="4" fontId="17" fillId="0" borderId="0" xfId="8" applyNumberFormat="1" applyFont="1" applyFill="1"/>
    <xf numFmtId="0" fontId="5" fillId="0" borderId="0" xfId="1" applyFont="1" applyFill="1" applyAlignment="1"/>
    <xf numFmtId="0" fontId="2" fillId="0" borderId="0" xfId="1" applyAlignment="1"/>
    <xf numFmtId="0" fontId="5" fillId="0" borderId="0" xfId="1" applyFont="1" applyAlignment="1"/>
    <xf numFmtId="0" fontId="17" fillId="0" borderId="0" xfId="8" applyFont="1" applyFill="1" applyAlignment="1"/>
    <xf numFmtId="0" fontId="17" fillId="0" borderId="0" xfId="0" applyFont="1" applyFill="1" applyAlignment="1"/>
    <xf numFmtId="0" fontId="17" fillId="0" borderId="0" xfId="8" applyFont="1" applyFill="1" applyAlignment="1">
      <alignment vertical="top" wrapText="1"/>
    </xf>
    <xf numFmtId="0" fontId="17" fillId="0" borderId="0" xfId="0" applyFont="1" applyFill="1" applyAlignment="1">
      <alignment vertical="top" wrapText="1"/>
    </xf>
    <xf numFmtId="0" fontId="17" fillId="0" borderId="0" xfId="8" applyFont="1" applyFill="1" applyAlignment="1">
      <alignment wrapText="1"/>
    </xf>
    <xf numFmtId="0" fontId="17" fillId="0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2" fillId="0" borderId="0" xfId="8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49" fontId="14" fillId="2" borderId="17" xfId="6" applyNumberFormat="1" applyFont="1" applyFill="1" applyBorder="1" applyAlignment="1">
      <alignment horizontal="center" vertical="center"/>
    </xf>
    <xf numFmtId="0" fontId="14" fillId="2" borderId="17" xfId="7" applyFont="1" applyFill="1" applyBorder="1" applyAlignment="1">
      <alignment horizontal="center" vertical="center"/>
    </xf>
    <xf numFmtId="0" fontId="17" fillId="2" borderId="0" xfId="8" applyFont="1" applyFill="1" applyAlignment="1"/>
    <xf numFmtId="0" fontId="17" fillId="2" borderId="0" xfId="0" applyFont="1" applyFill="1" applyAlignment="1"/>
    <xf numFmtId="49" fontId="11" fillId="0" borderId="5" xfId="6" applyNumberFormat="1" applyFont="1" applyFill="1" applyBorder="1" applyAlignment="1">
      <alignment horizontal="center"/>
    </xf>
    <xf numFmtId="0" fontId="11" fillId="0" borderId="16" xfId="7" applyFont="1" applyFill="1" applyBorder="1" applyAlignment="1">
      <alignment horizontal="center"/>
    </xf>
    <xf numFmtId="49" fontId="11" fillId="2" borderId="17" xfId="6" applyNumberFormat="1" applyFont="1" applyFill="1" applyBorder="1" applyAlignment="1">
      <alignment horizontal="center"/>
    </xf>
    <xf numFmtId="0" fontId="11" fillId="2" borderId="17" xfId="7" applyFont="1" applyFill="1" applyBorder="1" applyAlignment="1">
      <alignment horizontal="center"/>
    </xf>
    <xf numFmtId="49" fontId="14" fillId="2" borderId="17" xfId="6" applyNumberFormat="1" applyFont="1" applyFill="1" applyBorder="1" applyAlignment="1">
      <alignment horizontal="center"/>
    </xf>
    <xf numFmtId="0" fontId="14" fillId="2" borderId="17" xfId="7" applyFont="1" applyFill="1" applyBorder="1" applyAlignment="1">
      <alignment horizontal="center"/>
    </xf>
    <xf numFmtId="0" fontId="6" fillId="0" borderId="0" xfId="3" applyFont="1" applyAlignment="1">
      <alignment horizontal="center"/>
    </xf>
    <xf numFmtId="0" fontId="7" fillId="0" borderId="0" xfId="4" applyFont="1" applyFill="1" applyAlignment="1">
      <alignment horizontal="center"/>
    </xf>
    <xf numFmtId="0" fontId="8" fillId="0" borderId="0" xfId="3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3" borderId="1" xfId="5" applyFont="1" applyFill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9" fillId="3" borderId="1" xfId="1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12" xfId="0" applyBorder="1" applyAlignment="1">
      <alignment wrapText="1"/>
    </xf>
    <xf numFmtId="0" fontId="7" fillId="0" borderId="0" xfId="6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2" xfId="0" applyFont="1" applyFill="1" applyBorder="1" applyAlignment="1">
      <alignment horizontal="center" wrapText="1"/>
    </xf>
  </cellXfs>
  <cellStyles count="9">
    <cellStyle name="Normální" xfId="0" builtinId="0"/>
    <cellStyle name="normální 2" xfId="4"/>
    <cellStyle name="Normální 4" xfId="5"/>
    <cellStyle name="normální_04 - OSMTVS" xfId="7"/>
    <cellStyle name="normální_2. Rozpočet 2007 - tabulky" xfId="3"/>
    <cellStyle name="normální_Rozpis výdajů 03 bez PO" xfId="8"/>
    <cellStyle name="normální_Rozpis výdajů 03 bez PO 2" xfId="1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9"/>
  <sheetViews>
    <sheetView tabSelected="1" topLeftCell="A144" zoomScaleNormal="100" workbookViewId="0">
      <selection activeCell="W314" sqref="W314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8.26953125" style="1" hidden="1" customWidth="1"/>
    <col min="9" max="9" width="8.6328125" style="178" hidden="1" customWidth="1"/>
    <col min="10" max="14" width="0" style="1" hidden="1" customWidth="1"/>
    <col min="15" max="15" width="9.90625" style="5" hidden="1" customWidth="1"/>
    <col min="16" max="18" width="0" style="5" hidden="1" customWidth="1"/>
    <col min="19" max="19" width="9.90625" style="1" hidden="1" customWidth="1"/>
    <col min="20" max="20" width="8.90625" style="1" hidden="1" customWidth="1"/>
    <col min="21" max="21" width="8.7265625" style="5"/>
    <col min="22" max="23" width="8.7265625" style="1"/>
    <col min="24" max="24" width="8.7265625" style="5"/>
    <col min="25" max="254" width="8.7265625" style="1"/>
    <col min="255" max="256" width="3.1796875" style="1" customWidth="1"/>
    <col min="257" max="257" width="9.26953125" style="1" customWidth="1"/>
    <col min="258" max="259" width="4.7265625" style="1" customWidth="1"/>
    <col min="260" max="260" width="8" style="1" customWidth="1"/>
    <col min="261" max="261" width="40.7265625" style="1" customWidth="1"/>
    <col min="262" max="262" width="8.453125" style="1" customWidth="1"/>
    <col min="263" max="264" width="7.54296875" style="1" customWidth="1"/>
    <col min="265" max="510" width="8.7265625" style="1"/>
    <col min="511" max="512" width="3.1796875" style="1" customWidth="1"/>
    <col min="513" max="513" width="9.26953125" style="1" customWidth="1"/>
    <col min="514" max="515" width="4.7265625" style="1" customWidth="1"/>
    <col min="516" max="516" width="8" style="1" customWidth="1"/>
    <col min="517" max="517" width="40.7265625" style="1" customWidth="1"/>
    <col min="518" max="518" width="8.453125" style="1" customWidth="1"/>
    <col min="519" max="520" width="7.54296875" style="1" customWidth="1"/>
    <col min="521" max="766" width="8.7265625" style="1"/>
    <col min="767" max="768" width="3.1796875" style="1" customWidth="1"/>
    <col min="769" max="769" width="9.26953125" style="1" customWidth="1"/>
    <col min="770" max="771" width="4.7265625" style="1" customWidth="1"/>
    <col min="772" max="772" width="8" style="1" customWidth="1"/>
    <col min="773" max="773" width="40.7265625" style="1" customWidth="1"/>
    <col min="774" max="774" width="8.453125" style="1" customWidth="1"/>
    <col min="775" max="776" width="7.54296875" style="1" customWidth="1"/>
    <col min="777" max="1022" width="8.7265625" style="1"/>
    <col min="1023" max="1024" width="3.1796875" style="1" customWidth="1"/>
    <col min="1025" max="1025" width="9.26953125" style="1" customWidth="1"/>
    <col min="1026" max="1027" width="4.7265625" style="1" customWidth="1"/>
    <col min="1028" max="1028" width="8" style="1" customWidth="1"/>
    <col min="1029" max="1029" width="40.7265625" style="1" customWidth="1"/>
    <col min="1030" max="1030" width="8.453125" style="1" customWidth="1"/>
    <col min="1031" max="1032" width="7.54296875" style="1" customWidth="1"/>
    <col min="1033" max="1278" width="8.7265625" style="1"/>
    <col min="1279" max="1280" width="3.1796875" style="1" customWidth="1"/>
    <col min="1281" max="1281" width="9.26953125" style="1" customWidth="1"/>
    <col min="1282" max="1283" width="4.7265625" style="1" customWidth="1"/>
    <col min="1284" max="1284" width="8" style="1" customWidth="1"/>
    <col min="1285" max="1285" width="40.7265625" style="1" customWidth="1"/>
    <col min="1286" max="1286" width="8.453125" style="1" customWidth="1"/>
    <col min="1287" max="1288" width="7.54296875" style="1" customWidth="1"/>
    <col min="1289" max="1534" width="8.7265625" style="1"/>
    <col min="1535" max="1536" width="3.1796875" style="1" customWidth="1"/>
    <col min="1537" max="1537" width="9.26953125" style="1" customWidth="1"/>
    <col min="1538" max="1539" width="4.7265625" style="1" customWidth="1"/>
    <col min="1540" max="1540" width="8" style="1" customWidth="1"/>
    <col min="1541" max="1541" width="40.7265625" style="1" customWidth="1"/>
    <col min="1542" max="1542" width="8.453125" style="1" customWidth="1"/>
    <col min="1543" max="1544" width="7.54296875" style="1" customWidth="1"/>
    <col min="1545" max="1790" width="8.7265625" style="1"/>
    <col min="1791" max="1792" width="3.1796875" style="1" customWidth="1"/>
    <col min="1793" max="1793" width="9.26953125" style="1" customWidth="1"/>
    <col min="1794" max="1795" width="4.7265625" style="1" customWidth="1"/>
    <col min="1796" max="1796" width="8" style="1" customWidth="1"/>
    <col min="1797" max="1797" width="40.7265625" style="1" customWidth="1"/>
    <col min="1798" max="1798" width="8.453125" style="1" customWidth="1"/>
    <col min="1799" max="1800" width="7.54296875" style="1" customWidth="1"/>
    <col min="1801" max="2046" width="8.7265625" style="1"/>
    <col min="2047" max="2048" width="3.1796875" style="1" customWidth="1"/>
    <col min="2049" max="2049" width="9.26953125" style="1" customWidth="1"/>
    <col min="2050" max="2051" width="4.7265625" style="1" customWidth="1"/>
    <col min="2052" max="2052" width="8" style="1" customWidth="1"/>
    <col min="2053" max="2053" width="40.7265625" style="1" customWidth="1"/>
    <col min="2054" max="2054" width="8.453125" style="1" customWidth="1"/>
    <col min="2055" max="2056" width="7.54296875" style="1" customWidth="1"/>
    <col min="2057" max="2302" width="8.7265625" style="1"/>
    <col min="2303" max="2304" width="3.1796875" style="1" customWidth="1"/>
    <col min="2305" max="2305" width="9.26953125" style="1" customWidth="1"/>
    <col min="2306" max="2307" width="4.7265625" style="1" customWidth="1"/>
    <col min="2308" max="2308" width="8" style="1" customWidth="1"/>
    <col min="2309" max="2309" width="40.7265625" style="1" customWidth="1"/>
    <col min="2310" max="2310" width="8.453125" style="1" customWidth="1"/>
    <col min="2311" max="2312" width="7.54296875" style="1" customWidth="1"/>
    <col min="2313" max="2558" width="8.7265625" style="1"/>
    <col min="2559" max="2560" width="3.1796875" style="1" customWidth="1"/>
    <col min="2561" max="2561" width="9.26953125" style="1" customWidth="1"/>
    <col min="2562" max="2563" width="4.7265625" style="1" customWidth="1"/>
    <col min="2564" max="2564" width="8" style="1" customWidth="1"/>
    <col min="2565" max="2565" width="40.7265625" style="1" customWidth="1"/>
    <col min="2566" max="2566" width="8.453125" style="1" customWidth="1"/>
    <col min="2567" max="2568" width="7.54296875" style="1" customWidth="1"/>
    <col min="2569" max="2814" width="8.7265625" style="1"/>
    <col min="2815" max="2816" width="3.1796875" style="1" customWidth="1"/>
    <col min="2817" max="2817" width="9.26953125" style="1" customWidth="1"/>
    <col min="2818" max="2819" width="4.7265625" style="1" customWidth="1"/>
    <col min="2820" max="2820" width="8" style="1" customWidth="1"/>
    <col min="2821" max="2821" width="40.7265625" style="1" customWidth="1"/>
    <col min="2822" max="2822" width="8.453125" style="1" customWidth="1"/>
    <col min="2823" max="2824" width="7.54296875" style="1" customWidth="1"/>
    <col min="2825" max="3070" width="8.7265625" style="1"/>
    <col min="3071" max="3072" width="3.1796875" style="1" customWidth="1"/>
    <col min="3073" max="3073" width="9.26953125" style="1" customWidth="1"/>
    <col min="3074" max="3075" width="4.7265625" style="1" customWidth="1"/>
    <col min="3076" max="3076" width="8" style="1" customWidth="1"/>
    <col min="3077" max="3077" width="40.7265625" style="1" customWidth="1"/>
    <col min="3078" max="3078" width="8.453125" style="1" customWidth="1"/>
    <col min="3079" max="3080" width="7.54296875" style="1" customWidth="1"/>
    <col min="3081" max="3326" width="8.7265625" style="1"/>
    <col min="3327" max="3328" width="3.1796875" style="1" customWidth="1"/>
    <col min="3329" max="3329" width="9.26953125" style="1" customWidth="1"/>
    <col min="3330" max="3331" width="4.7265625" style="1" customWidth="1"/>
    <col min="3332" max="3332" width="8" style="1" customWidth="1"/>
    <col min="3333" max="3333" width="40.7265625" style="1" customWidth="1"/>
    <col min="3334" max="3334" width="8.453125" style="1" customWidth="1"/>
    <col min="3335" max="3336" width="7.54296875" style="1" customWidth="1"/>
    <col min="3337" max="3582" width="8.7265625" style="1"/>
    <col min="3583" max="3584" width="3.1796875" style="1" customWidth="1"/>
    <col min="3585" max="3585" width="9.26953125" style="1" customWidth="1"/>
    <col min="3586" max="3587" width="4.7265625" style="1" customWidth="1"/>
    <col min="3588" max="3588" width="8" style="1" customWidth="1"/>
    <col min="3589" max="3589" width="40.7265625" style="1" customWidth="1"/>
    <col min="3590" max="3590" width="8.453125" style="1" customWidth="1"/>
    <col min="3591" max="3592" width="7.54296875" style="1" customWidth="1"/>
    <col min="3593" max="3838" width="8.7265625" style="1"/>
    <col min="3839" max="3840" width="3.1796875" style="1" customWidth="1"/>
    <col min="3841" max="3841" width="9.26953125" style="1" customWidth="1"/>
    <col min="3842" max="3843" width="4.7265625" style="1" customWidth="1"/>
    <col min="3844" max="3844" width="8" style="1" customWidth="1"/>
    <col min="3845" max="3845" width="40.7265625" style="1" customWidth="1"/>
    <col min="3846" max="3846" width="8.453125" style="1" customWidth="1"/>
    <col min="3847" max="3848" width="7.54296875" style="1" customWidth="1"/>
    <col min="3849" max="4094" width="8.7265625" style="1"/>
    <col min="4095" max="4096" width="3.1796875" style="1" customWidth="1"/>
    <col min="4097" max="4097" width="9.26953125" style="1" customWidth="1"/>
    <col min="4098" max="4099" width="4.7265625" style="1" customWidth="1"/>
    <col min="4100" max="4100" width="8" style="1" customWidth="1"/>
    <col min="4101" max="4101" width="40.7265625" style="1" customWidth="1"/>
    <col min="4102" max="4102" width="8.453125" style="1" customWidth="1"/>
    <col min="4103" max="4104" width="7.54296875" style="1" customWidth="1"/>
    <col min="4105" max="4350" width="8.7265625" style="1"/>
    <col min="4351" max="4352" width="3.1796875" style="1" customWidth="1"/>
    <col min="4353" max="4353" width="9.26953125" style="1" customWidth="1"/>
    <col min="4354" max="4355" width="4.7265625" style="1" customWidth="1"/>
    <col min="4356" max="4356" width="8" style="1" customWidth="1"/>
    <col min="4357" max="4357" width="40.7265625" style="1" customWidth="1"/>
    <col min="4358" max="4358" width="8.453125" style="1" customWidth="1"/>
    <col min="4359" max="4360" width="7.54296875" style="1" customWidth="1"/>
    <col min="4361" max="4606" width="8.7265625" style="1"/>
    <col min="4607" max="4608" width="3.1796875" style="1" customWidth="1"/>
    <col min="4609" max="4609" width="9.26953125" style="1" customWidth="1"/>
    <col min="4610" max="4611" width="4.7265625" style="1" customWidth="1"/>
    <col min="4612" max="4612" width="8" style="1" customWidth="1"/>
    <col min="4613" max="4613" width="40.7265625" style="1" customWidth="1"/>
    <col min="4614" max="4614" width="8.453125" style="1" customWidth="1"/>
    <col min="4615" max="4616" width="7.54296875" style="1" customWidth="1"/>
    <col min="4617" max="4862" width="8.7265625" style="1"/>
    <col min="4863" max="4864" width="3.1796875" style="1" customWidth="1"/>
    <col min="4865" max="4865" width="9.26953125" style="1" customWidth="1"/>
    <col min="4866" max="4867" width="4.7265625" style="1" customWidth="1"/>
    <col min="4868" max="4868" width="8" style="1" customWidth="1"/>
    <col min="4869" max="4869" width="40.7265625" style="1" customWidth="1"/>
    <col min="4870" max="4870" width="8.453125" style="1" customWidth="1"/>
    <col min="4871" max="4872" width="7.54296875" style="1" customWidth="1"/>
    <col min="4873" max="5118" width="8.7265625" style="1"/>
    <col min="5119" max="5120" width="3.1796875" style="1" customWidth="1"/>
    <col min="5121" max="5121" width="9.26953125" style="1" customWidth="1"/>
    <col min="5122" max="5123" width="4.7265625" style="1" customWidth="1"/>
    <col min="5124" max="5124" width="8" style="1" customWidth="1"/>
    <col min="5125" max="5125" width="40.7265625" style="1" customWidth="1"/>
    <col min="5126" max="5126" width="8.453125" style="1" customWidth="1"/>
    <col min="5127" max="5128" width="7.54296875" style="1" customWidth="1"/>
    <col min="5129" max="5374" width="8.7265625" style="1"/>
    <col min="5375" max="5376" width="3.1796875" style="1" customWidth="1"/>
    <col min="5377" max="5377" width="9.26953125" style="1" customWidth="1"/>
    <col min="5378" max="5379" width="4.7265625" style="1" customWidth="1"/>
    <col min="5380" max="5380" width="8" style="1" customWidth="1"/>
    <col min="5381" max="5381" width="40.7265625" style="1" customWidth="1"/>
    <col min="5382" max="5382" width="8.453125" style="1" customWidth="1"/>
    <col min="5383" max="5384" width="7.54296875" style="1" customWidth="1"/>
    <col min="5385" max="5630" width="8.7265625" style="1"/>
    <col min="5631" max="5632" width="3.1796875" style="1" customWidth="1"/>
    <col min="5633" max="5633" width="9.26953125" style="1" customWidth="1"/>
    <col min="5634" max="5635" width="4.7265625" style="1" customWidth="1"/>
    <col min="5636" max="5636" width="8" style="1" customWidth="1"/>
    <col min="5637" max="5637" width="40.7265625" style="1" customWidth="1"/>
    <col min="5638" max="5638" width="8.453125" style="1" customWidth="1"/>
    <col min="5639" max="5640" width="7.54296875" style="1" customWidth="1"/>
    <col min="5641" max="5886" width="8.7265625" style="1"/>
    <col min="5887" max="5888" width="3.1796875" style="1" customWidth="1"/>
    <col min="5889" max="5889" width="9.26953125" style="1" customWidth="1"/>
    <col min="5890" max="5891" width="4.7265625" style="1" customWidth="1"/>
    <col min="5892" max="5892" width="8" style="1" customWidth="1"/>
    <col min="5893" max="5893" width="40.7265625" style="1" customWidth="1"/>
    <col min="5894" max="5894" width="8.453125" style="1" customWidth="1"/>
    <col min="5895" max="5896" width="7.54296875" style="1" customWidth="1"/>
    <col min="5897" max="6142" width="8.7265625" style="1"/>
    <col min="6143" max="6144" width="3.1796875" style="1" customWidth="1"/>
    <col min="6145" max="6145" width="9.26953125" style="1" customWidth="1"/>
    <col min="6146" max="6147" width="4.7265625" style="1" customWidth="1"/>
    <col min="6148" max="6148" width="8" style="1" customWidth="1"/>
    <col min="6149" max="6149" width="40.7265625" style="1" customWidth="1"/>
    <col min="6150" max="6150" width="8.453125" style="1" customWidth="1"/>
    <col min="6151" max="6152" width="7.54296875" style="1" customWidth="1"/>
    <col min="6153" max="6398" width="8.7265625" style="1"/>
    <col min="6399" max="6400" width="3.1796875" style="1" customWidth="1"/>
    <col min="6401" max="6401" width="9.26953125" style="1" customWidth="1"/>
    <col min="6402" max="6403" width="4.7265625" style="1" customWidth="1"/>
    <col min="6404" max="6404" width="8" style="1" customWidth="1"/>
    <col min="6405" max="6405" width="40.7265625" style="1" customWidth="1"/>
    <col min="6406" max="6406" width="8.453125" style="1" customWidth="1"/>
    <col min="6407" max="6408" width="7.54296875" style="1" customWidth="1"/>
    <col min="6409" max="6654" width="8.7265625" style="1"/>
    <col min="6655" max="6656" width="3.1796875" style="1" customWidth="1"/>
    <col min="6657" max="6657" width="9.26953125" style="1" customWidth="1"/>
    <col min="6658" max="6659" width="4.7265625" style="1" customWidth="1"/>
    <col min="6660" max="6660" width="8" style="1" customWidth="1"/>
    <col min="6661" max="6661" width="40.7265625" style="1" customWidth="1"/>
    <col min="6662" max="6662" width="8.453125" style="1" customWidth="1"/>
    <col min="6663" max="6664" width="7.54296875" style="1" customWidth="1"/>
    <col min="6665" max="6910" width="8.7265625" style="1"/>
    <col min="6911" max="6912" width="3.1796875" style="1" customWidth="1"/>
    <col min="6913" max="6913" width="9.26953125" style="1" customWidth="1"/>
    <col min="6914" max="6915" width="4.7265625" style="1" customWidth="1"/>
    <col min="6916" max="6916" width="8" style="1" customWidth="1"/>
    <col min="6917" max="6917" width="40.7265625" style="1" customWidth="1"/>
    <col min="6918" max="6918" width="8.453125" style="1" customWidth="1"/>
    <col min="6919" max="6920" width="7.54296875" style="1" customWidth="1"/>
    <col min="6921" max="7166" width="8.7265625" style="1"/>
    <col min="7167" max="7168" width="3.1796875" style="1" customWidth="1"/>
    <col min="7169" max="7169" width="9.26953125" style="1" customWidth="1"/>
    <col min="7170" max="7171" width="4.7265625" style="1" customWidth="1"/>
    <col min="7172" max="7172" width="8" style="1" customWidth="1"/>
    <col min="7173" max="7173" width="40.7265625" style="1" customWidth="1"/>
    <col min="7174" max="7174" width="8.453125" style="1" customWidth="1"/>
    <col min="7175" max="7176" width="7.54296875" style="1" customWidth="1"/>
    <col min="7177" max="7422" width="8.7265625" style="1"/>
    <col min="7423" max="7424" width="3.1796875" style="1" customWidth="1"/>
    <col min="7425" max="7425" width="9.26953125" style="1" customWidth="1"/>
    <col min="7426" max="7427" width="4.7265625" style="1" customWidth="1"/>
    <col min="7428" max="7428" width="8" style="1" customWidth="1"/>
    <col min="7429" max="7429" width="40.7265625" style="1" customWidth="1"/>
    <col min="7430" max="7430" width="8.453125" style="1" customWidth="1"/>
    <col min="7431" max="7432" width="7.54296875" style="1" customWidth="1"/>
    <col min="7433" max="7678" width="8.7265625" style="1"/>
    <col min="7679" max="7680" width="3.1796875" style="1" customWidth="1"/>
    <col min="7681" max="7681" width="9.26953125" style="1" customWidth="1"/>
    <col min="7682" max="7683" width="4.7265625" style="1" customWidth="1"/>
    <col min="7684" max="7684" width="8" style="1" customWidth="1"/>
    <col min="7685" max="7685" width="40.7265625" style="1" customWidth="1"/>
    <col min="7686" max="7686" width="8.453125" style="1" customWidth="1"/>
    <col min="7687" max="7688" width="7.54296875" style="1" customWidth="1"/>
    <col min="7689" max="7934" width="8.7265625" style="1"/>
    <col min="7935" max="7936" width="3.1796875" style="1" customWidth="1"/>
    <col min="7937" max="7937" width="9.26953125" style="1" customWidth="1"/>
    <col min="7938" max="7939" width="4.7265625" style="1" customWidth="1"/>
    <col min="7940" max="7940" width="8" style="1" customWidth="1"/>
    <col min="7941" max="7941" width="40.7265625" style="1" customWidth="1"/>
    <col min="7942" max="7942" width="8.453125" style="1" customWidth="1"/>
    <col min="7943" max="7944" width="7.54296875" style="1" customWidth="1"/>
    <col min="7945" max="8190" width="8.7265625" style="1"/>
    <col min="8191" max="8192" width="3.1796875" style="1" customWidth="1"/>
    <col min="8193" max="8193" width="9.26953125" style="1" customWidth="1"/>
    <col min="8194" max="8195" width="4.7265625" style="1" customWidth="1"/>
    <col min="8196" max="8196" width="8" style="1" customWidth="1"/>
    <col min="8197" max="8197" width="40.7265625" style="1" customWidth="1"/>
    <col min="8198" max="8198" width="8.453125" style="1" customWidth="1"/>
    <col min="8199" max="8200" width="7.54296875" style="1" customWidth="1"/>
    <col min="8201" max="8446" width="8.7265625" style="1"/>
    <col min="8447" max="8448" width="3.1796875" style="1" customWidth="1"/>
    <col min="8449" max="8449" width="9.26953125" style="1" customWidth="1"/>
    <col min="8450" max="8451" width="4.7265625" style="1" customWidth="1"/>
    <col min="8452" max="8452" width="8" style="1" customWidth="1"/>
    <col min="8453" max="8453" width="40.7265625" style="1" customWidth="1"/>
    <col min="8454" max="8454" width="8.453125" style="1" customWidth="1"/>
    <col min="8455" max="8456" width="7.54296875" style="1" customWidth="1"/>
    <col min="8457" max="8702" width="8.7265625" style="1"/>
    <col min="8703" max="8704" width="3.1796875" style="1" customWidth="1"/>
    <col min="8705" max="8705" width="9.26953125" style="1" customWidth="1"/>
    <col min="8706" max="8707" width="4.7265625" style="1" customWidth="1"/>
    <col min="8708" max="8708" width="8" style="1" customWidth="1"/>
    <col min="8709" max="8709" width="40.7265625" style="1" customWidth="1"/>
    <col min="8710" max="8710" width="8.453125" style="1" customWidth="1"/>
    <col min="8711" max="8712" width="7.54296875" style="1" customWidth="1"/>
    <col min="8713" max="8958" width="8.7265625" style="1"/>
    <col min="8959" max="8960" width="3.1796875" style="1" customWidth="1"/>
    <col min="8961" max="8961" width="9.26953125" style="1" customWidth="1"/>
    <col min="8962" max="8963" width="4.7265625" style="1" customWidth="1"/>
    <col min="8964" max="8964" width="8" style="1" customWidth="1"/>
    <col min="8965" max="8965" width="40.7265625" style="1" customWidth="1"/>
    <col min="8966" max="8966" width="8.453125" style="1" customWidth="1"/>
    <col min="8967" max="8968" width="7.54296875" style="1" customWidth="1"/>
    <col min="8969" max="9214" width="8.7265625" style="1"/>
    <col min="9215" max="9216" width="3.1796875" style="1" customWidth="1"/>
    <col min="9217" max="9217" width="9.26953125" style="1" customWidth="1"/>
    <col min="9218" max="9219" width="4.7265625" style="1" customWidth="1"/>
    <col min="9220" max="9220" width="8" style="1" customWidth="1"/>
    <col min="9221" max="9221" width="40.7265625" style="1" customWidth="1"/>
    <col min="9222" max="9222" width="8.453125" style="1" customWidth="1"/>
    <col min="9223" max="9224" width="7.54296875" style="1" customWidth="1"/>
    <col min="9225" max="9470" width="8.7265625" style="1"/>
    <col min="9471" max="9472" width="3.1796875" style="1" customWidth="1"/>
    <col min="9473" max="9473" width="9.26953125" style="1" customWidth="1"/>
    <col min="9474" max="9475" width="4.7265625" style="1" customWidth="1"/>
    <col min="9476" max="9476" width="8" style="1" customWidth="1"/>
    <col min="9477" max="9477" width="40.7265625" style="1" customWidth="1"/>
    <col min="9478" max="9478" width="8.453125" style="1" customWidth="1"/>
    <col min="9479" max="9480" width="7.54296875" style="1" customWidth="1"/>
    <col min="9481" max="9726" width="8.7265625" style="1"/>
    <col min="9727" max="9728" width="3.1796875" style="1" customWidth="1"/>
    <col min="9729" max="9729" width="9.26953125" style="1" customWidth="1"/>
    <col min="9730" max="9731" width="4.7265625" style="1" customWidth="1"/>
    <col min="9732" max="9732" width="8" style="1" customWidth="1"/>
    <col min="9733" max="9733" width="40.7265625" style="1" customWidth="1"/>
    <col min="9734" max="9734" width="8.453125" style="1" customWidth="1"/>
    <col min="9735" max="9736" width="7.54296875" style="1" customWidth="1"/>
    <col min="9737" max="9982" width="8.7265625" style="1"/>
    <col min="9983" max="9984" width="3.1796875" style="1" customWidth="1"/>
    <col min="9985" max="9985" width="9.26953125" style="1" customWidth="1"/>
    <col min="9986" max="9987" width="4.7265625" style="1" customWidth="1"/>
    <col min="9988" max="9988" width="8" style="1" customWidth="1"/>
    <col min="9989" max="9989" width="40.7265625" style="1" customWidth="1"/>
    <col min="9990" max="9990" width="8.453125" style="1" customWidth="1"/>
    <col min="9991" max="9992" width="7.54296875" style="1" customWidth="1"/>
    <col min="9993" max="10238" width="8.7265625" style="1"/>
    <col min="10239" max="10240" width="3.1796875" style="1" customWidth="1"/>
    <col min="10241" max="10241" width="9.26953125" style="1" customWidth="1"/>
    <col min="10242" max="10243" width="4.7265625" style="1" customWidth="1"/>
    <col min="10244" max="10244" width="8" style="1" customWidth="1"/>
    <col min="10245" max="10245" width="40.7265625" style="1" customWidth="1"/>
    <col min="10246" max="10246" width="8.453125" style="1" customWidth="1"/>
    <col min="10247" max="10248" width="7.54296875" style="1" customWidth="1"/>
    <col min="10249" max="10494" width="8.7265625" style="1"/>
    <col min="10495" max="10496" width="3.1796875" style="1" customWidth="1"/>
    <col min="10497" max="10497" width="9.26953125" style="1" customWidth="1"/>
    <col min="10498" max="10499" width="4.7265625" style="1" customWidth="1"/>
    <col min="10500" max="10500" width="8" style="1" customWidth="1"/>
    <col min="10501" max="10501" width="40.7265625" style="1" customWidth="1"/>
    <col min="10502" max="10502" width="8.453125" style="1" customWidth="1"/>
    <col min="10503" max="10504" width="7.54296875" style="1" customWidth="1"/>
    <col min="10505" max="10750" width="8.7265625" style="1"/>
    <col min="10751" max="10752" width="3.1796875" style="1" customWidth="1"/>
    <col min="10753" max="10753" width="9.26953125" style="1" customWidth="1"/>
    <col min="10754" max="10755" width="4.7265625" style="1" customWidth="1"/>
    <col min="10756" max="10756" width="8" style="1" customWidth="1"/>
    <col min="10757" max="10757" width="40.7265625" style="1" customWidth="1"/>
    <col min="10758" max="10758" width="8.453125" style="1" customWidth="1"/>
    <col min="10759" max="10760" width="7.54296875" style="1" customWidth="1"/>
    <col min="10761" max="11006" width="8.7265625" style="1"/>
    <col min="11007" max="11008" width="3.1796875" style="1" customWidth="1"/>
    <col min="11009" max="11009" width="9.26953125" style="1" customWidth="1"/>
    <col min="11010" max="11011" width="4.7265625" style="1" customWidth="1"/>
    <col min="11012" max="11012" width="8" style="1" customWidth="1"/>
    <col min="11013" max="11013" width="40.7265625" style="1" customWidth="1"/>
    <col min="11014" max="11014" width="8.453125" style="1" customWidth="1"/>
    <col min="11015" max="11016" width="7.54296875" style="1" customWidth="1"/>
    <col min="11017" max="11262" width="8.7265625" style="1"/>
    <col min="11263" max="11264" width="3.1796875" style="1" customWidth="1"/>
    <col min="11265" max="11265" width="9.26953125" style="1" customWidth="1"/>
    <col min="11266" max="11267" width="4.7265625" style="1" customWidth="1"/>
    <col min="11268" max="11268" width="8" style="1" customWidth="1"/>
    <col min="11269" max="11269" width="40.7265625" style="1" customWidth="1"/>
    <col min="11270" max="11270" width="8.453125" style="1" customWidth="1"/>
    <col min="11271" max="11272" width="7.54296875" style="1" customWidth="1"/>
    <col min="11273" max="11518" width="8.7265625" style="1"/>
    <col min="11519" max="11520" width="3.1796875" style="1" customWidth="1"/>
    <col min="11521" max="11521" width="9.26953125" style="1" customWidth="1"/>
    <col min="11522" max="11523" width="4.7265625" style="1" customWidth="1"/>
    <col min="11524" max="11524" width="8" style="1" customWidth="1"/>
    <col min="11525" max="11525" width="40.7265625" style="1" customWidth="1"/>
    <col min="11526" max="11526" width="8.453125" style="1" customWidth="1"/>
    <col min="11527" max="11528" width="7.54296875" style="1" customWidth="1"/>
    <col min="11529" max="11774" width="8.7265625" style="1"/>
    <col min="11775" max="11776" width="3.1796875" style="1" customWidth="1"/>
    <col min="11777" max="11777" width="9.26953125" style="1" customWidth="1"/>
    <col min="11778" max="11779" width="4.7265625" style="1" customWidth="1"/>
    <col min="11780" max="11780" width="8" style="1" customWidth="1"/>
    <col min="11781" max="11781" width="40.7265625" style="1" customWidth="1"/>
    <col min="11782" max="11782" width="8.453125" style="1" customWidth="1"/>
    <col min="11783" max="11784" width="7.54296875" style="1" customWidth="1"/>
    <col min="11785" max="12030" width="8.7265625" style="1"/>
    <col min="12031" max="12032" width="3.1796875" style="1" customWidth="1"/>
    <col min="12033" max="12033" width="9.26953125" style="1" customWidth="1"/>
    <col min="12034" max="12035" width="4.7265625" style="1" customWidth="1"/>
    <col min="12036" max="12036" width="8" style="1" customWidth="1"/>
    <col min="12037" max="12037" width="40.7265625" style="1" customWidth="1"/>
    <col min="12038" max="12038" width="8.453125" style="1" customWidth="1"/>
    <col min="12039" max="12040" width="7.54296875" style="1" customWidth="1"/>
    <col min="12041" max="12286" width="8.7265625" style="1"/>
    <col min="12287" max="12288" width="3.1796875" style="1" customWidth="1"/>
    <col min="12289" max="12289" width="9.26953125" style="1" customWidth="1"/>
    <col min="12290" max="12291" width="4.7265625" style="1" customWidth="1"/>
    <col min="12292" max="12292" width="8" style="1" customWidth="1"/>
    <col min="12293" max="12293" width="40.7265625" style="1" customWidth="1"/>
    <col min="12294" max="12294" width="8.453125" style="1" customWidth="1"/>
    <col min="12295" max="12296" width="7.54296875" style="1" customWidth="1"/>
    <col min="12297" max="12542" width="8.7265625" style="1"/>
    <col min="12543" max="12544" width="3.1796875" style="1" customWidth="1"/>
    <col min="12545" max="12545" width="9.26953125" style="1" customWidth="1"/>
    <col min="12546" max="12547" width="4.7265625" style="1" customWidth="1"/>
    <col min="12548" max="12548" width="8" style="1" customWidth="1"/>
    <col min="12549" max="12549" width="40.7265625" style="1" customWidth="1"/>
    <col min="12550" max="12550" width="8.453125" style="1" customWidth="1"/>
    <col min="12551" max="12552" width="7.54296875" style="1" customWidth="1"/>
    <col min="12553" max="12798" width="8.7265625" style="1"/>
    <col min="12799" max="12800" width="3.1796875" style="1" customWidth="1"/>
    <col min="12801" max="12801" width="9.26953125" style="1" customWidth="1"/>
    <col min="12802" max="12803" width="4.7265625" style="1" customWidth="1"/>
    <col min="12804" max="12804" width="8" style="1" customWidth="1"/>
    <col min="12805" max="12805" width="40.7265625" style="1" customWidth="1"/>
    <col min="12806" max="12806" width="8.453125" style="1" customWidth="1"/>
    <col min="12807" max="12808" width="7.54296875" style="1" customWidth="1"/>
    <col min="12809" max="13054" width="8.7265625" style="1"/>
    <col min="13055" max="13056" width="3.1796875" style="1" customWidth="1"/>
    <col min="13057" max="13057" width="9.26953125" style="1" customWidth="1"/>
    <col min="13058" max="13059" width="4.7265625" style="1" customWidth="1"/>
    <col min="13060" max="13060" width="8" style="1" customWidth="1"/>
    <col min="13061" max="13061" width="40.7265625" style="1" customWidth="1"/>
    <col min="13062" max="13062" width="8.453125" style="1" customWidth="1"/>
    <col min="13063" max="13064" width="7.54296875" style="1" customWidth="1"/>
    <col min="13065" max="13310" width="8.7265625" style="1"/>
    <col min="13311" max="13312" width="3.1796875" style="1" customWidth="1"/>
    <col min="13313" max="13313" width="9.26953125" style="1" customWidth="1"/>
    <col min="13314" max="13315" width="4.7265625" style="1" customWidth="1"/>
    <col min="13316" max="13316" width="8" style="1" customWidth="1"/>
    <col min="13317" max="13317" width="40.7265625" style="1" customWidth="1"/>
    <col min="13318" max="13318" width="8.453125" style="1" customWidth="1"/>
    <col min="13319" max="13320" width="7.54296875" style="1" customWidth="1"/>
    <col min="13321" max="13566" width="8.7265625" style="1"/>
    <col min="13567" max="13568" width="3.1796875" style="1" customWidth="1"/>
    <col min="13569" max="13569" width="9.26953125" style="1" customWidth="1"/>
    <col min="13570" max="13571" width="4.7265625" style="1" customWidth="1"/>
    <col min="13572" max="13572" width="8" style="1" customWidth="1"/>
    <col min="13573" max="13573" width="40.7265625" style="1" customWidth="1"/>
    <col min="13574" max="13574" width="8.453125" style="1" customWidth="1"/>
    <col min="13575" max="13576" width="7.54296875" style="1" customWidth="1"/>
    <col min="13577" max="13822" width="8.7265625" style="1"/>
    <col min="13823" max="13824" width="3.1796875" style="1" customWidth="1"/>
    <col min="13825" max="13825" width="9.26953125" style="1" customWidth="1"/>
    <col min="13826" max="13827" width="4.7265625" style="1" customWidth="1"/>
    <col min="13828" max="13828" width="8" style="1" customWidth="1"/>
    <col min="13829" max="13829" width="40.7265625" style="1" customWidth="1"/>
    <col min="13830" max="13830" width="8.453125" style="1" customWidth="1"/>
    <col min="13831" max="13832" width="7.54296875" style="1" customWidth="1"/>
    <col min="13833" max="14078" width="8.7265625" style="1"/>
    <col min="14079" max="14080" width="3.1796875" style="1" customWidth="1"/>
    <col min="14081" max="14081" width="9.26953125" style="1" customWidth="1"/>
    <col min="14082" max="14083" width="4.7265625" style="1" customWidth="1"/>
    <col min="14084" max="14084" width="8" style="1" customWidth="1"/>
    <col min="14085" max="14085" width="40.7265625" style="1" customWidth="1"/>
    <col min="14086" max="14086" width="8.453125" style="1" customWidth="1"/>
    <col min="14087" max="14088" width="7.54296875" style="1" customWidth="1"/>
    <col min="14089" max="14334" width="8.7265625" style="1"/>
    <col min="14335" max="14336" width="3.1796875" style="1" customWidth="1"/>
    <col min="14337" max="14337" width="9.26953125" style="1" customWidth="1"/>
    <col min="14338" max="14339" width="4.7265625" style="1" customWidth="1"/>
    <col min="14340" max="14340" width="8" style="1" customWidth="1"/>
    <col min="14341" max="14341" width="40.7265625" style="1" customWidth="1"/>
    <col min="14342" max="14342" width="8.453125" style="1" customWidth="1"/>
    <col min="14343" max="14344" width="7.54296875" style="1" customWidth="1"/>
    <col min="14345" max="14590" width="8.7265625" style="1"/>
    <col min="14591" max="14592" width="3.1796875" style="1" customWidth="1"/>
    <col min="14593" max="14593" width="9.26953125" style="1" customWidth="1"/>
    <col min="14594" max="14595" width="4.7265625" style="1" customWidth="1"/>
    <col min="14596" max="14596" width="8" style="1" customWidth="1"/>
    <col min="14597" max="14597" width="40.7265625" style="1" customWidth="1"/>
    <col min="14598" max="14598" width="8.453125" style="1" customWidth="1"/>
    <col min="14599" max="14600" width="7.54296875" style="1" customWidth="1"/>
    <col min="14601" max="14846" width="8.7265625" style="1"/>
    <col min="14847" max="14848" width="3.1796875" style="1" customWidth="1"/>
    <col min="14849" max="14849" width="9.26953125" style="1" customWidth="1"/>
    <col min="14850" max="14851" width="4.7265625" style="1" customWidth="1"/>
    <col min="14852" max="14852" width="8" style="1" customWidth="1"/>
    <col min="14853" max="14853" width="40.7265625" style="1" customWidth="1"/>
    <col min="14854" max="14854" width="8.453125" style="1" customWidth="1"/>
    <col min="14855" max="14856" width="7.54296875" style="1" customWidth="1"/>
    <col min="14857" max="15102" width="8.7265625" style="1"/>
    <col min="15103" max="15104" width="3.1796875" style="1" customWidth="1"/>
    <col min="15105" max="15105" width="9.26953125" style="1" customWidth="1"/>
    <col min="15106" max="15107" width="4.7265625" style="1" customWidth="1"/>
    <col min="15108" max="15108" width="8" style="1" customWidth="1"/>
    <col min="15109" max="15109" width="40.7265625" style="1" customWidth="1"/>
    <col min="15110" max="15110" width="8.453125" style="1" customWidth="1"/>
    <col min="15111" max="15112" width="7.54296875" style="1" customWidth="1"/>
    <col min="15113" max="15358" width="8.7265625" style="1"/>
    <col min="15359" max="15360" width="3.1796875" style="1" customWidth="1"/>
    <col min="15361" max="15361" width="9.26953125" style="1" customWidth="1"/>
    <col min="15362" max="15363" width="4.7265625" style="1" customWidth="1"/>
    <col min="15364" max="15364" width="8" style="1" customWidth="1"/>
    <col min="15365" max="15365" width="40.7265625" style="1" customWidth="1"/>
    <col min="15366" max="15366" width="8.453125" style="1" customWidth="1"/>
    <col min="15367" max="15368" width="7.54296875" style="1" customWidth="1"/>
    <col min="15369" max="15614" width="8.7265625" style="1"/>
    <col min="15615" max="15616" width="3.1796875" style="1" customWidth="1"/>
    <col min="15617" max="15617" width="9.26953125" style="1" customWidth="1"/>
    <col min="15618" max="15619" width="4.7265625" style="1" customWidth="1"/>
    <col min="15620" max="15620" width="8" style="1" customWidth="1"/>
    <col min="15621" max="15621" width="40.7265625" style="1" customWidth="1"/>
    <col min="15622" max="15622" width="8.453125" style="1" customWidth="1"/>
    <col min="15623" max="15624" width="7.54296875" style="1" customWidth="1"/>
    <col min="15625" max="15870" width="8.7265625" style="1"/>
    <col min="15871" max="15872" width="3.1796875" style="1" customWidth="1"/>
    <col min="15873" max="15873" width="9.26953125" style="1" customWidth="1"/>
    <col min="15874" max="15875" width="4.7265625" style="1" customWidth="1"/>
    <col min="15876" max="15876" width="8" style="1" customWidth="1"/>
    <col min="15877" max="15877" width="40.7265625" style="1" customWidth="1"/>
    <col min="15878" max="15878" width="8.453125" style="1" customWidth="1"/>
    <col min="15879" max="15880" width="7.54296875" style="1" customWidth="1"/>
    <col min="15881" max="16126" width="8.7265625" style="1"/>
    <col min="16127" max="16128" width="3.1796875" style="1" customWidth="1"/>
    <col min="16129" max="16129" width="9.26953125" style="1" customWidth="1"/>
    <col min="16130" max="16131" width="4.7265625" style="1" customWidth="1"/>
    <col min="16132" max="16132" width="8" style="1" customWidth="1"/>
    <col min="16133" max="16133" width="40.7265625" style="1" customWidth="1"/>
    <col min="16134" max="16134" width="8.453125" style="1" customWidth="1"/>
    <col min="16135" max="16136" width="7.54296875" style="1" customWidth="1"/>
    <col min="16137" max="16383" width="8.7265625" style="1"/>
    <col min="16384" max="16384" width="9.1796875" style="1" customWidth="1"/>
  </cols>
  <sheetData>
    <row r="1" spans="1:24" x14ac:dyDescent="0.25">
      <c r="H1" s="3"/>
      <c r="I1" s="4"/>
      <c r="J1" s="5"/>
      <c r="K1" s="6"/>
      <c r="L1" s="5"/>
      <c r="M1" s="5"/>
      <c r="N1" s="5"/>
      <c r="Q1" s="6"/>
      <c r="S1" s="6"/>
      <c r="T1" s="6"/>
      <c r="W1" s="6" t="s">
        <v>0</v>
      </c>
    </row>
    <row r="2" spans="1:24" ht="18" x14ac:dyDescent="0.4">
      <c r="A2" s="209" t="s">
        <v>1</v>
      </c>
      <c r="B2" s="209"/>
      <c r="C2" s="209"/>
      <c r="D2" s="209"/>
      <c r="E2" s="209"/>
      <c r="F2" s="209"/>
      <c r="G2" s="209"/>
      <c r="H2" s="209"/>
      <c r="I2" s="7"/>
      <c r="J2" s="5"/>
      <c r="K2" s="5"/>
      <c r="L2" s="5"/>
      <c r="M2" s="5"/>
      <c r="N2" s="5"/>
    </row>
    <row r="3" spans="1:24" x14ac:dyDescent="0.25">
      <c r="A3" s="8"/>
      <c r="B3" s="8"/>
      <c r="C3" s="8"/>
      <c r="D3" s="8"/>
      <c r="E3" s="8"/>
      <c r="F3" s="8"/>
      <c r="G3" s="9"/>
      <c r="H3" s="10"/>
      <c r="I3" s="11"/>
      <c r="J3" s="5"/>
      <c r="K3" s="5"/>
      <c r="L3" s="5"/>
      <c r="M3" s="5"/>
      <c r="N3" s="5"/>
    </row>
    <row r="4" spans="1:24" ht="15.5" x14ac:dyDescent="0.35">
      <c r="A4" s="210" t="s">
        <v>2</v>
      </c>
      <c r="B4" s="210"/>
      <c r="C4" s="210"/>
      <c r="D4" s="210"/>
      <c r="E4" s="210"/>
      <c r="F4" s="210"/>
      <c r="G4" s="210"/>
      <c r="H4" s="210"/>
      <c r="I4" s="12"/>
      <c r="J4" s="5"/>
      <c r="K4" s="5"/>
      <c r="L4" s="5"/>
      <c r="M4" s="5"/>
      <c r="N4" s="5"/>
    </row>
    <row r="5" spans="1:24" ht="16" thickBot="1" x14ac:dyDescent="0.4">
      <c r="A5" s="211"/>
      <c r="B5" s="212"/>
      <c r="C5" s="212"/>
      <c r="D5" s="212"/>
      <c r="E5" s="212"/>
      <c r="F5" s="212"/>
      <c r="G5" s="212"/>
      <c r="H5" s="212"/>
      <c r="I5" s="12"/>
      <c r="J5" s="5"/>
      <c r="K5" s="5"/>
      <c r="L5" s="5"/>
      <c r="M5" s="5"/>
      <c r="N5" s="5"/>
    </row>
    <row r="6" spans="1:24" ht="13" thickBot="1" x14ac:dyDescent="0.3">
      <c r="A6" s="8"/>
      <c r="B6" s="8"/>
      <c r="C6" s="8"/>
      <c r="D6" s="8"/>
      <c r="E6" s="8"/>
      <c r="F6" s="8"/>
      <c r="G6" s="9"/>
      <c r="H6" s="213" t="s">
        <v>3</v>
      </c>
      <c r="I6" s="11"/>
      <c r="J6" s="5"/>
      <c r="K6" s="5"/>
      <c r="L6" s="5"/>
      <c r="M6" s="5"/>
      <c r="N6" s="216" t="s">
        <v>4</v>
      </c>
      <c r="P6" s="13"/>
    </row>
    <row r="7" spans="1:24" s="18" customFormat="1" ht="16" thickBot="1" x14ac:dyDescent="0.4">
      <c r="A7" s="219" t="s">
        <v>5</v>
      </c>
      <c r="B7" s="220"/>
      <c r="C7" s="220"/>
      <c r="D7" s="220"/>
      <c r="E7" s="220"/>
      <c r="F7" s="220"/>
      <c r="G7" s="14"/>
      <c r="H7" s="214"/>
      <c r="I7" s="15"/>
      <c r="J7" s="213" t="s">
        <v>6</v>
      </c>
      <c r="K7" s="16"/>
      <c r="L7" s="16"/>
      <c r="M7" s="16"/>
      <c r="N7" s="217"/>
      <c r="O7" s="16"/>
      <c r="P7" s="17"/>
      <c r="Q7" s="16"/>
      <c r="R7" s="16"/>
      <c r="U7" s="16"/>
      <c r="X7" s="16"/>
    </row>
    <row r="8" spans="1:24" s="18" customFormat="1" ht="15" thickBot="1" x14ac:dyDescent="0.4">
      <c r="A8" s="19"/>
      <c r="B8" s="19"/>
      <c r="C8" s="19"/>
      <c r="D8" s="19"/>
      <c r="E8" s="19"/>
      <c r="F8" s="19"/>
      <c r="G8" s="20"/>
      <c r="H8" s="214"/>
      <c r="I8" s="21"/>
      <c r="J8" s="217"/>
      <c r="K8" s="21"/>
      <c r="L8" s="216" t="s">
        <v>7</v>
      </c>
      <c r="M8" s="21"/>
      <c r="N8" s="217"/>
      <c r="O8" s="21"/>
      <c r="P8" s="22"/>
      <c r="Q8" s="21"/>
      <c r="R8" s="23"/>
      <c r="S8" s="21"/>
      <c r="T8" s="23"/>
      <c r="U8" s="21"/>
      <c r="V8" s="23"/>
      <c r="W8" s="21" t="s">
        <v>8</v>
      </c>
      <c r="X8" s="16"/>
    </row>
    <row r="9" spans="1:24" s="18" customFormat="1" ht="32" thickBot="1" x14ac:dyDescent="0.3">
      <c r="A9" s="24" t="s">
        <v>9</v>
      </c>
      <c r="B9" s="25" t="s">
        <v>10</v>
      </c>
      <c r="C9" s="26"/>
      <c r="D9" s="27" t="s">
        <v>11</v>
      </c>
      <c r="E9" s="28" t="s">
        <v>12</v>
      </c>
      <c r="F9" s="28" t="s">
        <v>13</v>
      </c>
      <c r="G9" s="29" t="s">
        <v>14</v>
      </c>
      <c r="H9" s="215"/>
      <c r="I9" s="30" t="s">
        <v>15</v>
      </c>
      <c r="J9" s="218"/>
      <c r="K9" s="30" t="s">
        <v>15</v>
      </c>
      <c r="L9" s="221"/>
      <c r="M9" s="30" t="s">
        <v>15</v>
      </c>
      <c r="N9" s="218"/>
      <c r="O9" s="31" t="s">
        <v>15</v>
      </c>
      <c r="P9" s="32" t="s">
        <v>16</v>
      </c>
      <c r="Q9" s="33" t="s">
        <v>15</v>
      </c>
      <c r="R9" s="34" t="s">
        <v>17</v>
      </c>
      <c r="S9" s="33" t="s">
        <v>15</v>
      </c>
      <c r="T9" s="34" t="s">
        <v>18</v>
      </c>
      <c r="U9" s="33" t="s">
        <v>15</v>
      </c>
      <c r="V9" s="35" t="s">
        <v>19</v>
      </c>
      <c r="W9" s="33" t="s">
        <v>15</v>
      </c>
      <c r="X9" s="16"/>
    </row>
    <row r="10" spans="1:24" s="18" customFormat="1" ht="13" thickBot="1" x14ac:dyDescent="0.3">
      <c r="A10" s="36" t="s">
        <v>20</v>
      </c>
      <c r="B10" s="37" t="s">
        <v>21</v>
      </c>
      <c r="C10" s="38" t="s">
        <v>21</v>
      </c>
      <c r="D10" s="37" t="s">
        <v>21</v>
      </c>
      <c r="E10" s="37" t="s">
        <v>21</v>
      </c>
      <c r="F10" s="39" t="s">
        <v>22</v>
      </c>
      <c r="G10" s="40">
        <f>G11+G153</f>
        <v>9450</v>
      </c>
      <c r="H10" s="40">
        <f>+H11+H153</f>
        <v>14536.8</v>
      </c>
      <c r="I10" s="40">
        <f>+G10+H10</f>
        <v>23986.799999999999</v>
      </c>
      <c r="J10" s="41">
        <f>+J11+J153</f>
        <v>250</v>
      </c>
      <c r="K10" s="41">
        <f>+I10+J10</f>
        <v>24236.799999999999</v>
      </c>
      <c r="L10" s="41">
        <f>+L11+L153</f>
        <v>0</v>
      </c>
      <c r="M10" s="41">
        <f>+K10+L10</f>
        <v>24236.799999999999</v>
      </c>
      <c r="N10" s="41">
        <f>+N11+N153</f>
        <v>-5760</v>
      </c>
      <c r="O10" s="41">
        <f>+M10+N10</f>
        <v>18476.8</v>
      </c>
      <c r="P10" s="42">
        <f>+P11+P153</f>
        <v>312</v>
      </c>
      <c r="Q10" s="42">
        <f>+O10+P10</f>
        <v>18788.8</v>
      </c>
      <c r="R10" s="42">
        <f>+R11+R153</f>
        <v>0</v>
      </c>
      <c r="S10" s="43">
        <f>+Q10+R10</f>
        <v>18788.8</v>
      </c>
      <c r="T10" s="43">
        <f>+T11+T153</f>
        <v>66.500000000000043</v>
      </c>
      <c r="U10" s="43">
        <f>+S10+T10</f>
        <v>18855.3</v>
      </c>
      <c r="V10" s="44">
        <f>+V11+V153</f>
        <v>-591</v>
      </c>
      <c r="W10" s="44">
        <f>+U10+V10</f>
        <v>18264.3</v>
      </c>
      <c r="X10" s="16" t="s">
        <v>23</v>
      </c>
    </row>
    <row r="11" spans="1:24" s="18" customFormat="1" ht="13" thickBot="1" x14ac:dyDescent="0.3">
      <c r="A11" s="45" t="s">
        <v>20</v>
      </c>
      <c r="B11" s="203" t="s">
        <v>21</v>
      </c>
      <c r="C11" s="204"/>
      <c r="D11" s="46" t="s">
        <v>21</v>
      </c>
      <c r="E11" s="47" t="s">
        <v>21</v>
      </c>
      <c r="F11" s="48" t="s">
        <v>24</v>
      </c>
      <c r="G11" s="49">
        <v>3410</v>
      </c>
      <c r="H11" s="49">
        <f>+H12+H101+H105+H107+H109+H111+H113+H117+H119+H121+H123+H125+H127+H129+H131+H133+H135+H137+H139+H141+H149</f>
        <v>0</v>
      </c>
      <c r="I11" s="49">
        <f t="shared" ref="I11:I248" si="0">+G11+H11</f>
        <v>3410</v>
      </c>
      <c r="J11" s="50">
        <f>+J151+J149+J145+J141</f>
        <v>250</v>
      </c>
      <c r="K11" s="50">
        <f t="shared" ref="K11:K248" si="1">+I11+J11</f>
        <v>3660</v>
      </c>
      <c r="L11" s="50">
        <f>+L145+L147</f>
        <v>0</v>
      </c>
      <c r="M11" s="50">
        <f t="shared" ref="M11:M168" si="2">+K11+L11</f>
        <v>3660</v>
      </c>
      <c r="N11" s="50">
        <v>0</v>
      </c>
      <c r="O11" s="50">
        <f t="shared" ref="O11:O166" si="3">+M11+N11</f>
        <v>3660</v>
      </c>
      <c r="P11" s="51">
        <v>0</v>
      </c>
      <c r="Q11" s="51">
        <f t="shared" ref="Q11:Q166" si="4">+O11+P11</f>
        <v>3660</v>
      </c>
      <c r="R11" s="51">
        <v>0</v>
      </c>
      <c r="S11" s="52">
        <f t="shared" ref="S11:S165" si="5">+Q11+R11</f>
        <v>3660</v>
      </c>
      <c r="T11" s="52">
        <f>+T12+T15+T17+T19+T21+T23+T25+T27+T29+T31+T33+T35+T37+T39+T41+T43+T45+T47+T49+T51+T53+T55+T57+T59+T61+T63+T65+T67+T69+T71+T73+T75+T77+T79+T81+T83+T85+T87+T89+T91+T93+T95+T97+T99+T101+T113+T115</f>
        <v>66.500000000000043</v>
      </c>
      <c r="U11" s="52">
        <f t="shared" ref="U11:U74" si="6">+S11+T11</f>
        <v>3726.5</v>
      </c>
      <c r="V11" s="53">
        <f>+V141+V149</f>
        <v>-591</v>
      </c>
      <c r="W11" s="53">
        <f t="shared" ref="W11:W74" si="7">+U11+V11</f>
        <v>3135.5</v>
      </c>
      <c r="X11" s="16" t="s">
        <v>23</v>
      </c>
    </row>
    <row r="12" spans="1:24" s="18" customFormat="1" x14ac:dyDescent="0.25">
      <c r="A12" s="54" t="s">
        <v>20</v>
      </c>
      <c r="B12" s="55" t="s">
        <v>25</v>
      </c>
      <c r="C12" s="55" t="s">
        <v>26</v>
      </c>
      <c r="D12" s="56" t="s">
        <v>21</v>
      </c>
      <c r="E12" s="56" t="s">
        <v>21</v>
      </c>
      <c r="F12" s="57" t="s">
        <v>27</v>
      </c>
      <c r="G12" s="58">
        <f>SUM(G13:G14)</f>
        <v>200</v>
      </c>
      <c r="H12" s="58">
        <f>SUM(H13:H14)</f>
        <v>0</v>
      </c>
      <c r="I12" s="58">
        <f t="shared" si="0"/>
        <v>200</v>
      </c>
      <c r="J12" s="59">
        <v>0</v>
      </c>
      <c r="K12" s="59">
        <f t="shared" si="1"/>
        <v>200</v>
      </c>
      <c r="L12" s="59">
        <v>0</v>
      </c>
      <c r="M12" s="59">
        <f t="shared" si="2"/>
        <v>200</v>
      </c>
      <c r="N12" s="59">
        <v>0</v>
      </c>
      <c r="O12" s="59">
        <f t="shared" si="3"/>
        <v>200</v>
      </c>
      <c r="P12" s="60">
        <v>0</v>
      </c>
      <c r="Q12" s="60">
        <f t="shared" si="4"/>
        <v>200</v>
      </c>
      <c r="R12" s="60">
        <v>0</v>
      </c>
      <c r="S12" s="59">
        <f t="shared" si="5"/>
        <v>200</v>
      </c>
      <c r="T12" s="60">
        <f>T13+T14</f>
        <v>-195.67099999999999</v>
      </c>
      <c r="U12" s="59">
        <f t="shared" si="6"/>
        <v>4.3290000000000077</v>
      </c>
      <c r="V12" s="61">
        <v>0</v>
      </c>
      <c r="W12" s="62">
        <f t="shared" si="7"/>
        <v>4.3290000000000077</v>
      </c>
      <c r="X12" s="16"/>
    </row>
    <row r="13" spans="1:24" s="18" customFormat="1" x14ac:dyDescent="0.25">
      <c r="A13" s="63"/>
      <c r="B13" s="64"/>
      <c r="C13" s="64"/>
      <c r="D13" s="65">
        <v>3299</v>
      </c>
      <c r="E13" s="65">
        <v>5321</v>
      </c>
      <c r="F13" s="66" t="s">
        <v>28</v>
      </c>
      <c r="G13" s="67">
        <v>150</v>
      </c>
      <c r="H13" s="67">
        <v>0</v>
      </c>
      <c r="I13" s="67">
        <f t="shared" si="0"/>
        <v>150</v>
      </c>
      <c r="J13" s="68">
        <v>0</v>
      </c>
      <c r="K13" s="68">
        <f t="shared" si="1"/>
        <v>150</v>
      </c>
      <c r="L13" s="68">
        <v>0</v>
      </c>
      <c r="M13" s="68">
        <f t="shared" si="2"/>
        <v>150</v>
      </c>
      <c r="N13" s="68">
        <v>0</v>
      </c>
      <c r="O13" s="68">
        <f t="shared" si="3"/>
        <v>150</v>
      </c>
      <c r="P13" s="69">
        <v>0</v>
      </c>
      <c r="Q13" s="69">
        <f t="shared" si="4"/>
        <v>150</v>
      </c>
      <c r="R13" s="69">
        <v>0</v>
      </c>
      <c r="S13" s="68">
        <f t="shared" si="5"/>
        <v>150</v>
      </c>
      <c r="T13" s="69">
        <v>-150</v>
      </c>
      <c r="U13" s="68">
        <f t="shared" si="6"/>
        <v>0</v>
      </c>
      <c r="V13" s="68">
        <v>0</v>
      </c>
      <c r="W13" s="70">
        <f t="shared" si="7"/>
        <v>0</v>
      </c>
      <c r="X13" s="16"/>
    </row>
    <row r="14" spans="1:24" s="18" customFormat="1" x14ac:dyDescent="0.25">
      <c r="A14" s="63"/>
      <c r="B14" s="64"/>
      <c r="C14" s="64"/>
      <c r="D14" s="65">
        <v>3299</v>
      </c>
      <c r="E14" s="65">
        <v>5331</v>
      </c>
      <c r="F14" s="66" t="s">
        <v>29</v>
      </c>
      <c r="G14" s="67">
        <v>50</v>
      </c>
      <c r="H14" s="67">
        <v>0</v>
      </c>
      <c r="I14" s="67">
        <f t="shared" si="0"/>
        <v>50</v>
      </c>
      <c r="J14" s="68">
        <v>0</v>
      </c>
      <c r="K14" s="68">
        <f t="shared" si="1"/>
        <v>50</v>
      </c>
      <c r="L14" s="68">
        <v>0</v>
      </c>
      <c r="M14" s="68">
        <f t="shared" si="2"/>
        <v>50</v>
      </c>
      <c r="N14" s="68">
        <v>0</v>
      </c>
      <c r="O14" s="68">
        <f t="shared" si="3"/>
        <v>50</v>
      </c>
      <c r="P14" s="69">
        <v>0</v>
      </c>
      <c r="Q14" s="69">
        <f t="shared" si="4"/>
        <v>50</v>
      </c>
      <c r="R14" s="69">
        <v>0</v>
      </c>
      <c r="S14" s="68">
        <f t="shared" si="5"/>
        <v>50</v>
      </c>
      <c r="T14" s="69">
        <v>-45.670999999999999</v>
      </c>
      <c r="U14" s="68">
        <f t="shared" si="6"/>
        <v>4.3290000000000006</v>
      </c>
      <c r="V14" s="68">
        <v>0</v>
      </c>
      <c r="W14" s="70">
        <f t="shared" si="7"/>
        <v>4.3290000000000006</v>
      </c>
      <c r="X14" s="16"/>
    </row>
    <row r="15" spans="1:24" s="18" customFormat="1" x14ac:dyDescent="0.25">
      <c r="A15" s="71" t="s">
        <v>20</v>
      </c>
      <c r="B15" s="72" t="s">
        <v>25</v>
      </c>
      <c r="C15" s="72" t="s">
        <v>30</v>
      </c>
      <c r="D15" s="73">
        <v>3113</v>
      </c>
      <c r="E15" s="65">
        <v>5321</v>
      </c>
      <c r="F15" s="74" t="s">
        <v>31</v>
      </c>
      <c r="G15" s="75">
        <v>0</v>
      </c>
      <c r="H15" s="67"/>
      <c r="I15" s="67"/>
      <c r="J15" s="68"/>
      <c r="K15" s="68"/>
      <c r="L15" s="68"/>
      <c r="M15" s="68"/>
      <c r="N15" s="68"/>
      <c r="O15" s="68"/>
      <c r="P15" s="69"/>
      <c r="Q15" s="69"/>
      <c r="R15" s="69"/>
      <c r="S15" s="75">
        <v>0</v>
      </c>
      <c r="T15" s="76">
        <f>T16</f>
        <v>10</v>
      </c>
      <c r="U15" s="77">
        <f t="shared" si="6"/>
        <v>10</v>
      </c>
      <c r="V15" s="78">
        <v>0</v>
      </c>
      <c r="W15" s="79">
        <f t="shared" si="7"/>
        <v>10</v>
      </c>
      <c r="X15" s="16"/>
    </row>
    <row r="16" spans="1:24" s="18" customFormat="1" x14ac:dyDescent="0.25">
      <c r="A16" s="63"/>
      <c r="B16" s="64"/>
      <c r="C16" s="64"/>
      <c r="D16" s="65"/>
      <c r="E16" s="65"/>
      <c r="F16" s="80" t="s">
        <v>28</v>
      </c>
      <c r="G16" s="67">
        <v>0</v>
      </c>
      <c r="H16" s="67"/>
      <c r="I16" s="67"/>
      <c r="J16" s="68"/>
      <c r="K16" s="68"/>
      <c r="L16" s="68"/>
      <c r="M16" s="68"/>
      <c r="N16" s="68"/>
      <c r="O16" s="68"/>
      <c r="P16" s="69"/>
      <c r="Q16" s="69"/>
      <c r="R16" s="69"/>
      <c r="S16" s="67">
        <v>0</v>
      </c>
      <c r="T16" s="69">
        <v>10</v>
      </c>
      <c r="U16" s="68">
        <f t="shared" si="6"/>
        <v>10</v>
      </c>
      <c r="V16" s="68">
        <v>0</v>
      </c>
      <c r="W16" s="70">
        <f t="shared" si="7"/>
        <v>10</v>
      </c>
      <c r="X16" s="16"/>
    </row>
    <row r="17" spans="1:24" s="18" customFormat="1" x14ac:dyDescent="0.25">
      <c r="A17" s="71" t="s">
        <v>20</v>
      </c>
      <c r="B17" s="81" t="s">
        <v>25</v>
      </c>
      <c r="C17" s="72" t="s">
        <v>32</v>
      </c>
      <c r="D17" s="73">
        <v>3113</v>
      </c>
      <c r="E17" s="65">
        <v>5321</v>
      </c>
      <c r="F17" s="74" t="s">
        <v>33</v>
      </c>
      <c r="G17" s="75">
        <v>0</v>
      </c>
      <c r="H17" s="67"/>
      <c r="I17" s="67"/>
      <c r="J17" s="68"/>
      <c r="K17" s="68"/>
      <c r="L17" s="68"/>
      <c r="M17" s="68"/>
      <c r="N17" s="68"/>
      <c r="O17" s="68"/>
      <c r="P17" s="69"/>
      <c r="Q17" s="69"/>
      <c r="R17" s="69"/>
      <c r="S17" s="75">
        <v>0</v>
      </c>
      <c r="T17" s="76">
        <f>T18</f>
        <v>4.8</v>
      </c>
      <c r="U17" s="77">
        <f t="shared" si="6"/>
        <v>4.8</v>
      </c>
      <c r="V17" s="78">
        <v>0</v>
      </c>
      <c r="W17" s="79">
        <f t="shared" si="7"/>
        <v>4.8</v>
      </c>
      <c r="X17" s="16"/>
    </row>
    <row r="18" spans="1:24" s="18" customFormat="1" x14ac:dyDescent="0.25">
      <c r="A18" s="63"/>
      <c r="B18" s="64"/>
      <c r="C18" s="64"/>
      <c r="D18" s="65"/>
      <c r="E18" s="65"/>
      <c r="F18" s="80" t="s">
        <v>28</v>
      </c>
      <c r="G18" s="67">
        <v>0</v>
      </c>
      <c r="H18" s="67"/>
      <c r="I18" s="67"/>
      <c r="J18" s="68"/>
      <c r="K18" s="68"/>
      <c r="L18" s="68"/>
      <c r="M18" s="68"/>
      <c r="N18" s="68"/>
      <c r="O18" s="68"/>
      <c r="P18" s="69"/>
      <c r="Q18" s="69"/>
      <c r="R18" s="69"/>
      <c r="S18" s="67">
        <v>0</v>
      </c>
      <c r="T18" s="69">
        <v>4.8</v>
      </c>
      <c r="U18" s="68">
        <f t="shared" si="6"/>
        <v>4.8</v>
      </c>
      <c r="V18" s="68">
        <v>0</v>
      </c>
      <c r="W18" s="70">
        <f t="shared" si="7"/>
        <v>4.8</v>
      </c>
      <c r="X18" s="16"/>
    </row>
    <row r="19" spans="1:24" s="18" customFormat="1" x14ac:dyDescent="0.25">
      <c r="A19" s="71" t="s">
        <v>20</v>
      </c>
      <c r="B19" s="81" t="s">
        <v>25</v>
      </c>
      <c r="C19" s="72" t="s">
        <v>34</v>
      </c>
      <c r="D19" s="73">
        <v>3113</v>
      </c>
      <c r="E19" s="65">
        <v>5321</v>
      </c>
      <c r="F19" s="74" t="s">
        <v>35</v>
      </c>
      <c r="G19" s="75">
        <v>0</v>
      </c>
      <c r="H19" s="67"/>
      <c r="I19" s="67"/>
      <c r="J19" s="68"/>
      <c r="K19" s="68"/>
      <c r="L19" s="68"/>
      <c r="M19" s="68"/>
      <c r="N19" s="68"/>
      <c r="O19" s="68"/>
      <c r="P19" s="69"/>
      <c r="Q19" s="69"/>
      <c r="R19" s="69"/>
      <c r="S19" s="75">
        <v>0</v>
      </c>
      <c r="T19" s="76">
        <f>T20</f>
        <v>6</v>
      </c>
      <c r="U19" s="77">
        <f t="shared" si="6"/>
        <v>6</v>
      </c>
      <c r="V19" s="78">
        <v>0</v>
      </c>
      <c r="W19" s="79">
        <f t="shared" si="7"/>
        <v>6</v>
      </c>
      <c r="X19" s="16"/>
    </row>
    <row r="20" spans="1:24" s="18" customFormat="1" x14ac:dyDescent="0.25">
      <c r="A20" s="63"/>
      <c r="B20" s="64"/>
      <c r="C20" s="64"/>
      <c r="D20" s="65"/>
      <c r="E20" s="65"/>
      <c r="F20" s="80" t="s">
        <v>28</v>
      </c>
      <c r="G20" s="67">
        <v>0</v>
      </c>
      <c r="H20" s="67"/>
      <c r="I20" s="67"/>
      <c r="J20" s="68"/>
      <c r="K20" s="68"/>
      <c r="L20" s="68"/>
      <c r="M20" s="68"/>
      <c r="N20" s="68"/>
      <c r="O20" s="68"/>
      <c r="P20" s="69"/>
      <c r="Q20" s="69"/>
      <c r="R20" s="69"/>
      <c r="S20" s="67">
        <v>0</v>
      </c>
      <c r="T20" s="69">
        <v>6</v>
      </c>
      <c r="U20" s="68">
        <f t="shared" si="6"/>
        <v>6</v>
      </c>
      <c r="V20" s="68">
        <v>0</v>
      </c>
      <c r="W20" s="70">
        <f t="shared" si="7"/>
        <v>6</v>
      </c>
      <c r="X20" s="16"/>
    </row>
    <row r="21" spans="1:24" s="18" customFormat="1" x14ac:dyDescent="0.25">
      <c r="A21" s="71" t="s">
        <v>20</v>
      </c>
      <c r="B21" s="81" t="s">
        <v>25</v>
      </c>
      <c r="C21" s="72" t="s">
        <v>36</v>
      </c>
      <c r="D21" s="73">
        <v>3113</v>
      </c>
      <c r="E21" s="65">
        <v>5321</v>
      </c>
      <c r="F21" s="74" t="s">
        <v>37</v>
      </c>
      <c r="G21" s="75">
        <v>0</v>
      </c>
      <c r="H21" s="67"/>
      <c r="I21" s="67"/>
      <c r="J21" s="68"/>
      <c r="K21" s="68"/>
      <c r="L21" s="68"/>
      <c r="M21" s="68"/>
      <c r="N21" s="68"/>
      <c r="O21" s="68"/>
      <c r="P21" s="69"/>
      <c r="Q21" s="69"/>
      <c r="R21" s="69"/>
      <c r="S21" s="75">
        <v>0</v>
      </c>
      <c r="T21" s="76">
        <f>T22</f>
        <v>4.5</v>
      </c>
      <c r="U21" s="77">
        <f t="shared" si="6"/>
        <v>4.5</v>
      </c>
      <c r="V21" s="78">
        <v>0</v>
      </c>
      <c r="W21" s="79">
        <f t="shared" si="7"/>
        <v>4.5</v>
      </c>
      <c r="X21" s="16"/>
    </row>
    <row r="22" spans="1:24" s="18" customFormat="1" x14ac:dyDescent="0.25">
      <c r="A22" s="63"/>
      <c r="B22" s="64"/>
      <c r="C22" s="64"/>
      <c r="D22" s="65"/>
      <c r="E22" s="65"/>
      <c r="F22" s="80" t="s">
        <v>28</v>
      </c>
      <c r="G22" s="67">
        <v>0</v>
      </c>
      <c r="H22" s="67"/>
      <c r="I22" s="67"/>
      <c r="J22" s="68"/>
      <c r="K22" s="68"/>
      <c r="L22" s="68"/>
      <c r="M22" s="68"/>
      <c r="N22" s="68"/>
      <c r="O22" s="68"/>
      <c r="P22" s="69"/>
      <c r="Q22" s="69"/>
      <c r="R22" s="69"/>
      <c r="S22" s="67">
        <v>0</v>
      </c>
      <c r="T22" s="69">
        <v>4.5</v>
      </c>
      <c r="U22" s="68">
        <f t="shared" si="6"/>
        <v>4.5</v>
      </c>
      <c r="V22" s="68">
        <v>0</v>
      </c>
      <c r="W22" s="70">
        <f t="shared" si="7"/>
        <v>4.5</v>
      </c>
      <c r="X22" s="16"/>
    </row>
    <row r="23" spans="1:24" s="18" customFormat="1" x14ac:dyDescent="0.25">
      <c r="A23" s="71" t="s">
        <v>20</v>
      </c>
      <c r="B23" s="81" t="s">
        <v>25</v>
      </c>
      <c r="C23" s="72" t="s">
        <v>38</v>
      </c>
      <c r="D23" s="73">
        <v>3113</v>
      </c>
      <c r="E23" s="65">
        <v>5321</v>
      </c>
      <c r="F23" s="74" t="s">
        <v>39</v>
      </c>
      <c r="G23" s="75">
        <v>0</v>
      </c>
      <c r="H23" s="67"/>
      <c r="I23" s="67"/>
      <c r="J23" s="68"/>
      <c r="K23" s="68"/>
      <c r="L23" s="68"/>
      <c r="M23" s="68"/>
      <c r="N23" s="68"/>
      <c r="O23" s="68"/>
      <c r="P23" s="69"/>
      <c r="Q23" s="69"/>
      <c r="R23" s="69"/>
      <c r="S23" s="75">
        <v>0</v>
      </c>
      <c r="T23" s="76">
        <f>T24</f>
        <v>4.8</v>
      </c>
      <c r="U23" s="77">
        <f t="shared" si="6"/>
        <v>4.8</v>
      </c>
      <c r="V23" s="78">
        <v>0</v>
      </c>
      <c r="W23" s="79">
        <f t="shared" si="7"/>
        <v>4.8</v>
      </c>
      <c r="X23" s="16"/>
    </row>
    <row r="24" spans="1:24" s="18" customFormat="1" x14ac:dyDescent="0.25">
      <c r="A24" s="63"/>
      <c r="B24" s="64"/>
      <c r="C24" s="64"/>
      <c r="D24" s="65"/>
      <c r="E24" s="65"/>
      <c r="F24" s="80" t="s">
        <v>28</v>
      </c>
      <c r="G24" s="67">
        <v>0</v>
      </c>
      <c r="H24" s="67"/>
      <c r="I24" s="67"/>
      <c r="J24" s="68"/>
      <c r="K24" s="68"/>
      <c r="L24" s="68"/>
      <c r="M24" s="68"/>
      <c r="N24" s="68"/>
      <c r="O24" s="68"/>
      <c r="P24" s="69"/>
      <c r="Q24" s="69"/>
      <c r="R24" s="69"/>
      <c r="S24" s="67">
        <v>0</v>
      </c>
      <c r="T24" s="69">
        <v>4.8</v>
      </c>
      <c r="U24" s="68">
        <f t="shared" si="6"/>
        <v>4.8</v>
      </c>
      <c r="V24" s="68">
        <v>0</v>
      </c>
      <c r="W24" s="70">
        <f t="shared" si="7"/>
        <v>4.8</v>
      </c>
      <c r="X24" s="16"/>
    </row>
    <row r="25" spans="1:24" s="18" customFormat="1" x14ac:dyDescent="0.25">
      <c r="A25" s="71" t="s">
        <v>20</v>
      </c>
      <c r="B25" s="81" t="s">
        <v>25</v>
      </c>
      <c r="C25" s="72" t="s">
        <v>40</v>
      </c>
      <c r="D25" s="73">
        <v>3113</v>
      </c>
      <c r="E25" s="65">
        <v>5321</v>
      </c>
      <c r="F25" s="74" t="s">
        <v>41</v>
      </c>
      <c r="G25" s="75">
        <v>0</v>
      </c>
      <c r="H25" s="67"/>
      <c r="I25" s="67"/>
      <c r="J25" s="68"/>
      <c r="K25" s="68"/>
      <c r="L25" s="68"/>
      <c r="M25" s="68"/>
      <c r="N25" s="68"/>
      <c r="O25" s="68"/>
      <c r="P25" s="69"/>
      <c r="Q25" s="69"/>
      <c r="R25" s="69"/>
      <c r="S25" s="75">
        <v>0</v>
      </c>
      <c r="T25" s="76">
        <f>T26</f>
        <v>7</v>
      </c>
      <c r="U25" s="77">
        <f t="shared" si="6"/>
        <v>7</v>
      </c>
      <c r="V25" s="78">
        <v>0</v>
      </c>
      <c r="W25" s="79">
        <f t="shared" si="7"/>
        <v>7</v>
      </c>
      <c r="X25" s="16"/>
    </row>
    <row r="26" spans="1:24" s="18" customFormat="1" x14ac:dyDescent="0.25">
      <c r="A26" s="63"/>
      <c r="B26" s="64"/>
      <c r="C26" s="64"/>
      <c r="D26" s="65"/>
      <c r="E26" s="65"/>
      <c r="F26" s="80" t="s">
        <v>28</v>
      </c>
      <c r="G26" s="67">
        <v>0</v>
      </c>
      <c r="H26" s="67"/>
      <c r="I26" s="67"/>
      <c r="J26" s="68"/>
      <c r="K26" s="68"/>
      <c r="L26" s="68"/>
      <c r="M26" s="68"/>
      <c r="N26" s="68"/>
      <c r="O26" s="68"/>
      <c r="P26" s="69"/>
      <c r="Q26" s="69"/>
      <c r="R26" s="69"/>
      <c r="S26" s="67">
        <v>0</v>
      </c>
      <c r="T26" s="69">
        <v>7</v>
      </c>
      <c r="U26" s="68">
        <f t="shared" si="6"/>
        <v>7</v>
      </c>
      <c r="V26" s="68">
        <v>0</v>
      </c>
      <c r="W26" s="70">
        <f t="shared" si="7"/>
        <v>7</v>
      </c>
      <c r="X26" s="16"/>
    </row>
    <row r="27" spans="1:24" s="18" customFormat="1" x14ac:dyDescent="0.25">
      <c r="A27" s="71" t="s">
        <v>20</v>
      </c>
      <c r="B27" s="81" t="s">
        <v>25</v>
      </c>
      <c r="C27" s="72" t="s">
        <v>42</v>
      </c>
      <c r="D27" s="73">
        <v>3113</v>
      </c>
      <c r="E27" s="65">
        <v>5321</v>
      </c>
      <c r="F27" s="74" t="s">
        <v>43</v>
      </c>
      <c r="G27" s="75">
        <v>0</v>
      </c>
      <c r="H27" s="67"/>
      <c r="I27" s="67"/>
      <c r="J27" s="68"/>
      <c r="K27" s="68"/>
      <c r="L27" s="68"/>
      <c r="M27" s="68"/>
      <c r="N27" s="68"/>
      <c r="O27" s="68"/>
      <c r="P27" s="69"/>
      <c r="Q27" s="69"/>
      <c r="R27" s="69"/>
      <c r="S27" s="75">
        <v>0</v>
      </c>
      <c r="T27" s="76">
        <f>T28</f>
        <v>2.8</v>
      </c>
      <c r="U27" s="77">
        <f t="shared" si="6"/>
        <v>2.8</v>
      </c>
      <c r="V27" s="78">
        <v>0</v>
      </c>
      <c r="W27" s="79">
        <f t="shared" si="7"/>
        <v>2.8</v>
      </c>
      <c r="X27" s="16"/>
    </row>
    <row r="28" spans="1:24" s="18" customFormat="1" x14ac:dyDescent="0.25">
      <c r="A28" s="63"/>
      <c r="B28" s="64"/>
      <c r="C28" s="64"/>
      <c r="D28" s="65"/>
      <c r="E28" s="65"/>
      <c r="F28" s="80" t="s">
        <v>28</v>
      </c>
      <c r="G28" s="67">
        <v>0</v>
      </c>
      <c r="H28" s="67"/>
      <c r="I28" s="67"/>
      <c r="J28" s="68"/>
      <c r="K28" s="68"/>
      <c r="L28" s="68"/>
      <c r="M28" s="68"/>
      <c r="N28" s="68"/>
      <c r="O28" s="68"/>
      <c r="P28" s="69"/>
      <c r="Q28" s="69"/>
      <c r="R28" s="69"/>
      <c r="S28" s="67">
        <v>0</v>
      </c>
      <c r="T28" s="69">
        <v>2.8</v>
      </c>
      <c r="U28" s="68">
        <f t="shared" si="6"/>
        <v>2.8</v>
      </c>
      <c r="V28" s="68">
        <v>0</v>
      </c>
      <c r="W28" s="70">
        <f t="shared" si="7"/>
        <v>2.8</v>
      </c>
      <c r="X28" s="16"/>
    </row>
    <row r="29" spans="1:24" s="18" customFormat="1" x14ac:dyDescent="0.25">
      <c r="A29" s="71" t="s">
        <v>20</v>
      </c>
      <c r="B29" s="81" t="s">
        <v>25</v>
      </c>
      <c r="C29" s="72" t="s">
        <v>44</v>
      </c>
      <c r="D29" s="73">
        <v>3113</v>
      </c>
      <c r="E29" s="65">
        <v>5321</v>
      </c>
      <c r="F29" s="74" t="s">
        <v>45</v>
      </c>
      <c r="G29" s="75">
        <v>0</v>
      </c>
      <c r="H29" s="67"/>
      <c r="I29" s="67"/>
      <c r="J29" s="68"/>
      <c r="K29" s="68"/>
      <c r="L29" s="68"/>
      <c r="M29" s="68"/>
      <c r="N29" s="68"/>
      <c r="O29" s="68"/>
      <c r="P29" s="69"/>
      <c r="Q29" s="69"/>
      <c r="R29" s="69"/>
      <c r="S29" s="75">
        <v>0</v>
      </c>
      <c r="T29" s="76">
        <f>T30</f>
        <v>4.4000000000000004</v>
      </c>
      <c r="U29" s="77">
        <f t="shared" si="6"/>
        <v>4.4000000000000004</v>
      </c>
      <c r="V29" s="78">
        <v>0</v>
      </c>
      <c r="W29" s="79">
        <f t="shared" si="7"/>
        <v>4.4000000000000004</v>
      </c>
      <c r="X29" s="16"/>
    </row>
    <row r="30" spans="1:24" s="18" customFormat="1" x14ac:dyDescent="0.25">
      <c r="A30" s="63"/>
      <c r="B30" s="64"/>
      <c r="C30" s="64"/>
      <c r="D30" s="65"/>
      <c r="E30" s="65"/>
      <c r="F30" s="80" t="s">
        <v>28</v>
      </c>
      <c r="G30" s="67">
        <v>0</v>
      </c>
      <c r="H30" s="67"/>
      <c r="I30" s="67"/>
      <c r="J30" s="68"/>
      <c r="K30" s="68"/>
      <c r="L30" s="68"/>
      <c r="M30" s="68"/>
      <c r="N30" s="68"/>
      <c r="O30" s="68"/>
      <c r="P30" s="69"/>
      <c r="Q30" s="69"/>
      <c r="R30" s="69"/>
      <c r="S30" s="67">
        <v>0</v>
      </c>
      <c r="T30" s="69">
        <v>4.4000000000000004</v>
      </c>
      <c r="U30" s="68">
        <f t="shared" si="6"/>
        <v>4.4000000000000004</v>
      </c>
      <c r="V30" s="68">
        <v>0</v>
      </c>
      <c r="W30" s="70">
        <f t="shared" si="7"/>
        <v>4.4000000000000004</v>
      </c>
      <c r="X30" s="16"/>
    </row>
    <row r="31" spans="1:24" s="18" customFormat="1" x14ac:dyDescent="0.25">
      <c r="A31" s="71" t="s">
        <v>20</v>
      </c>
      <c r="B31" s="81" t="s">
        <v>25</v>
      </c>
      <c r="C31" s="72" t="s">
        <v>46</v>
      </c>
      <c r="D31" s="73">
        <v>3113</v>
      </c>
      <c r="E31" s="65">
        <v>5321</v>
      </c>
      <c r="F31" s="74" t="s">
        <v>47</v>
      </c>
      <c r="G31" s="75">
        <v>0</v>
      </c>
      <c r="H31" s="67"/>
      <c r="I31" s="67"/>
      <c r="J31" s="68"/>
      <c r="K31" s="68"/>
      <c r="L31" s="68"/>
      <c r="M31" s="68"/>
      <c r="N31" s="68"/>
      <c r="O31" s="68"/>
      <c r="P31" s="69"/>
      <c r="Q31" s="69"/>
      <c r="R31" s="69"/>
      <c r="S31" s="75">
        <v>0</v>
      </c>
      <c r="T31" s="76">
        <f>T32</f>
        <v>2.5</v>
      </c>
      <c r="U31" s="77">
        <f t="shared" si="6"/>
        <v>2.5</v>
      </c>
      <c r="V31" s="78">
        <v>0</v>
      </c>
      <c r="W31" s="79">
        <f t="shared" si="7"/>
        <v>2.5</v>
      </c>
      <c r="X31" s="16"/>
    </row>
    <row r="32" spans="1:24" s="18" customFormat="1" x14ac:dyDescent="0.25">
      <c r="A32" s="63"/>
      <c r="B32" s="64"/>
      <c r="C32" s="64"/>
      <c r="D32" s="65"/>
      <c r="E32" s="65"/>
      <c r="F32" s="80" t="s">
        <v>28</v>
      </c>
      <c r="G32" s="67">
        <v>0</v>
      </c>
      <c r="H32" s="67"/>
      <c r="I32" s="67"/>
      <c r="J32" s="68"/>
      <c r="K32" s="68"/>
      <c r="L32" s="68"/>
      <c r="M32" s="68"/>
      <c r="N32" s="68"/>
      <c r="O32" s="68"/>
      <c r="P32" s="69"/>
      <c r="Q32" s="69"/>
      <c r="R32" s="69"/>
      <c r="S32" s="67">
        <v>0</v>
      </c>
      <c r="T32" s="69">
        <v>2.5</v>
      </c>
      <c r="U32" s="68">
        <f t="shared" si="6"/>
        <v>2.5</v>
      </c>
      <c r="V32" s="68">
        <v>0</v>
      </c>
      <c r="W32" s="70">
        <f t="shared" si="7"/>
        <v>2.5</v>
      </c>
      <c r="X32" s="16"/>
    </row>
    <row r="33" spans="1:24" s="18" customFormat="1" x14ac:dyDescent="0.25">
      <c r="A33" s="71" t="s">
        <v>20</v>
      </c>
      <c r="B33" s="81" t="s">
        <v>25</v>
      </c>
      <c r="C33" s="72" t="s">
        <v>48</v>
      </c>
      <c r="D33" s="73">
        <v>3113</v>
      </c>
      <c r="E33" s="65">
        <v>5321</v>
      </c>
      <c r="F33" s="74" t="s">
        <v>49</v>
      </c>
      <c r="G33" s="75">
        <v>0</v>
      </c>
      <c r="H33" s="67"/>
      <c r="I33" s="67"/>
      <c r="J33" s="68"/>
      <c r="K33" s="68"/>
      <c r="L33" s="68"/>
      <c r="M33" s="68"/>
      <c r="N33" s="68"/>
      <c r="O33" s="68"/>
      <c r="P33" s="69"/>
      <c r="Q33" s="69"/>
      <c r="R33" s="69"/>
      <c r="S33" s="75">
        <v>0</v>
      </c>
      <c r="T33" s="76">
        <f>T34</f>
        <v>4</v>
      </c>
      <c r="U33" s="77">
        <f t="shared" si="6"/>
        <v>4</v>
      </c>
      <c r="V33" s="78">
        <v>0</v>
      </c>
      <c r="W33" s="79">
        <f t="shared" si="7"/>
        <v>4</v>
      </c>
      <c r="X33" s="16"/>
    </row>
    <row r="34" spans="1:24" s="18" customFormat="1" x14ac:dyDescent="0.25">
      <c r="A34" s="63"/>
      <c r="B34" s="64"/>
      <c r="C34" s="64"/>
      <c r="D34" s="65"/>
      <c r="E34" s="65"/>
      <c r="F34" s="80" t="s">
        <v>28</v>
      </c>
      <c r="G34" s="67">
        <v>0</v>
      </c>
      <c r="H34" s="67"/>
      <c r="I34" s="67"/>
      <c r="J34" s="68"/>
      <c r="K34" s="68"/>
      <c r="L34" s="68"/>
      <c r="M34" s="68"/>
      <c r="N34" s="68"/>
      <c r="O34" s="68"/>
      <c r="P34" s="69"/>
      <c r="Q34" s="69"/>
      <c r="R34" s="69"/>
      <c r="S34" s="67">
        <v>0</v>
      </c>
      <c r="T34" s="69">
        <v>4</v>
      </c>
      <c r="U34" s="68">
        <f t="shared" si="6"/>
        <v>4</v>
      </c>
      <c r="V34" s="68">
        <v>0</v>
      </c>
      <c r="W34" s="70">
        <f t="shared" si="7"/>
        <v>4</v>
      </c>
      <c r="X34" s="16"/>
    </row>
    <row r="35" spans="1:24" s="18" customFormat="1" x14ac:dyDescent="0.25">
      <c r="A35" s="71" t="s">
        <v>20</v>
      </c>
      <c r="B35" s="81" t="s">
        <v>25</v>
      </c>
      <c r="C35" s="72" t="s">
        <v>50</v>
      </c>
      <c r="D35" s="73">
        <v>3113</v>
      </c>
      <c r="E35" s="65">
        <v>5321</v>
      </c>
      <c r="F35" s="74" t="s">
        <v>51</v>
      </c>
      <c r="G35" s="75">
        <v>0</v>
      </c>
      <c r="H35" s="67"/>
      <c r="I35" s="67"/>
      <c r="J35" s="68"/>
      <c r="K35" s="68"/>
      <c r="L35" s="68"/>
      <c r="M35" s="68"/>
      <c r="N35" s="68"/>
      <c r="O35" s="68"/>
      <c r="P35" s="69"/>
      <c r="Q35" s="69"/>
      <c r="R35" s="69"/>
      <c r="S35" s="75">
        <v>0</v>
      </c>
      <c r="T35" s="76">
        <f>T36</f>
        <v>6.5</v>
      </c>
      <c r="U35" s="77">
        <f t="shared" si="6"/>
        <v>6.5</v>
      </c>
      <c r="V35" s="78">
        <v>0</v>
      </c>
      <c r="W35" s="79">
        <f t="shared" si="7"/>
        <v>6.5</v>
      </c>
      <c r="X35" s="16"/>
    </row>
    <row r="36" spans="1:24" s="18" customFormat="1" x14ac:dyDescent="0.25">
      <c r="A36" s="63"/>
      <c r="B36" s="64"/>
      <c r="C36" s="64"/>
      <c r="D36" s="65"/>
      <c r="E36" s="65"/>
      <c r="F36" s="80" t="s">
        <v>28</v>
      </c>
      <c r="G36" s="67">
        <v>0</v>
      </c>
      <c r="H36" s="67"/>
      <c r="I36" s="67"/>
      <c r="J36" s="68"/>
      <c r="K36" s="68"/>
      <c r="L36" s="68"/>
      <c r="M36" s="68"/>
      <c r="N36" s="68"/>
      <c r="O36" s="68"/>
      <c r="P36" s="69"/>
      <c r="Q36" s="69"/>
      <c r="R36" s="69"/>
      <c r="S36" s="67">
        <v>0</v>
      </c>
      <c r="T36" s="69">
        <v>6.5</v>
      </c>
      <c r="U36" s="68">
        <f t="shared" si="6"/>
        <v>6.5</v>
      </c>
      <c r="V36" s="68">
        <v>0</v>
      </c>
      <c r="W36" s="70">
        <f t="shared" si="7"/>
        <v>6.5</v>
      </c>
      <c r="X36" s="16"/>
    </row>
    <row r="37" spans="1:24" s="18" customFormat="1" x14ac:dyDescent="0.25">
      <c r="A37" s="71" t="s">
        <v>20</v>
      </c>
      <c r="B37" s="81" t="s">
        <v>25</v>
      </c>
      <c r="C37" s="72" t="s">
        <v>52</v>
      </c>
      <c r="D37" s="73">
        <v>3113</v>
      </c>
      <c r="E37" s="65">
        <v>5321</v>
      </c>
      <c r="F37" s="74" t="s">
        <v>53</v>
      </c>
      <c r="G37" s="75">
        <v>0</v>
      </c>
      <c r="H37" s="67"/>
      <c r="I37" s="67"/>
      <c r="J37" s="68"/>
      <c r="K37" s="68"/>
      <c r="L37" s="68"/>
      <c r="M37" s="68"/>
      <c r="N37" s="68"/>
      <c r="O37" s="68"/>
      <c r="P37" s="69"/>
      <c r="Q37" s="69"/>
      <c r="R37" s="69"/>
      <c r="S37" s="75">
        <v>0</v>
      </c>
      <c r="T37" s="76">
        <f>T38</f>
        <v>2.7</v>
      </c>
      <c r="U37" s="77">
        <f t="shared" si="6"/>
        <v>2.7</v>
      </c>
      <c r="V37" s="78">
        <v>0</v>
      </c>
      <c r="W37" s="79">
        <f t="shared" si="7"/>
        <v>2.7</v>
      </c>
      <c r="X37" s="16"/>
    </row>
    <row r="38" spans="1:24" s="18" customFormat="1" x14ac:dyDescent="0.25">
      <c r="A38" s="63"/>
      <c r="B38" s="64"/>
      <c r="C38" s="64"/>
      <c r="D38" s="65"/>
      <c r="E38" s="65"/>
      <c r="F38" s="80" t="s">
        <v>28</v>
      </c>
      <c r="G38" s="67">
        <v>0</v>
      </c>
      <c r="H38" s="67"/>
      <c r="I38" s="67"/>
      <c r="J38" s="68"/>
      <c r="K38" s="68"/>
      <c r="L38" s="68"/>
      <c r="M38" s="68"/>
      <c r="N38" s="68"/>
      <c r="O38" s="68"/>
      <c r="P38" s="69"/>
      <c r="Q38" s="69"/>
      <c r="R38" s="69"/>
      <c r="S38" s="67">
        <v>0</v>
      </c>
      <c r="T38" s="69">
        <v>2.7</v>
      </c>
      <c r="U38" s="68">
        <f t="shared" si="6"/>
        <v>2.7</v>
      </c>
      <c r="V38" s="68">
        <v>0</v>
      </c>
      <c r="W38" s="70">
        <f t="shared" si="7"/>
        <v>2.7</v>
      </c>
      <c r="X38" s="16"/>
    </row>
    <row r="39" spans="1:24" s="18" customFormat="1" x14ac:dyDescent="0.25">
      <c r="A39" s="71" t="s">
        <v>20</v>
      </c>
      <c r="B39" s="81" t="s">
        <v>25</v>
      </c>
      <c r="C39" s="72" t="s">
        <v>54</v>
      </c>
      <c r="D39" s="82">
        <v>3114</v>
      </c>
      <c r="E39" s="82">
        <v>5331</v>
      </c>
      <c r="F39" s="74" t="s">
        <v>55</v>
      </c>
      <c r="G39" s="75">
        <v>0</v>
      </c>
      <c r="H39" s="67"/>
      <c r="I39" s="67"/>
      <c r="J39" s="68"/>
      <c r="K39" s="68"/>
      <c r="L39" s="68"/>
      <c r="M39" s="68"/>
      <c r="N39" s="68"/>
      <c r="O39" s="68"/>
      <c r="P39" s="69"/>
      <c r="Q39" s="69"/>
      <c r="R39" s="69"/>
      <c r="S39" s="75">
        <v>0</v>
      </c>
      <c r="T39" s="76">
        <f>T40</f>
        <v>3</v>
      </c>
      <c r="U39" s="77">
        <f t="shared" si="6"/>
        <v>3</v>
      </c>
      <c r="V39" s="78">
        <v>0</v>
      </c>
      <c r="W39" s="79">
        <f t="shared" si="7"/>
        <v>3</v>
      </c>
      <c r="X39" s="16"/>
    </row>
    <row r="40" spans="1:24" s="18" customFormat="1" x14ac:dyDescent="0.25">
      <c r="A40" s="63"/>
      <c r="B40" s="64"/>
      <c r="C40" s="64"/>
      <c r="D40" s="65"/>
      <c r="E40" s="65"/>
      <c r="F40" s="80" t="s">
        <v>29</v>
      </c>
      <c r="G40" s="67">
        <v>0</v>
      </c>
      <c r="H40" s="67"/>
      <c r="I40" s="67"/>
      <c r="J40" s="68"/>
      <c r="K40" s="68"/>
      <c r="L40" s="68"/>
      <c r="M40" s="68"/>
      <c r="N40" s="68"/>
      <c r="O40" s="68"/>
      <c r="P40" s="69"/>
      <c r="Q40" s="69"/>
      <c r="R40" s="69"/>
      <c r="S40" s="67">
        <v>0</v>
      </c>
      <c r="T40" s="69">
        <v>3</v>
      </c>
      <c r="U40" s="68">
        <f t="shared" si="6"/>
        <v>3</v>
      </c>
      <c r="V40" s="68">
        <v>0</v>
      </c>
      <c r="W40" s="70">
        <f t="shared" si="7"/>
        <v>3</v>
      </c>
      <c r="X40" s="16"/>
    </row>
    <row r="41" spans="1:24" s="18" customFormat="1" x14ac:dyDescent="0.25">
      <c r="A41" s="71" t="s">
        <v>20</v>
      </c>
      <c r="B41" s="81" t="s">
        <v>25</v>
      </c>
      <c r="C41" s="72" t="s">
        <v>56</v>
      </c>
      <c r="D41" s="82">
        <v>3114</v>
      </c>
      <c r="E41" s="65">
        <v>5321</v>
      </c>
      <c r="F41" s="74" t="s">
        <v>57</v>
      </c>
      <c r="G41" s="75">
        <v>0</v>
      </c>
      <c r="H41" s="67"/>
      <c r="I41" s="67"/>
      <c r="J41" s="68"/>
      <c r="K41" s="68"/>
      <c r="L41" s="68"/>
      <c r="M41" s="68"/>
      <c r="N41" s="68"/>
      <c r="O41" s="68"/>
      <c r="P41" s="69"/>
      <c r="Q41" s="69"/>
      <c r="R41" s="69"/>
      <c r="S41" s="75">
        <v>0</v>
      </c>
      <c r="T41" s="76">
        <f>T42</f>
        <v>1.0660000000000001</v>
      </c>
      <c r="U41" s="77">
        <f t="shared" si="6"/>
        <v>1.0660000000000001</v>
      </c>
      <c r="V41" s="78">
        <v>0</v>
      </c>
      <c r="W41" s="79">
        <f t="shared" si="7"/>
        <v>1.0660000000000001</v>
      </c>
      <c r="X41" s="16"/>
    </row>
    <row r="42" spans="1:24" s="18" customFormat="1" x14ac:dyDescent="0.25">
      <c r="A42" s="63"/>
      <c r="B42" s="64"/>
      <c r="C42" s="64"/>
      <c r="D42" s="65"/>
      <c r="E42" s="65"/>
      <c r="F42" s="80" t="s">
        <v>28</v>
      </c>
      <c r="G42" s="67">
        <v>0</v>
      </c>
      <c r="H42" s="67"/>
      <c r="I42" s="67"/>
      <c r="J42" s="68"/>
      <c r="K42" s="68"/>
      <c r="L42" s="68"/>
      <c r="M42" s="68"/>
      <c r="N42" s="68"/>
      <c r="O42" s="68"/>
      <c r="P42" s="69"/>
      <c r="Q42" s="69"/>
      <c r="R42" s="69"/>
      <c r="S42" s="67">
        <v>0</v>
      </c>
      <c r="T42" s="69">
        <v>1.0660000000000001</v>
      </c>
      <c r="U42" s="68">
        <f t="shared" si="6"/>
        <v>1.0660000000000001</v>
      </c>
      <c r="V42" s="68">
        <v>0</v>
      </c>
      <c r="W42" s="70">
        <f t="shared" si="7"/>
        <v>1.0660000000000001</v>
      </c>
      <c r="X42" s="16"/>
    </row>
    <row r="43" spans="1:24" s="18" customFormat="1" x14ac:dyDescent="0.25">
      <c r="A43" s="71" t="s">
        <v>20</v>
      </c>
      <c r="B43" s="81" t="s">
        <v>25</v>
      </c>
      <c r="C43" s="72" t="s">
        <v>58</v>
      </c>
      <c r="D43" s="73">
        <v>3113</v>
      </c>
      <c r="E43" s="65">
        <v>5321</v>
      </c>
      <c r="F43" s="74" t="s">
        <v>59</v>
      </c>
      <c r="G43" s="75">
        <v>0</v>
      </c>
      <c r="H43" s="67"/>
      <c r="I43" s="67"/>
      <c r="J43" s="68"/>
      <c r="K43" s="68"/>
      <c r="L43" s="68"/>
      <c r="M43" s="68"/>
      <c r="N43" s="68"/>
      <c r="O43" s="68"/>
      <c r="P43" s="69"/>
      <c r="Q43" s="69"/>
      <c r="R43" s="69"/>
      <c r="S43" s="75">
        <v>0</v>
      </c>
      <c r="T43" s="76">
        <f>T44</f>
        <v>2</v>
      </c>
      <c r="U43" s="77">
        <f t="shared" si="6"/>
        <v>2</v>
      </c>
      <c r="V43" s="78">
        <v>0</v>
      </c>
      <c r="W43" s="79">
        <f t="shared" si="7"/>
        <v>2</v>
      </c>
      <c r="X43" s="16"/>
    </row>
    <row r="44" spans="1:24" s="18" customFormat="1" x14ac:dyDescent="0.25">
      <c r="A44" s="63"/>
      <c r="B44" s="64"/>
      <c r="C44" s="64"/>
      <c r="D44" s="65"/>
      <c r="E44" s="65"/>
      <c r="F44" s="80" t="s">
        <v>28</v>
      </c>
      <c r="G44" s="67">
        <v>0</v>
      </c>
      <c r="H44" s="67"/>
      <c r="I44" s="67"/>
      <c r="J44" s="68"/>
      <c r="K44" s="68"/>
      <c r="L44" s="68"/>
      <c r="M44" s="68"/>
      <c r="N44" s="68"/>
      <c r="O44" s="68"/>
      <c r="P44" s="69"/>
      <c r="Q44" s="69"/>
      <c r="R44" s="69"/>
      <c r="S44" s="67">
        <v>0</v>
      </c>
      <c r="T44" s="69">
        <v>2</v>
      </c>
      <c r="U44" s="68">
        <f t="shared" si="6"/>
        <v>2</v>
      </c>
      <c r="V44" s="68">
        <v>0</v>
      </c>
      <c r="W44" s="70">
        <f t="shared" si="7"/>
        <v>2</v>
      </c>
      <c r="X44" s="16"/>
    </row>
    <row r="45" spans="1:24" s="18" customFormat="1" x14ac:dyDescent="0.25">
      <c r="A45" s="71" t="s">
        <v>20</v>
      </c>
      <c r="B45" s="81" t="s">
        <v>25</v>
      </c>
      <c r="C45" s="72" t="s">
        <v>60</v>
      </c>
      <c r="D45" s="73">
        <v>3113</v>
      </c>
      <c r="E45" s="65">
        <v>5321</v>
      </c>
      <c r="F45" s="74" t="s">
        <v>61</v>
      </c>
      <c r="G45" s="75">
        <v>0</v>
      </c>
      <c r="H45" s="67"/>
      <c r="I45" s="67"/>
      <c r="J45" s="68"/>
      <c r="K45" s="68"/>
      <c r="L45" s="68"/>
      <c r="M45" s="68"/>
      <c r="N45" s="68"/>
      <c r="O45" s="68"/>
      <c r="P45" s="69"/>
      <c r="Q45" s="69"/>
      <c r="R45" s="69"/>
      <c r="S45" s="75">
        <v>0</v>
      </c>
      <c r="T45" s="76">
        <f>T46</f>
        <v>3</v>
      </c>
      <c r="U45" s="77">
        <f t="shared" si="6"/>
        <v>3</v>
      </c>
      <c r="V45" s="78">
        <v>0</v>
      </c>
      <c r="W45" s="79">
        <f t="shared" si="7"/>
        <v>3</v>
      </c>
      <c r="X45" s="16"/>
    </row>
    <row r="46" spans="1:24" s="18" customFormat="1" x14ac:dyDescent="0.25">
      <c r="A46" s="63"/>
      <c r="B46" s="64"/>
      <c r="C46" s="64"/>
      <c r="D46" s="65"/>
      <c r="E46" s="65"/>
      <c r="F46" s="80" t="s">
        <v>28</v>
      </c>
      <c r="G46" s="67">
        <v>0</v>
      </c>
      <c r="H46" s="67"/>
      <c r="I46" s="67"/>
      <c r="J46" s="68"/>
      <c r="K46" s="68"/>
      <c r="L46" s="68"/>
      <c r="M46" s="68"/>
      <c r="N46" s="68"/>
      <c r="O46" s="68"/>
      <c r="P46" s="69"/>
      <c r="Q46" s="69"/>
      <c r="R46" s="69"/>
      <c r="S46" s="67">
        <v>0</v>
      </c>
      <c r="T46" s="69">
        <v>3</v>
      </c>
      <c r="U46" s="68">
        <f t="shared" si="6"/>
        <v>3</v>
      </c>
      <c r="V46" s="68">
        <v>0</v>
      </c>
      <c r="W46" s="70">
        <f t="shared" si="7"/>
        <v>3</v>
      </c>
      <c r="X46" s="16"/>
    </row>
    <row r="47" spans="1:24" s="18" customFormat="1" x14ac:dyDescent="0.25">
      <c r="A47" s="71" t="s">
        <v>20</v>
      </c>
      <c r="B47" s="81" t="s">
        <v>25</v>
      </c>
      <c r="C47" s="72" t="s">
        <v>62</v>
      </c>
      <c r="D47" s="73">
        <v>3113</v>
      </c>
      <c r="E47" s="65">
        <v>5321</v>
      </c>
      <c r="F47" s="74" t="s">
        <v>63</v>
      </c>
      <c r="G47" s="75">
        <v>0</v>
      </c>
      <c r="H47" s="67"/>
      <c r="I47" s="67"/>
      <c r="J47" s="68"/>
      <c r="K47" s="68"/>
      <c r="L47" s="68"/>
      <c r="M47" s="68"/>
      <c r="N47" s="68"/>
      <c r="O47" s="68"/>
      <c r="P47" s="69"/>
      <c r="Q47" s="69"/>
      <c r="R47" s="69"/>
      <c r="S47" s="75">
        <v>0</v>
      </c>
      <c r="T47" s="76">
        <f>T48</f>
        <v>4</v>
      </c>
      <c r="U47" s="77">
        <f t="shared" si="6"/>
        <v>4</v>
      </c>
      <c r="V47" s="78">
        <v>0</v>
      </c>
      <c r="W47" s="79">
        <f t="shared" si="7"/>
        <v>4</v>
      </c>
      <c r="X47" s="16"/>
    </row>
    <row r="48" spans="1:24" s="18" customFormat="1" x14ac:dyDescent="0.25">
      <c r="A48" s="63"/>
      <c r="B48" s="64"/>
      <c r="C48" s="64"/>
      <c r="D48" s="65"/>
      <c r="E48" s="65"/>
      <c r="F48" s="80" t="s">
        <v>28</v>
      </c>
      <c r="G48" s="67">
        <v>0</v>
      </c>
      <c r="H48" s="67"/>
      <c r="I48" s="67"/>
      <c r="J48" s="68"/>
      <c r="K48" s="68"/>
      <c r="L48" s="68"/>
      <c r="M48" s="68"/>
      <c r="N48" s="68"/>
      <c r="O48" s="68"/>
      <c r="P48" s="69"/>
      <c r="Q48" s="69"/>
      <c r="R48" s="69"/>
      <c r="S48" s="67">
        <v>0</v>
      </c>
      <c r="T48" s="69">
        <v>4</v>
      </c>
      <c r="U48" s="68">
        <f t="shared" si="6"/>
        <v>4</v>
      </c>
      <c r="V48" s="68">
        <v>0</v>
      </c>
      <c r="W48" s="70">
        <f t="shared" si="7"/>
        <v>4</v>
      </c>
      <c r="X48" s="16"/>
    </row>
    <row r="49" spans="1:24" s="18" customFormat="1" x14ac:dyDescent="0.25">
      <c r="A49" s="71" t="s">
        <v>20</v>
      </c>
      <c r="B49" s="81" t="s">
        <v>25</v>
      </c>
      <c r="C49" s="72" t="s">
        <v>64</v>
      </c>
      <c r="D49" s="73">
        <v>3113</v>
      </c>
      <c r="E49" s="65">
        <v>5321</v>
      </c>
      <c r="F49" s="74" t="s">
        <v>65</v>
      </c>
      <c r="G49" s="75">
        <v>0</v>
      </c>
      <c r="H49" s="67"/>
      <c r="I49" s="67"/>
      <c r="J49" s="68"/>
      <c r="K49" s="68"/>
      <c r="L49" s="68"/>
      <c r="M49" s="68"/>
      <c r="N49" s="68"/>
      <c r="O49" s="68"/>
      <c r="P49" s="69"/>
      <c r="Q49" s="69"/>
      <c r="R49" s="69"/>
      <c r="S49" s="75">
        <v>0</v>
      </c>
      <c r="T49" s="76">
        <f>T50</f>
        <v>4</v>
      </c>
      <c r="U49" s="77">
        <f t="shared" si="6"/>
        <v>4</v>
      </c>
      <c r="V49" s="78">
        <v>0</v>
      </c>
      <c r="W49" s="79">
        <f t="shared" si="7"/>
        <v>4</v>
      </c>
      <c r="X49" s="16"/>
    </row>
    <row r="50" spans="1:24" s="18" customFormat="1" x14ac:dyDescent="0.25">
      <c r="A50" s="63"/>
      <c r="B50" s="64"/>
      <c r="C50" s="64"/>
      <c r="D50" s="65"/>
      <c r="E50" s="65"/>
      <c r="F50" s="80" t="s">
        <v>28</v>
      </c>
      <c r="G50" s="67">
        <v>0</v>
      </c>
      <c r="H50" s="67"/>
      <c r="I50" s="67"/>
      <c r="J50" s="68"/>
      <c r="K50" s="68"/>
      <c r="L50" s="68"/>
      <c r="M50" s="68"/>
      <c r="N50" s="68"/>
      <c r="O50" s="68"/>
      <c r="P50" s="69"/>
      <c r="Q50" s="69"/>
      <c r="R50" s="69"/>
      <c r="S50" s="67">
        <v>0</v>
      </c>
      <c r="T50" s="69">
        <v>4</v>
      </c>
      <c r="U50" s="68">
        <f t="shared" si="6"/>
        <v>4</v>
      </c>
      <c r="V50" s="68">
        <v>0</v>
      </c>
      <c r="W50" s="70">
        <f t="shared" si="7"/>
        <v>4</v>
      </c>
      <c r="X50" s="16"/>
    </row>
    <row r="51" spans="1:24" s="18" customFormat="1" x14ac:dyDescent="0.25">
      <c r="A51" s="71" t="s">
        <v>20</v>
      </c>
      <c r="B51" s="81" t="s">
        <v>25</v>
      </c>
      <c r="C51" s="72" t="s">
        <v>66</v>
      </c>
      <c r="D51" s="73">
        <v>3113</v>
      </c>
      <c r="E51" s="65">
        <v>5321</v>
      </c>
      <c r="F51" s="74" t="s">
        <v>67</v>
      </c>
      <c r="G51" s="75">
        <v>0</v>
      </c>
      <c r="H51" s="67"/>
      <c r="I51" s="67"/>
      <c r="J51" s="68"/>
      <c r="K51" s="68"/>
      <c r="L51" s="68"/>
      <c r="M51" s="68"/>
      <c r="N51" s="68"/>
      <c r="O51" s="68"/>
      <c r="P51" s="69"/>
      <c r="Q51" s="69"/>
      <c r="R51" s="69"/>
      <c r="S51" s="75">
        <v>0</v>
      </c>
      <c r="T51" s="76">
        <f>T52</f>
        <v>6.5</v>
      </c>
      <c r="U51" s="77">
        <f t="shared" si="6"/>
        <v>6.5</v>
      </c>
      <c r="V51" s="78">
        <v>0</v>
      </c>
      <c r="W51" s="79">
        <f t="shared" si="7"/>
        <v>6.5</v>
      </c>
      <c r="X51" s="16"/>
    </row>
    <row r="52" spans="1:24" s="18" customFormat="1" x14ac:dyDescent="0.25">
      <c r="A52" s="63"/>
      <c r="B52" s="64"/>
      <c r="C52" s="64"/>
      <c r="D52" s="65"/>
      <c r="E52" s="65"/>
      <c r="F52" s="80" t="s">
        <v>28</v>
      </c>
      <c r="G52" s="67">
        <v>0</v>
      </c>
      <c r="H52" s="67"/>
      <c r="I52" s="67"/>
      <c r="J52" s="68"/>
      <c r="K52" s="68"/>
      <c r="L52" s="68"/>
      <c r="M52" s="68"/>
      <c r="N52" s="68"/>
      <c r="O52" s="68"/>
      <c r="P52" s="69"/>
      <c r="Q52" s="69"/>
      <c r="R52" s="69"/>
      <c r="S52" s="67">
        <v>0</v>
      </c>
      <c r="T52" s="69">
        <v>6.5</v>
      </c>
      <c r="U52" s="68">
        <f t="shared" si="6"/>
        <v>6.5</v>
      </c>
      <c r="V52" s="68">
        <v>0</v>
      </c>
      <c r="W52" s="70">
        <f t="shared" si="7"/>
        <v>6.5</v>
      </c>
      <c r="X52" s="16"/>
    </row>
    <row r="53" spans="1:24" s="18" customFormat="1" x14ac:dyDescent="0.25">
      <c r="A53" s="71" t="s">
        <v>20</v>
      </c>
      <c r="B53" s="81" t="s">
        <v>25</v>
      </c>
      <c r="C53" s="72" t="s">
        <v>68</v>
      </c>
      <c r="D53" s="73">
        <v>3113</v>
      </c>
      <c r="E53" s="65">
        <v>5321</v>
      </c>
      <c r="F53" s="74" t="s">
        <v>69</v>
      </c>
      <c r="G53" s="75">
        <v>0</v>
      </c>
      <c r="H53" s="67"/>
      <c r="I53" s="67"/>
      <c r="J53" s="68"/>
      <c r="K53" s="68"/>
      <c r="L53" s="68"/>
      <c r="M53" s="68"/>
      <c r="N53" s="68"/>
      <c r="O53" s="68"/>
      <c r="P53" s="69"/>
      <c r="Q53" s="69"/>
      <c r="R53" s="69"/>
      <c r="S53" s="75">
        <v>0</v>
      </c>
      <c r="T53" s="76">
        <f>T54</f>
        <v>6</v>
      </c>
      <c r="U53" s="77">
        <f t="shared" si="6"/>
        <v>6</v>
      </c>
      <c r="V53" s="78">
        <v>0</v>
      </c>
      <c r="W53" s="79">
        <f t="shared" si="7"/>
        <v>6</v>
      </c>
      <c r="X53" s="16"/>
    </row>
    <row r="54" spans="1:24" s="18" customFormat="1" x14ac:dyDescent="0.25">
      <c r="A54" s="63"/>
      <c r="B54" s="64"/>
      <c r="C54" s="64"/>
      <c r="D54" s="65"/>
      <c r="E54" s="65"/>
      <c r="F54" s="80" t="s">
        <v>28</v>
      </c>
      <c r="G54" s="67">
        <v>0</v>
      </c>
      <c r="H54" s="67"/>
      <c r="I54" s="67"/>
      <c r="J54" s="68"/>
      <c r="K54" s="68"/>
      <c r="L54" s="68"/>
      <c r="M54" s="68"/>
      <c r="N54" s="68"/>
      <c r="O54" s="68"/>
      <c r="P54" s="69"/>
      <c r="Q54" s="69"/>
      <c r="R54" s="69"/>
      <c r="S54" s="67">
        <v>0</v>
      </c>
      <c r="T54" s="69">
        <v>6</v>
      </c>
      <c r="U54" s="68">
        <f t="shared" si="6"/>
        <v>6</v>
      </c>
      <c r="V54" s="68">
        <v>0</v>
      </c>
      <c r="W54" s="70">
        <f t="shared" si="7"/>
        <v>6</v>
      </c>
      <c r="X54" s="16"/>
    </row>
    <row r="55" spans="1:24" s="18" customFormat="1" x14ac:dyDescent="0.25">
      <c r="A55" s="71" t="s">
        <v>20</v>
      </c>
      <c r="B55" s="81" t="s">
        <v>25</v>
      </c>
      <c r="C55" s="72" t="s">
        <v>70</v>
      </c>
      <c r="D55" s="73">
        <v>3113</v>
      </c>
      <c r="E55" s="65">
        <v>5321</v>
      </c>
      <c r="F55" s="74" t="s">
        <v>71</v>
      </c>
      <c r="G55" s="75">
        <v>0</v>
      </c>
      <c r="H55" s="67"/>
      <c r="I55" s="67"/>
      <c r="J55" s="68"/>
      <c r="K55" s="68"/>
      <c r="L55" s="68"/>
      <c r="M55" s="68"/>
      <c r="N55" s="68"/>
      <c r="O55" s="68"/>
      <c r="P55" s="69"/>
      <c r="Q55" s="69"/>
      <c r="R55" s="69"/>
      <c r="S55" s="75">
        <v>0</v>
      </c>
      <c r="T55" s="76">
        <f>T56</f>
        <v>3.69</v>
      </c>
      <c r="U55" s="77">
        <f t="shared" si="6"/>
        <v>3.69</v>
      </c>
      <c r="V55" s="78">
        <v>0</v>
      </c>
      <c r="W55" s="79">
        <f t="shared" si="7"/>
        <v>3.69</v>
      </c>
      <c r="X55" s="16"/>
    </row>
    <row r="56" spans="1:24" s="18" customFormat="1" x14ac:dyDescent="0.25">
      <c r="A56" s="63"/>
      <c r="B56" s="64"/>
      <c r="C56" s="64"/>
      <c r="D56" s="65"/>
      <c r="E56" s="65"/>
      <c r="F56" s="80" t="s">
        <v>28</v>
      </c>
      <c r="G56" s="67">
        <v>0</v>
      </c>
      <c r="H56" s="67"/>
      <c r="I56" s="67"/>
      <c r="J56" s="68"/>
      <c r="K56" s="68"/>
      <c r="L56" s="68"/>
      <c r="M56" s="68"/>
      <c r="N56" s="68"/>
      <c r="O56" s="68"/>
      <c r="P56" s="69"/>
      <c r="Q56" s="69"/>
      <c r="R56" s="69"/>
      <c r="S56" s="67">
        <v>0</v>
      </c>
      <c r="T56" s="69">
        <v>3.69</v>
      </c>
      <c r="U56" s="68">
        <f t="shared" si="6"/>
        <v>3.69</v>
      </c>
      <c r="V56" s="68">
        <v>0</v>
      </c>
      <c r="W56" s="70">
        <f t="shared" si="7"/>
        <v>3.69</v>
      </c>
      <c r="X56" s="16"/>
    </row>
    <row r="57" spans="1:24" s="18" customFormat="1" x14ac:dyDescent="0.25">
      <c r="A57" s="71" t="s">
        <v>20</v>
      </c>
      <c r="B57" s="81" t="s">
        <v>25</v>
      </c>
      <c r="C57" s="72" t="s">
        <v>72</v>
      </c>
      <c r="D57" s="73">
        <v>3113</v>
      </c>
      <c r="E57" s="65">
        <v>5321</v>
      </c>
      <c r="F57" s="74" t="s">
        <v>73</v>
      </c>
      <c r="G57" s="75">
        <v>0</v>
      </c>
      <c r="H57" s="67"/>
      <c r="I57" s="67"/>
      <c r="J57" s="68"/>
      <c r="K57" s="68"/>
      <c r="L57" s="68"/>
      <c r="M57" s="68"/>
      <c r="N57" s="68"/>
      <c r="O57" s="68"/>
      <c r="P57" s="69"/>
      <c r="Q57" s="69"/>
      <c r="R57" s="69"/>
      <c r="S57" s="75">
        <v>0</v>
      </c>
      <c r="T57" s="76">
        <f>T58</f>
        <v>4.2</v>
      </c>
      <c r="U57" s="77">
        <f t="shared" si="6"/>
        <v>4.2</v>
      </c>
      <c r="V57" s="78">
        <v>0</v>
      </c>
      <c r="W57" s="79">
        <f t="shared" si="7"/>
        <v>4.2</v>
      </c>
      <c r="X57" s="16"/>
    </row>
    <row r="58" spans="1:24" s="18" customFormat="1" x14ac:dyDescent="0.25">
      <c r="A58" s="63"/>
      <c r="B58" s="64"/>
      <c r="C58" s="64"/>
      <c r="D58" s="65"/>
      <c r="E58" s="65"/>
      <c r="F58" s="80" t="s">
        <v>28</v>
      </c>
      <c r="G58" s="67">
        <v>0</v>
      </c>
      <c r="H58" s="67"/>
      <c r="I58" s="67"/>
      <c r="J58" s="68"/>
      <c r="K58" s="68"/>
      <c r="L58" s="68"/>
      <c r="M58" s="68"/>
      <c r="N58" s="68"/>
      <c r="O58" s="68"/>
      <c r="P58" s="69"/>
      <c r="Q58" s="69"/>
      <c r="R58" s="69"/>
      <c r="S58" s="67">
        <v>0</v>
      </c>
      <c r="T58" s="69">
        <v>4.2</v>
      </c>
      <c r="U58" s="68">
        <f t="shared" si="6"/>
        <v>4.2</v>
      </c>
      <c r="V58" s="68">
        <v>0</v>
      </c>
      <c r="W58" s="70">
        <f t="shared" si="7"/>
        <v>4.2</v>
      </c>
      <c r="X58" s="16"/>
    </row>
    <row r="59" spans="1:24" s="18" customFormat="1" x14ac:dyDescent="0.25">
      <c r="A59" s="71" t="s">
        <v>20</v>
      </c>
      <c r="B59" s="81" t="s">
        <v>25</v>
      </c>
      <c r="C59" s="72" t="s">
        <v>74</v>
      </c>
      <c r="D59" s="82">
        <v>3123</v>
      </c>
      <c r="E59" s="82">
        <v>5331</v>
      </c>
      <c r="F59" s="74" t="s">
        <v>75</v>
      </c>
      <c r="G59" s="75">
        <v>0</v>
      </c>
      <c r="H59" s="67"/>
      <c r="I59" s="67"/>
      <c r="J59" s="68"/>
      <c r="K59" s="68"/>
      <c r="L59" s="68"/>
      <c r="M59" s="68"/>
      <c r="N59" s="68"/>
      <c r="O59" s="68"/>
      <c r="P59" s="69"/>
      <c r="Q59" s="69"/>
      <c r="R59" s="69"/>
      <c r="S59" s="75">
        <v>0</v>
      </c>
      <c r="T59" s="76">
        <f>T60</f>
        <v>7</v>
      </c>
      <c r="U59" s="77">
        <f t="shared" si="6"/>
        <v>7</v>
      </c>
      <c r="V59" s="78">
        <v>0</v>
      </c>
      <c r="W59" s="79">
        <f t="shared" si="7"/>
        <v>7</v>
      </c>
      <c r="X59" s="16"/>
    </row>
    <row r="60" spans="1:24" s="18" customFormat="1" x14ac:dyDescent="0.25">
      <c r="A60" s="63"/>
      <c r="B60" s="64"/>
      <c r="C60" s="64"/>
      <c r="D60" s="65"/>
      <c r="E60" s="65"/>
      <c r="F60" s="80" t="s">
        <v>29</v>
      </c>
      <c r="G60" s="67">
        <v>0</v>
      </c>
      <c r="H60" s="67"/>
      <c r="I60" s="67"/>
      <c r="J60" s="68"/>
      <c r="K60" s="68"/>
      <c r="L60" s="68"/>
      <c r="M60" s="68"/>
      <c r="N60" s="68"/>
      <c r="O60" s="68"/>
      <c r="P60" s="69"/>
      <c r="Q60" s="69"/>
      <c r="R60" s="69"/>
      <c r="S60" s="67">
        <v>0</v>
      </c>
      <c r="T60" s="69">
        <v>7</v>
      </c>
      <c r="U60" s="68">
        <f t="shared" si="6"/>
        <v>7</v>
      </c>
      <c r="V60" s="68">
        <v>0</v>
      </c>
      <c r="W60" s="70">
        <f t="shared" si="7"/>
        <v>7</v>
      </c>
      <c r="X60" s="16"/>
    </row>
    <row r="61" spans="1:24" s="18" customFormat="1" x14ac:dyDescent="0.25">
      <c r="A61" s="71" t="s">
        <v>20</v>
      </c>
      <c r="B61" s="81" t="s">
        <v>25</v>
      </c>
      <c r="C61" s="72" t="s">
        <v>76</v>
      </c>
      <c r="D61" s="73">
        <v>3113</v>
      </c>
      <c r="E61" s="65">
        <v>5321</v>
      </c>
      <c r="F61" s="74" t="s">
        <v>59</v>
      </c>
      <c r="G61" s="75">
        <v>0</v>
      </c>
      <c r="H61" s="67"/>
      <c r="I61" s="67"/>
      <c r="J61" s="68"/>
      <c r="K61" s="68"/>
      <c r="L61" s="68"/>
      <c r="M61" s="68"/>
      <c r="N61" s="68"/>
      <c r="O61" s="68"/>
      <c r="P61" s="69"/>
      <c r="Q61" s="69"/>
      <c r="R61" s="69"/>
      <c r="S61" s="75">
        <v>0</v>
      </c>
      <c r="T61" s="76">
        <f>T62</f>
        <v>4</v>
      </c>
      <c r="U61" s="77">
        <f t="shared" si="6"/>
        <v>4</v>
      </c>
      <c r="V61" s="78">
        <v>0</v>
      </c>
      <c r="W61" s="79">
        <f t="shared" si="7"/>
        <v>4</v>
      </c>
      <c r="X61" s="16"/>
    </row>
    <row r="62" spans="1:24" s="18" customFormat="1" x14ac:dyDescent="0.25">
      <c r="A62" s="63"/>
      <c r="B62" s="64"/>
      <c r="C62" s="64"/>
      <c r="D62" s="65"/>
      <c r="E62" s="65"/>
      <c r="F62" s="80" t="s">
        <v>28</v>
      </c>
      <c r="G62" s="67">
        <v>0</v>
      </c>
      <c r="H62" s="67"/>
      <c r="I62" s="67"/>
      <c r="J62" s="68"/>
      <c r="K62" s="68"/>
      <c r="L62" s="68"/>
      <c r="M62" s="68"/>
      <c r="N62" s="68"/>
      <c r="O62" s="68"/>
      <c r="P62" s="69"/>
      <c r="Q62" s="69"/>
      <c r="R62" s="69"/>
      <c r="S62" s="67">
        <v>0</v>
      </c>
      <c r="T62" s="69">
        <v>4</v>
      </c>
      <c r="U62" s="68">
        <f t="shared" si="6"/>
        <v>4</v>
      </c>
      <c r="V62" s="68">
        <v>0</v>
      </c>
      <c r="W62" s="70">
        <f t="shared" si="7"/>
        <v>4</v>
      </c>
      <c r="X62" s="16"/>
    </row>
    <row r="63" spans="1:24" s="18" customFormat="1" x14ac:dyDescent="0.25">
      <c r="A63" s="71" t="s">
        <v>20</v>
      </c>
      <c r="B63" s="81" t="s">
        <v>25</v>
      </c>
      <c r="C63" s="72" t="s">
        <v>77</v>
      </c>
      <c r="D63" s="73">
        <v>3113</v>
      </c>
      <c r="E63" s="65">
        <v>5321</v>
      </c>
      <c r="F63" s="74" t="s">
        <v>78</v>
      </c>
      <c r="G63" s="75">
        <v>0</v>
      </c>
      <c r="H63" s="67"/>
      <c r="I63" s="67"/>
      <c r="J63" s="68"/>
      <c r="K63" s="68"/>
      <c r="L63" s="68"/>
      <c r="M63" s="68"/>
      <c r="N63" s="68"/>
      <c r="O63" s="68"/>
      <c r="P63" s="69"/>
      <c r="Q63" s="69"/>
      <c r="R63" s="69"/>
      <c r="S63" s="75">
        <v>0</v>
      </c>
      <c r="T63" s="76">
        <f>T64</f>
        <v>4</v>
      </c>
      <c r="U63" s="77">
        <f t="shared" si="6"/>
        <v>4</v>
      </c>
      <c r="V63" s="78">
        <v>0</v>
      </c>
      <c r="W63" s="79">
        <f t="shared" si="7"/>
        <v>4</v>
      </c>
      <c r="X63" s="16"/>
    </row>
    <row r="64" spans="1:24" s="18" customFormat="1" x14ac:dyDescent="0.25">
      <c r="A64" s="63"/>
      <c r="B64" s="64"/>
      <c r="C64" s="64"/>
      <c r="D64" s="65"/>
      <c r="E64" s="65"/>
      <c r="F64" s="80" t="s">
        <v>28</v>
      </c>
      <c r="G64" s="67">
        <v>0</v>
      </c>
      <c r="H64" s="67"/>
      <c r="I64" s="67"/>
      <c r="J64" s="68"/>
      <c r="K64" s="68"/>
      <c r="L64" s="68"/>
      <c r="M64" s="68"/>
      <c r="N64" s="68"/>
      <c r="O64" s="68"/>
      <c r="P64" s="69"/>
      <c r="Q64" s="69"/>
      <c r="R64" s="69"/>
      <c r="S64" s="67">
        <v>0</v>
      </c>
      <c r="T64" s="69">
        <v>4</v>
      </c>
      <c r="U64" s="68">
        <f t="shared" si="6"/>
        <v>4</v>
      </c>
      <c r="V64" s="68">
        <v>0</v>
      </c>
      <c r="W64" s="70">
        <f t="shared" si="7"/>
        <v>4</v>
      </c>
      <c r="X64" s="16"/>
    </row>
    <row r="65" spans="1:24" s="18" customFormat="1" x14ac:dyDescent="0.25">
      <c r="A65" s="71" t="s">
        <v>20</v>
      </c>
      <c r="B65" s="81" t="s">
        <v>25</v>
      </c>
      <c r="C65" s="72" t="s">
        <v>79</v>
      </c>
      <c r="D65" s="73">
        <v>3113</v>
      </c>
      <c r="E65" s="65">
        <v>5321</v>
      </c>
      <c r="F65" s="74" t="s">
        <v>80</v>
      </c>
      <c r="G65" s="75">
        <v>0</v>
      </c>
      <c r="H65" s="67"/>
      <c r="I65" s="67"/>
      <c r="J65" s="68"/>
      <c r="K65" s="68"/>
      <c r="L65" s="68"/>
      <c r="M65" s="68"/>
      <c r="N65" s="68"/>
      <c r="O65" s="68"/>
      <c r="P65" s="69"/>
      <c r="Q65" s="69"/>
      <c r="R65" s="69"/>
      <c r="S65" s="75">
        <v>0</v>
      </c>
      <c r="T65" s="76">
        <f>T66</f>
        <v>5.5</v>
      </c>
      <c r="U65" s="77">
        <f t="shared" si="6"/>
        <v>5.5</v>
      </c>
      <c r="V65" s="78">
        <v>0</v>
      </c>
      <c r="W65" s="79">
        <f t="shared" si="7"/>
        <v>5.5</v>
      </c>
      <c r="X65" s="16"/>
    </row>
    <row r="66" spans="1:24" s="18" customFormat="1" x14ac:dyDescent="0.25">
      <c r="A66" s="63"/>
      <c r="B66" s="64"/>
      <c r="C66" s="64"/>
      <c r="D66" s="65"/>
      <c r="E66" s="65"/>
      <c r="F66" s="80" t="s">
        <v>28</v>
      </c>
      <c r="G66" s="67">
        <v>0</v>
      </c>
      <c r="H66" s="67"/>
      <c r="I66" s="67"/>
      <c r="J66" s="68"/>
      <c r="K66" s="68"/>
      <c r="L66" s="68"/>
      <c r="M66" s="68"/>
      <c r="N66" s="68"/>
      <c r="O66" s="68"/>
      <c r="P66" s="69"/>
      <c r="Q66" s="69"/>
      <c r="R66" s="69"/>
      <c r="S66" s="67">
        <v>0</v>
      </c>
      <c r="T66" s="69">
        <v>5.5</v>
      </c>
      <c r="U66" s="68">
        <f t="shared" si="6"/>
        <v>5.5</v>
      </c>
      <c r="V66" s="68">
        <v>0</v>
      </c>
      <c r="W66" s="70">
        <f t="shared" si="7"/>
        <v>5.5</v>
      </c>
      <c r="X66" s="16"/>
    </row>
    <row r="67" spans="1:24" s="18" customFormat="1" x14ac:dyDescent="0.25">
      <c r="A67" s="71" t="s">
        <v>20</v>
      </c>
      <c r="B67" s="81" t="s">
        <v>25</v>
      </c>
      <c r="C67" s="72" t="s">
        <v>81</v>
      </c>
      <c r="D67" s="73">
        <v>3113</v>
      </c>
      <c r="E67" s="65">
        <v>5321</v>
      </c>
      <c r="F67" s="74" t="s">
        <v>82</v>
      </c>
      <c r="G67" s="75">
        <v>0</v>
      </c>
      <c r="H67" s="67"/>
      <c r="I67" s="67"/>
      <c r="J67" s="68"/>
      <c r="K67" s="68"/>
      <c r="L67" s="68"/>
      <c r="M67" s="68"/>
      <c r="N67" s="68"/>
      <c r="O67" s="68"/>
      <c r="P67" s="69"/>
      <c r="Q67" s="69"/>
      <c r="R67" s="69"/>
      <c r="S67" s="75">
        <v>0</v>
      </c>
      <c r="T67" s="76">
        <f>T68</f>
        <v>6</v>
      </c>
      <c r="U67" s="77">
        <f t="shared" si="6"/>
        <v>6</v>
      </c>
      <c r="V67" s="78">
        <v>0</v>
      </c>
      <c r="W67" s="79">
        <f t="shared" si="7"/>
        <v>6</v>
      </c>
      <c r="X67" s="16"/>
    </row>
    <row r="68" spans="1:24" s="18" customFormat="1" x14ac:dyDescent="0.25">
      <c r="A68" s="63"/>
      <c r="B68" s="64"/>
      <c r="C68" s="64"/>
      <c r="D68" s="65"/>
      <c r="E68" s="65"/>
      <c r="F68" s="80" t="s">
        <v>28</v>
      </c>
      <c r="G68" s="67">
        <v>0</v>
      </c>
      <c r="H68" s="67"/>
      <c r="I68" s="67"/>
      <c r="J68" s="68"/>
      <c r="K68" s="68"/>
      <c r="L68" s="68"/>
      <c r="M68" s="68"/>
      <c r="N68" s="68"/>
      <c r="O68" s="68"/>
      <c r="P68" s="69"/>
      <c r="Q68" s="69"/>
      <c r="R68" s="69"/>
      <c r="S68" s="67">
        <v>0</v>
      </c>
      <c r="T68" s="69">
        <v>6</v>
      </c>
      <c r="U68" s="68">
        <f t="shared" si="6"/>
        <v>6</v>
      </c>
      <c r="V68" s="68">
        <v>0</v>
      </c>
      <c r="W68" s="70">
        <f t="shared" si="7"/>
        <v>6</v>
      </c>
      <c r="X68" s="16"/>
    </row>
    <row r="69" spans="1:24" s="18" customFormat="1" x14ac:dyDescent="0.25">
      <c r="A69" s="71" t="s">
        <v>20</v>
      </c>
      <c r="B69" s="81" t="s">
        <v>25</v>
      </c>
      <c r="C69" s="72" t="s">
        <v>83</v>
      </c>
      <c r="D69" s="73">
        <v>3113</v>
      </c>
      <c r="E69" s="65">
        <v>5321</v>
      </c>
      <c r="F69" s="74" t="s">
        <v>84</v>
      </c>
      <c r="G69" s="75">
        <v>0</v>
      </c>
      <c r="H69" s="67"/>
      <c r="I69" s="67"/>
      <c r="J69" s="68"/>
      <c r="K69" s="68"/>
      <c r="L69" s="68"/>
      <c r="M69" s="68"/>
      <c r="N69" s="68"/>
      <c r="O69" s="68"/>
      <c r="P69" s="69"/>
      <c r="Q69" s="69"/>
      <c r="R69" s="69"/>
      <c r="S69" s="75">
        <v>0</v>
      </c>
      <c r="T69" s="76">
        <f>T70</f>
        <v>4</v>
      </c>
      <c r="U69" s="77">
        <f t="shared" si="6"/>
        <v>4</v>
      </c>
      <c r="V69" s="78">
        <v>0</v>
      </c>
      <c r="W69" s="79">
        <f t="shared" si="7"/>
        <v>4</v>
      </c>
      <c r="X69" s="16"/>
    </row>
    <row r="70" spans="1:24" s="18" customFormat="1" x14ac:dyDescent="0.25">
      <c r="A70" s="63"/>
      <c r="B70" s="64"/>
      <c r="C70" s="64"/>
      <c r="D70" s="65"/>
      <c r="E70" s="65"/>
      <c r="F70" s="80" t="s">
        <v>28</v>
      </c>
      <c r="G70" s="67">
        <v>0</v>
      </c>
      <c r="H70" s="67"/>
      <c r="I70" s="67"/>
      <c r="J70" s="68"/>
      <c r="K70" s="68"/>
      <c r="L70" s="68"/>
      <c r="M70" s="68"/>
      <c r="N70" s="68"/>
      <c r="O70" s="68"/>
      <c r="P70" s="69"/>
      <c r="Q70" s="69"/>
      <c r="R70" s="69"/>
      <c r="S70" s="67">
        <v>0</v>
      </c>
      <c r="T70" s="69">
        <v>4</v>
      </c>
      <c r="U70" s="68">
        <f t="shared" si="6"/>
        <v>4</v>
      </c>
      <c r="V70" s="68">
        <v>0</v>
      </c>
      <c r="W70" s="70">
        <f t="shared" si="7"/>
        <v>4</v>
      </c>
      <c r="X70" s="16"/>
    </row>
    <row r="71" spans="1:24" s="18" customFormat="1" x14ac:dyDescent="0.25">
      <c r="A71" s="71" t="s">
        <v>20</v>
      </c>
      <c r="B71" s="81" t="s">
        <v>25</v>
      </c>
      <c r="C71" s="72" t="s">
        <v>85</v>
      </c>
      <c r="D71" s="73">
        <v>3113</v>
      </c>
      <c r="E71" s="65">
        <v>5321</v>
      </c>
      <c r="F71" s="74" t="s">
        <v>86</v>
      </c>
      <c r="G71" s="75">
        <v>0</v>
      </c>
      <c r="H71" s="67"/>
      <c r="I71" s="67"/>
      <c r="J71" s="68"/>
      <c r="K71" s="68"/>
      <c r="L71" s="68"/>
      <c r="M71" s="68"/>
      <c r="N71" s="68"/>
      <c r="O71" s="68"/>
      <c r="P71" s="69"/>
      <c r="Q71" s="69"/>
      <c r="R71" s="69"/>
      <c r="S71" s="75">
        <v>0</v>
      </c>
      <c r="T71" s="76">
        <f>T72</f>
        <v>2.0150000000000001</v>
      </c>
      <c r="U71" s="77">
        <f t="shared" si="6"/>
        <v>2.0150000000000001</v>
      </c>
      <c r="V71" s="78">
        <v>0</v>
      </c>
      <c r="W71" s="79">
        <f t="shared" si="7"/>
        <v>2.0150000000000001</v>
      </c>
      <c r="X71" s="16"/>
    </row>
    <row r="72" spans="1:24" s="18" customFormat="1" x14ac:dyDescent="0.25">
      <c r="A72" s="63"/>
      <c r="B72" s="64"/>
      <c r="C72" s="64"/>
      <c r="D72" s="65"/>
      <c r="E72" s="65"/>
      <c r="F72" s="80" t="s">
        <v>28</v>
      </c>
      <c r="G72" s="67">
        <v>0</v>
      </c>
      <c r="H72" s="67"/>
      <c r="I72" s="67"/>
      <c r="J72" s="68"/>
      <c r="K72" s="68"/>
      <c r="L72" s="68"/>
      <c r="M72" s="68"/>
      <c r="N72" s="68"/>
      <c r="O72" s="68"/>
      <c r="P72" s="69"/>
      <c r="Q72" s="69"/>
      <c r="R72" s="69"/>
      <c r="S72" s="67">
        <v>0</v>
      </c>
      <c r="T72" s="69">
        <v>2.0150000000000001</v>
      </c>
      <c r="U72" s="68">
        <f t="shared" si="6"/>
        <v>2.0150000000000001</v>
      </c>
      <c r="V72" s="68">
        <v>0</v>
      </c>
      <c r="W72" s="70">
        <f t="shared" si="7"/>
        <v>2.0150000000000001</v>
      </c>
      <c r="X72" s="16"/>
    </row>
    <row r="73" spans="1:24" s="18" customFormat="1" x14ac:dyDescent="0.25">
      <c r="A73" s="71" t="s">
        <v>20</v>
      </c>
      <c r="B73" s="81" t="s">
        <v>25</v>
      </c>
      <c r="C73" s="72" t="s">
        <v>87</v>
      </c>
      <c r="D73" s="73">
        <v>3113</v>
      </c>
      <c r="E73" s="65">
        <v>5321</v>
      </c>
      <c r="F73" s="74" t="s">
        <v>88</v>
      </c>
      <c r="G73" s="75">
        <v>0</v>
      </c>
      <c r="H73" s="67"/>
      <c r="I73" s="67"/>
      <c r="J73" s="68"/>
      <c r="K73" s="68"/>
      <c r="L73" s="68"/>
      <c r="M73" s="68"/>
      <c r="N73" s="68"/>
      <c r="O73" s="68"/>
      <c r="P73" s="69"/>
      <c r="Q73" s="69"/>
      <c r="R73" s="69"/>
      <c r="S73" s="75">
        <v>0</v>
      </c>
      <c r="T73" s="76">
        <f>T74</f>
        <v>4</v>
      </c>
      <c r="U73" s="77">
        <f t="shared" si="6"/>
        <v>4</v>
      </c>
      <c r="V73" s="78">
        <v>0</v>
      </c>
      <c r="W73" s="79">
        <f t="shared" si="7"/>
        <v>4</v>
      </c>
      <c r="X73" s="16"/>
    </row>
    <row r="74" spans="1:24" s="18" customFormat="1" x14ac:dyDescent="0.25">
      <c r="A74" s="63"/>
      <c r="B74" s="64"/>
      <c r="C74" s="64"/>
      <c r="D74" s="65"/>
      <c r="E74" s="65"/>
      <c r="F74" s="80" t="s">
        <v>28</v>
      </c>
      <c r="G74" s="67">
        <v>0</v>
      </c>
      <c r="H74" s="67"/>
      <c r="I74" s="67"/>
      <c r="J74" s="68"/>
      <c r="K74" s="68"/>
      <c r="L74" s="68"/>
      <c r="M74" s="68"/>
      <c r="N74" s="68"/>
      <c r="O74" s="68"/>
      <c r="P74" s="69"/>
      <c r="Q74" s="69"/>
      <c r="R74" s="69"/>
      <c r="S74" s="67">
        <v>0</v>
      </c>
      <c r="T74" s="69">
        <v>4</v>
      </c>
      <c r="U74" s="68">
        <f t="shared" si="6"/>
        <v>4</v>
      </c>
      <c r="V74" s="68">
        <v>0</v>
      </c>
      <c r="W74" s="70">
        <f t="shared" si="7"/>
        <v>4</v>
      </c>
      <c r="X74" s="16"/>
    </row>
    <row r="75" spans="1:24" s="18" customFormat="1" x14ac:dyDescent="0.25">
      <c r="A75" s="71" t="s">
        <v>20</v>
      </c>
      <c r="B75" s="81" t="s">
        <v>25</v>
      </c>
      <c r="C75" s="72" t="s">
        <v>89</v>
      </c>
      <c r="D75" s="73">
        <v>3113</v>
      </c>
      <c r="E75" s="65">
        <v>5321</v>
      </c>
      <c r="F75" s="74" t="s">
        <v>90</v>
      </c>
      <c r="G75" s="75">
        <v>0</v>
      </c>
      <c r="H75" s="67"/>
      <c r="I75" s="67"/>
      <c r="J75" s="68"/>
      <c r="K75" s="68"/>
      <c r="L75" s="68"/>
      <c r="M75" s="68"/>
      <c r="N75" s="68"/>
      <c r="O75" s="68"/>
      <c r="P75" s="69"/>
      <c r="Q75" s="69"/>
      <c r="R75" s="69"/>
      <c r="S75" s="75">
        <v>0</v>
      </c>
      <c r="T75" s="76">
        <f>T76</f>
        <v>4.5999999999999996</v>
      </c>
      <c r="U75" s="77">
        <f t="shared" ref="U75:U138" si="8">+S75+T75</f>
        <v>4.5999999999999996</v>
      </c>
      <c r="V75" s="78">
        <v>0</v>
      </c>
      <c r="W75" s="79">
        <f t="shared" ref="W75:W138" si="9">+U75+V75</f>
        <v>4.5999999999999996</v>
      </c>
      <c r="X75" s="16"/>
    </row>
    <row r="76" spans="1:24" s="18" customFormat="1" x14ac:dyDescent="0.25">
      <c r="A76" s="63"/>
      <c r="B76" s="64"/>
      <c r="C76" s="64"/>
      <c r="D76" s="65"/>
      <c r="E76" s="65"/>
      <c r="F76" s="80" t="s">
        <v>28</v>
      </c>
      <c r="G76" s="67">
        <v>0</v>
      </c>
      <c r="H76" s="67"/>
      <c r="I76" s="67"/>
      <c r="J76" s="68"/>
      <c r="K76" s="68"/>
      <c r="L76" s="68"/>
      <c r="M76" s="68"/>
      <c r="N76" s="68"/>
      <c r="O76" s="68"/>
      <c r="P76" s="69"/>
      <c r="Q76" s="69"/>
      <c r="R76" s="69"/>
      <c r="S76" s="67">
        <v>0</v>
      </c>
      <c r="T76" s="69">
        <v>4.5999999999999996</v>
      </c>
      <c r="U76" s="68">
        <f t="shared" si="8"/>
        <v>4.5999999999999996</v>
      </c>
      <c r="V76" s="68">
        <v>0</v>
      </c>
      <c r="W76" s="70">
        <f t="shared" si="9"/>
        <v>4.5999999999999996</v>
      </c>
      <c r="X76" s="16"/>
    </row>
    <row r="77" spans="1:24" s="18" customFormat="1" x14ac:dyDescent="0.25">
      <c r="A77" s="71" t="s">
        <v>20</v>
      </c>
      <c r="B77" s="81" t="s">
        <v>25</v>
      </c>
      <c r="C77" s="72" t="s">
        <v>91</v>
      </c>
      <c r="D77" s="73">
        <v>3113</v>
      </c>
      <c r="E77" s="65">
        <v>5321</v>
      </c>
      <c r="F77" s="74" t="s">
        <v>92</v>
      </c>
      <c r="G77" s="75">
        <v>0</v>
      </c>
      <c r="H77" s="67"/>
      <c r="I77" s="67"/>
      <c r="J77" s="68"/>
      <c r="K77" s="68"/>
      <c r="L77" s="68"/>
      <c r="M77" s="68"/>
      <c r="N77" s="68"/>
      <c r="O77" s="68"/>
      <c r="P77" s="69"/>
      <c r="Q77" s="69"/>
      <c r="R77" s="69"/>
      <c r="S77" s="75">
        <v>0</v>
      </c>
      <c r="T77" s="76">
        <f>T78</f>
        <v>10</v>
      </c>
      <c r="U77" s="77">
        <f t="shared" si="8"/>
        <v>10</v>
      </c>
      <c r="V77" s="78">
        <v>0</v>
      </c>
      <c r="W77" s="79">
        <f t="shared" si="9"/>
        <v>10</v>
      </c>
      <c r="X77" s="16"/>
    </row>
    <row r="78" spans="1:24" s="18" customFormat="1" x14ac:dyDescent="0.25">
      <c r="A78" s="63"/>
      <c r="B78" s="64"/>
      <c r="C78" s="64"/>
      <c r="D78" s="65"/>
      <c r="E78" s="65"/>
      <c r="F78" s="80" t="s">
        <v>28</v>
      </c>
      <c r="G78" s="67">
        <v>0</v>
      </c>
      <c r="H78" s="67"/>
      <c r="I78" s="67"/>
      <c r="J78" s="68"/>
      <c r="K78" s="68"/>
      <c r="L78" s="68"/>
      <c r="M78" s="68"/>
      <c r="N78" s="68"/>
      <c r="O78" s="68"/>
      <c r="P78" s="69"/>
      <c r="Q78" s="69"/>
      <c r="R78" s="69"/>
      <c r="S78" s="67">
        <v>0</v>
      </c>
      <c r="T78" s="69">
        <v>10</v>
      </c>
      <c r="U78" s="68">
        <f t="shared" si="8"/>
        <v>10</v>
      </c>
      <c r="V78" s="68">
        <v>0</v>
      </c>
      <c r="W78" s="70">
        <f t="shared" si="9"/>
        <v>10</v>
      </c>
      <c r="X78" s="16"/>
    </row>
    <row r="79" spans="1:24" s="18" customFormat="1" x14ac:dyDescent="0.25">
      <c r="A79" s="71" t="s">
        <v>20</v>
      </c>
      <c r="B79" s="81" t="s">
        <v>25</v>
      </c>
      <c r="C79" s="72" t="s">
        <v>93</v>
      </c>
      <c r="D79" s="73">
        <v>3113</v>
      </c>
      <c r="E79" s="65">
        <v>5321</v>
      </c>
      <c r="F79" s="74" t="s">
        <v>94</v>
      </c>
      <c r="G79" s="75">
        <v>0</v>
      </c>
      <c r="H79" s="67"/>
      <c r="I79" s="67"/>
      <c r="J79" s="68"/>
      <c r="K79" s="68"/>
      <c r="L79" s="68"/>
      <c r="M79" s="68"/>
      <c r="N79" s="68"/>
      <c r="O79" s="68"/>
      <c r="P79" s="69"/>
      <c r="Q79" s="69"/>
      <c r="R79" s="69"/>
      <c r="S79" s="75">
        <v>0</v>
      </c>
      <c r="T79" s="76">
        <f>T80</f>
        <v>2.5</v>
      </c>
      <c r="U79" s="77">
        <f t="shared" si="8"/>
        <v>2.5</v>
      </c>
      <c r="V79" s="78">
        <v>0</v>
      </c>
      <c r="W79" s="79">
        <f t="shared" si="9"/>
        <v>2.5</v>
      </c>
      <c r="X79" s="16"/>
    </row>
    <row r="80" spans="1:24" s="18" customFormat="1" x14ac:dyDescent="0.25">
      <c r="A80" s="63"/>
      <c r="B80" s="64"/>
      <c r="C80" s="64"/>
      <c r="D80" s="65"/>
      <c r="E80" s="65"/>
      <c r="F80" s="80" t="s">
        <v>28</v>
      </c>
      <c r="G80" s="67">
        <v>0</v>
      </c>
      <c r="H80" s="67"/>
      <c r="I80" s="67"/>
      <c r="J80" s="68"/>
      <c r="K80" s="68"/>
      <c r="L80" s="68"/>
      <c r="M80" s="68"/>
      <c r="N80" s="68"/>
      <c r="O80" s="68"/>
      <c r="P80" s="69"/>
      <c r="Q80" s="69"/>
      <c r="R80" s="69"/>
      <c r="S80" s="67">
        <v>0</v>
      </c>
      <c r="T80" s="69">
        <v>2.5</v>
      </c>
      <c r="U80" s="68">
        <f t="shared" si="8"/>
        <v>2.5</v>
      </c>
      <c r="V80" s="68">
        <v>0</v>
      </c>
      <c r="W80" s="70">
        <f t="shared" si="9"/>
        <v>2.5</v>
      </c>
      <c r="X80" s="16"/>
    </row>
    <row r="81" spans="1:24" s="18" customFormat="1" x14ac:dyDescent="0.25">
      <c r="A81" s="71" t="s">
        <v>20</v>
      </c>
      <c r="B81" s="81" t="s">
        <v>25</v>
      </c>
      <c r="C81" s="72" t="s">
        <v>95</v>
      </c>
      <c r="D81" s="73">
        <v>3113</v>
      </c>
      <c r="E81" s="65">
        <v>5321</v>
      </c>
      <c r="F81" s="74" t="s">
        <v>96</v>
      </c>
      <c r="G81" s="75">
        <v>0</v>
      </c>
      <c r="H81" s="67"/>
      <c r="I81" s="67"/>
      <c r="J81" s="68"/>
      <c r="K81" s="68"/>
      <c r="L81" s="68"/>
      <c r="M81" s="68"/>
      <c r="N81" s="68"/>
      <c r="O81" s="68"/>
      <c r="P81" s="69"/>
      <c r="Q81" s="69"/>
      <c r="R81" s="69"/>
      <c r="S81" s="75">
        <v>0</v>
      </c>
      <c r="T81" s="76">
        <f>T82</f>
        <v>5</v>
      </c>
      <c r="U81" s="77">
        <f t="shared" si="8"/>
        <v>5</v>
      </c>
      <c r="V81" s="78">
        <v>0</v>
      </c>
      <c r="W81" s="79">
        <f t="shared" si="9"/>
        <v>5</v>
      </c>
      <c r="X81" s="16"/>
    </row>
    <row r="82" spans="1:24" s="18" customFormat="1" x14ac:dyDescent="0.25">
      <c r="A82" s="63"/>
      <c r="B82" s="64"/>
      <c r="C82" s="64"/>
      <c r="D82" s="65"/>
      <c r="E82" s="65"/>
      <c r="F82" s="80" t="s">
        <v>28</v>
      </c>
      <c r="G82" s="67">
        <v>0</v>
      </c>
      <c r="H82" s="67"/>
      <c r="I82" s="67"/>
      <c r="J82" s="68"/>
      <c r="K82" s="68"/>
      <c r="L82" s="68"/>
      <c r="M82" s="68"/>
      <c r="N82" s="68"/>
      <c r="O82" s="68"/>
      <c r="P82" s="69"/>
      <c r="Q82" s="69"/>
      <c r="R82" s="69"/>
      <c r="S82" s="67">
        <v>0</v>
      </c>
      <c r="T82" s="69">
        <v>5</v>
      </c>
      <c r="U82" s="68">
        <f t="shared" si="8"/>
        <v>5</v>
      </c>
      <c r="V82" s="68">
        <v>0</v>
      </c>
      <c r="W82" s="70">
        <f t="shared" si="9"/>
        <v>5</v>
      </c>
      <c r="X82" s="16"/>
    </row>
    <row r="83" spans="1:24" s="18" customFormat="1" x14ac:dyDescent="0.25">
      <c r="A83" s="71" t="s">
        <v>20</v>
      </c>
      <c r="B83" s="81" t="s">
        <v>25</v>
      </c>
      <c r="C83" s="72" t="s">
        <v>97</v>
      </c>
      <c r="D83" s="73">
        <v>3113</v>
      </c>
      <c r="E83" s="65">
        <v>5321</v>
      </c>
      <c r="F83" s="74" t="s">
        <v>98</v>
      </c>
      <c r="G83" s="75">
        <v>0</v>
      </c>
      <c r="H83" s="67"/>
      <c r="I83" s="67"/>
      <c r="J83" s="68"/>
      <c r="K83" s="68"/>
      <c r="L83" s="68"/>
      <c r="M83" s="68"/>
      <c r="N83" s="68"/>
      <c r="O83" s="68"/>
      <c r="P83" s="69"/>
      <c r="Q83" s="69"/>
      <c r="R83" s="69"/>
      <c r="S83" s="75">
        <v>0</v>
      </c>
      <c r="T83" s="76">
        <f>T84</f>
        <v>7</v>
      </c>
      <c r="U83" s="77">
        <f t="shared" si="8"/>
        <v>7</v>
      </c>
      <c r="V83" s="78">
        <v>0</v>
      </c>
      <c r="W83" s="79">
        <f t="shared" si="9"/>
        <v>7</v>
      </c>
      <c r="X83" s="16"/>
    </row>
    <row r="84" spans="1:24" s="18" customFormat="1" x14ac:dyDescent="0.25">
      <c r="A84" s="63"/>
      <c r="B84" s="64"/>
      <c r="C84" s="64"/>
      <c r="D84" s="65"/>
      <c r="E84" s="65"/>
      <c r="F84" s="80" t="s">
        <v>28</v>
      </c>
      <c r="G84" s="67">
        <v>0</v>
      </c>
      <c r="H84" s="67"/>
      <c r="I84" s="67"/>
      <c r="J84" s="68"/>
      <c r="K84" s="68"/>
      <c r="L84" s="68"/>
      <c r="M84" s="68"/>
      <c r="N84" s="68"/>
      <c r="O84" s="68"/>
      <c r="P84" s="69"/>
      <c r="Q84" s="69"/>
      <c r="R84" s="69"/>
      <c r="S84" s="67">
        <v>0</v>
      </c>
      <c r="T84" s="69">
        <v>7</v>
      </c>
      <c r="U84" s="68">
        <f t="shared" si="8"/>
        <v>7</v>
      </c>
      <c r="V84" s="68">
        <v>0</v>
      </c>
      <c r="W84" s="70">
        <f t="shared" si="9"/>
        <v>7</v>
      </c>
      <c r="X84" s="16"/>
    </row>
    <row r="85" spans="1:24" s="18" customFormat="1" x14ac:dyDescent="0.25">
      <c r="A85" s="71" t="s">
        <v>20</v>
      </c>
      <c r="B85" s="81" t="s">
        <v>25</v>
      </c>
      <c r="C85" s="72" t="s">
        <v>99</v>
      </c>
      <c r="D85" s="73">
        <v>3113</v>
      </c>
      <c r="E85" s="65">
        <v>5321</v>
      </c>
      <c r="F85" s="74" t="s">
        <v>100</v>
      </c>
      <c r="G85" s="75">
        <v>0</v>
      </c>
      <c r="H85" s="67"/>
      <c r="I85" s="67"/>
      <c r="J85" s="68"/>
      <c r="K85" s="68"/>
      <c r="L85" s="68"/>
      <c r="M85" s="68"/>
      <c r="N85" s="68"/>
      <c r="O85" s="68"/>
      <c r="P85" s="69"/>
      <c r="Q85" s="69"/>
      <c r="R85" s="69"/>
      <c r="S85" s="75">
        <v>0</v>
      </c>
      <c r="T85" s="76">
        <f>T86</f>
        <v>3</v>
      </c>
      <c r="U85" s="77">
        <f t="shared" si="8"/>
        <v>3</v>
      </c>
      <c r="V85" s="78">
        <v>0</v>
      </c>
      <c r="W85" s="79">
        <f t="shared" si="9"/>
        <v>3</v>
      </c>
      <c r="X85" s="16"/>
    </row>
    <row r="86" spans="1:24" s="18" customFormat="1" x14ac:dyDescent="0.25">
      <c r="A86" s="63"/>
      <c r="B86" s="64"/>
      <c r="C86" s="64"/>
      <c r="D86" s="65"/>
      <c r="E86" s="65"/>
      <c r="F86" s="80" t="s">
        <v>28</v>
      </c>
      <c r="G86" s="67">
        <v>0</v>
      </c>
      <c r="H86" s="67"/>
      <c r="I86" s="67"/>
      <c r="J86" s="68"/>
      <c r="K86" s="68"/>
      <c r="L86" s="68"/>
      <c r="M86" s="68"/>
      <c r="N86" s="68"/>
      <c r="O86" s="68"/>
      <c r="P86" s="69"/>
      <c r="Q86" s="69"/>
      <c r="R86" s="69"/>
      <c r="S86" s="67">
        <v>0</v>
      </c>
      <c r="T86" s="69">
        <v>3</v>
      </c>
      <c r="U86" s="68">
        <f t="shared" si="8"/>
        <v>3</v>
      </c>
      <c r="V86" s="68">
        <v>0</v>
      </c>
      <c r="W86" s="70">
        <f t="shared" si="9"/>
        <v>3</v>
      </c>
      <c r="X86" s="16"/>
    </row>
    <row r="87" spans="1:24" s="18" customFormat="1" x14ac:dyDescent="0.25">
      <c r="A87" s="71" t="s">
        <v>20</v>
      </c>
      <c r="B87" s="81" t="s">
        <v>25</v>
      </c>
      <c r="C87" s="72" t="s">
        <v>101</v>
      </c>
      <c r="D87" s="73">
        <v>3113</v>
      </c>
      <c r="E87" s="65">
        <v>5321</v>
      </c>
      <c r="F87" s="74" t="s">
        <v>102</v>
      </c>
      <c r="G87" s="75">
        <v>0</v>
      </c>
      <c r="H87" s="67"/>
      <c r="I87" s="67"/>
      <c r="J87" s="68"/>
      <c r="K87" s="68"/>
      <c r="L87" s="68"/>
      <c r="M87" s="68"/>
      <c r="N87" s="68"/>
      <c r="O87" s="68"/>
      <c r="P87" s="69"/>
      <c r="Q87" s="69"/>
      <c r="R87" s="69"/>
      <c r="S87" s="75">
        <v>0</v>
      </c>
      <c r="T87" s="76">
        <f>T88</f>
        <v>10</v>
      </c>
      <c r="U87" s="77">
        <f t="shared" si="8"/>
        <v>10</v>
      </c>
      <c r="V87" s="78">
        <v>0</v>
      </c>
      <c r="W87" s="79">
        <f t="shared" si="9"/>
        <v>10</v>
      </c>
      <c r="X87" s="16"/>
    </row>
    <row r="88" spans="1:24" s="18" customFormat="1" x14ac:dyDescent="0.25">
      <c r="A88" s="63"/>
      <c r="B88" s="64"/>
      <c r="C88" s="64"/>
      <c r="D88" s="65"/>
      <c r="E88" s="65"/>
      <c r="F88" s="80" t="s">
        <v>28</v>
      </c>
      <c r="G88" s="67">
        <v>0</v>
      </c>
      <c r="H88" s="67"/>
      <c r="I88" s="67"/>
      <c r="J88" s="68"/>
      <c r="K88" s="68"/>
      <c r="L88" s="68"/>
      <c r="M88" s="68"/>
      <c r="N88" s="68"/>
      <c r="O88" s="68"/>
      <c r="P88" s="69"/>
      <c r="Q88" s="69"/>
      <c r="R88" s="69"/>
      <c r="S88" s="67">
        <v>0</v>
      </c>
      <c r="T88" s="69">
        <v>10</v>
      </c>
      <c r="U88" s="68">
        <f t="shared" si="8"/>
        <v>10</v>
      </c>
      <c r="V88" s="68">
        <v>0</v>
      </c>
      <c r="W88" s="70">
        <f t="shared" si="9"/>
        <v>10</v>
      </c>
      <c r="X88" s="16"/>
    </row>
    <row r="89" spans="1:24" s="18" customFormat="1" x14ac:dyDescent="0.25">
      <c r="A89" s="71" t="s">
        <v>20</v>
      </c>
      <c r="B89" s="81" t="s">
        <v>25</v>
      </c>
      <c r="C89" s="72" t="s">
        <v>103</v>
      </c>
      <c r="D89" s="73">
        <v>3113</v>
      </c>
      <c r="E89" s="65">
        <v>5321</v>
      </c>
      <c r="F89" s="74" t="s">
        <v>104</v>
      </c>
      <c r="G89" s="75">
        <v>0</v>
      </c>
      <c r="H89" s="67"/>
      <c r="I89" s="67"/>
      <c r="J89" s="68"/>
      <c r="K89" s="68"/>
      <c r="L89" s="68"/>
      <c r="M89" s="68"/>
      <c r="N89" s="68"/>
      <c r="O89" s="68"/>
      <c r="P89" s="69"/>
      <c r="Q89" s="69"/>
      <c r="R89" s="69"/>
      <c r="S89" s="75">
        <v>0</v>
      </c>
      <c r="T89" s="76">
        <f>T90</f>
        <v>2</v>
      </c>
      <c r="U89" s="77">
        <f t="shared" si="8"/>
        <v>2</v>
      </c>
      <c r="V89" s="78">
        <v>0</v>
      </c>
      <c r="W89" s="79">
        <f t="shared" si="9"/>
        <v>2</v>
      </c>
      <c r="X89" s="16"/>
    </row>
    <row r="90" spans="1:24" s="18" customFormat="1" x14ac:dyDescent="0.25">
      <c r="A90" s="63"/>
      <c r="B90" s="64"/>
      <c r="C90" s="64"/>
      <c r="D90" s="65"/>
      <c r="E90" s="65"/>
      <c r="F90" s="80" t="s">
        <v>28</v>
      </c>
      <c r="G90" s="67">
        <v>0</v>
      </c>
      <c r="H90" s="67"/>
      <c r="I90" s="67"/>
      <c r="J90" s="68"/>
      <c r="K90" s="68"/>
      <c r="L90" s="68"/>
      <c r="M90" s="68"/>
      <c r="N90" s="68"/>
      <c r="O90" s="68"/>
      <c r="P90" s="69"/>
      <c r="Q90" s="69"/>
      <c r="R90" s="69"/>
      <c r="S90" s="67">
        <v>0</v>
      </c>
      <c r="T90" s="69">
        <v>2</v>
      </c>
      <c r="U90" s="68">
        <f t="shared" si="8"/>
        <v>2</v>
      </c>
      <c r="V90" s="68">
        <v>0</v>
      </c>
      <c r="W90" s="70">
        <f t="shared" si="9"/>
        <v>2</v>
      </c>
      <c r="X90" s="16"/>
    </row>
    <row r="91" spans="1:24" s="18" customFormat="1" x14ac:dyDescent="0.25">
      <c r="A91" s="71" t="s">
        <v>20</v>
      </c>
      <c r="B91" s="81" t="s">
        <v>25</v>
      </c>
      <c r="C91" s="72" t="s">
        <v>105</v>
      </c>
      <c r="D91" s="73">
        <v>3113</v>
      </c>
      <c r="E91" s="65">
        <v>5321</v>
      </c>
      <c r="F91" s="74" t="s">
        <v>106</v>
      </c>
      <c r="G91" s="75">
        <v>0</v>
      </c>
      <c r="H91" s="67"/>
      <c r="I91" s="67"/>
      <c r="J91" s="68"/>
      <c r="K91" s="68"/>
      <c r="L91" s="68"/>
      <c r="M91" s="68"/>
      <c r="N91" s="68"/>
      <c r="O91" s="68"/>
      <c r="P91" s="69"/>
      <c r="Q91" s="69"/>
      <c r="R91" s="69"/>
      <c r="S91" s="75">
        <v>0</v>
      </c>
      <c r="T91" s="76">
        <f>T92</f>
        <v>2.6</v>
      </c>
      <c r="U91" s="77">
        <f t="shared" si="8"/>
        <v>2.6</v>
      </c>
      <c r="V91" s="78">
        <v>0</v>
      </c>
      <c r="W91" s="79">
        <f t="shared" si="9"/>
        <v>2.6</v>
      </c>
      <c r="X91" s="16"/>
    </row>
    <row r="92" spans="1:24" s="18" customFormat="1" x14ac:dyDescent="0.25">
      <c r="A92" s="63"/>
      <c r="B92" s="64"/>
      <c r="C92" s="64"/>
      <c r="D92" s="65"/>
      <c r="E92" s="65"/>
      <c r="F92" s="80" t="s">
        <v>28</v>
      </c>
      <c r="G92" s="67">
        <v>0</v>
      </c>
      <c r="H92" s="67"/>
      <c r="I92" s="67"/>
      <c r="J92" s="68"/>
      <c r="K92" s="68"/>
      <c r="L92" s="68"/>
      <c r="M92" s="68"/>
      <c r="N92" s="68"/>
      <c r="O92" s="68"/>
      <c r="P92" s="69"/>
      <c r="Q92" s="69"/>
      <c r="R92" s="69"/>
      <c r="S92" s="67">
        <v>0</v>
      </c>
      <c r="T92" s="69">
        <v>2.6</v>
      </c>
      <c r="U92" s="68">
        <f t="shared" si="8"/>
        <v>2.6</v>
      </c>
      <c r="V92" s="68">
        <v>0</v>
      </c>
      <c r="W92" s="70">
        <f t="shared" si="9"/>
        <v>2.6</v>
      </c>
      <c r="X92" s="16"/>
    </row>
    <row r="93" spans="1:24" s="18" customFormat="1" x14ac:dyDescent="0.25">
      <c r="A93" s="71" t="s">
        <v>20</v>
      </c>
      <c r="B93" s="81" t="s">
        <v>25</v>
      </c>
      <c r="C93" s="72" t="s">
        <v>107</v>
      </c>
      <c r="D93" s="73">
        <v>3113</v>
      </c>
      <c r="E93" s="65">
        <v>5321</v>
      </c>
      <c r="F93" s="74" t="s">
        <v>108</v>
      </c>
      <c r="G93" s="75">
        <v>0</v>
      </c>
      <c r="H93" s="67"/>
      <c r="I93" s="67"/>
      <c r="J93" s="68"/>
      <c r="K93" s="68"/>
      <c r="L93" s="68"/>
      <c r="M93" s="68"/>
      <c r="N93" s="68"/>
      <c r="O93" s="68"/>
      <c r="P93" s="69"/>
      <c r="Q93" s="69"/>
      <c r="R93" s="69"/>
      <c r="S93" s="75">
        <v>0</v>
      </c>
      <c r="T93" s="76">
        <f>T94</f>
        <v>5</v>
      </c>
      <c r="U93" s="77">
        <f t="shared" si="8"/>
        <v>5</v>
      </c>
      <c r="V93" s="78">
        <v>0</v>
      </c>
      <c r="W93" s="79">
        <f t="shared" si="9"/>
        <v>5</v>
      </c>
      <c r="X93" s="16"/>
    </row>
    <row r="94" spans="1:24" s="18" customFormat="1" x14ac:dyDescent="0.25">
      <c r="A94" s="63"/>
      <c r="B94" s="64"/>
      <c r="C94" s="64"/>
      <c r="D94" s="65"/>
      <c r="E94" s="65"/>
      <c r="F94" s="80" t="s">
        <v>28</v>
      </c>
      <c r="G94" s="67">
        <v>0</v>
      </c>
      <c r="H94" s="67"/>
      <c r="I94" s="67"/>
      <c r="J94" s="68"/>
      <c r="K94" s="68"/>
      <c r="L94" s="68"/>
      <c r="M94" s="68"/>
      <c r="N94" s="68"/>
      <c r="O94" s="68"/>
      <c r="P94" s="69"/>
      <c r="Q94" s="69"/>
      <c r="R94" s="69"/>
      <c r="S94" s="67">
        <v>0</v>
      </c>
      <c r="T94" s="69">
        <v>5</v>
      </c>
      <c r="U94" s="68">
        <f t="shared" si="8"/>
        <v>5</v>
      </c>
      <c r="V94" s="68">
        <v>0</v>
      </c>
      <c r="W94" s="70">
        <f t="shared" si="9"/>
        <v>5</v>
      </c>
      <c r="X94" s="16"/>
    </row>
    <row r="95" spans="1:24" s="18" customFormat="1" x14ac:dyDescent="0.25">
      <c r="A95" s="71" t="s">
        <v>20</v>
      </c>
      <c r="B95" s="81" t="s">
        <v>25</v>
      </c>
      <c r="C95" s="72" t="s">
        <v>109</v>
      </c>
      <c r="D95" s="82">
        <v>3113</v>
      </c>
      <c r="E95" s="82">
        <v>5331</v>
      </c>
      <c r="F95" s="74" t="s">
        <v>110</v>
      </c>
      <c r="G95" s="75">
        <v>0</v>
      </c>
      <c r="H95" s="67"/>
      <c r="I95" s="67"/>
      <c r="J95" s="68"/>
      <c r="K95" s="68"/>
      <c r="L95" s="68"/>
      <c r="M95" s="68"/>
      <c r="N95" s="68"/>
      <c r="O95" s="68"/>
      <c r="P95" s="69"/>
      <c r="Q95" s="69"/>
      <c r="R95" s="69"/>
      <c r="S95" s="75">
        <v>0</v>
      </c>
      <c r="T95" s="76">
        <f>T96</f>
        <v>2</v>
      </c>
      <c r="U95" s="77">
        <f t="shared" si="8"/>
        <v>2</v>
      </c>
      <c r="V95" s="78">
        <v>0</v>
      </c>
      <c r="W95" s="79">
        <f t="shared" si="9"/>
        <v>2</v>
      </c>
      <c r="X95" s="16"/>
    </row>
    <row r="96" spans="1:24" s="18" customFormat="1" x14ac:dyDescent="0.25">
      <c r="A96" s="63"/>
      <c r="B96" s="64"/>
      <c r="C96" s="64"/>
      <c r="D96" s="65"/>
      <c r="E96" s="65"/>
      <c r="F96" s="80" t="s">
        <v>29</v>
      </c>
      <c r="G96" s="67">
        <v>0</v>
      </c>
      <c r="H96" s="67"/>
      <c r="I96" s="67"/>
      <c r="J96" s="68"/>
      <c r="K96" s="68"/>
      <c r="L96" s="68"/>
      <c r="M96" s="68"/>
      <c r="N96" s="68"/>
      <c r="O96" s="68"/>
      <c r="P96" s="69"/>
      <c r="Q96" s="69"/>
      <c r="R96" s="69"/>
      <c r="S96" s="67">
        <v>0</v>
      </c>
      <c r="T96" s="69">
        <v>2</v>
      </c>
      <c r="U96" s="68">
        <f t="shared" si="8"/>
        <v>2</v>
      </c>
      <c r="V96" s="68">
        <v>0</v>
      </c>
      <c r="W96" s="70">
        <f t="shared" si="9"/>
        <v>2</v>
      </c>
      <c r="X96" s="16"/>
    </row>
    <row r="97" spans="1:24" s="18" customFormat="1" x14ac:dyDescent="0.25">
      <c r="A97" s="71" t="s">
        <v>20</v>
      </c>
      <c r="B97" s="81" t="s">
        <v>25</v>
      </c>
      <c r="C97" s="72" t="s">
        <v>111</v>
      </c>
      <c r="D97" s="73">
        <v>3113</v>
      </c>
      <c r="E97" s="65">
        <v>5321</v>
      </c>
      <c r="F97" s="74" t="s">
        <v>112</v>
      </c>
      <c r="G97" s="75">
        <v>0</v>
      </c>
      <c r="H97" s="67"/>
      <c r="I97" s="67"/>
      <c r="J97" s="68"/>
      <c r="K97" s="68"/>
      <c r="L97" s="68"/>
      <c r="M97" s="68"/>
      <c r="N97" s="68"/>
      <c r="O97" s="68"/>
      <c r="P97" s="69"/>
      <c r="Q97" s="69"/>
      <c r="R97" s="69"/>
      <c r="S97" s="75">
        <v>0</v>
      </c>
      <c r="T97" s="76">
        <f>T98</f>
        <v>5</v>
      </c>
      <c r="U97" s="77">
        <f t="shared" si="8"/>
        <v>5</v>
      </c>
      <c r="V97" s="78">
        <v>0</v>
      </c>
      <c r="W97" s="79">
        <f t="shared" si="9"/>
        <v>5</v>
      </c>
      <c r="X97" s="16"/>
    </row>
    <row r="98" spans="1:24" s="18" customFormat="1" x14ac:dyDescent="0.25">
      <c r="A98" s="63"/>
      <c r="B98" s="64"/>
      <c r="C98" s="64"/>
      <c r="D98" s="65"/>
      <c r="E98" s="65"/>
      <c r="F98" s="80" t="s">
        <v>28</v>
      </c>
      <c r="G98" s="67">
        <v>0</v>
      </c>
      <c r="H98" s="67"/>
      <c r="I98" s="67"/>
      <c r="J98" s="68"/>
      <c r="K98" s="68"/>
      <c r="L98" s="68"/>
      <c r="M98" s="68"/>
      <c r="N98" s="68"/>
      <c r="O98" s="68"/>
      <c r="P98" s="69"/>
      <c r="Q98" s="69"/>
      <c r="R98" s="69"/>
      <c r="S98" s="67">
        <v>0</v>
      </c>
      <c r="T98" s="69">
        <v>5</v>
      </c>
      <c r="U98" s="68">
        <f t="shared" si="8"/>
        <v>5</v>
      </c>
      <c r="V98" s="68">
        <v>0</v>
      </c>
      <c r="W98" s="70">
        <f t="shared" si="9"/>
        <v>5</v>
      </c>
      <c r="X98" s="16"/>
    </row>
    <row r="99" spans="1:24" s="18" customFormat="1" x14ac:dyDescent="0.25">
      <c r="A99" s="71" t="s">
        <v>20</v>
      </c>
      <c r="B99" s="81" t="s">
        <v>25</v>
      </c>
      <c r="C99" s="72" t="s">
        <v>113</v>
      </c>
      <c r="D99" s="82">
        <v>3122</v>
      </c>
      <c r="E99" s="82">
        <v>5331</v>
      </c>
      <c r="F99" s="74" t="s">
        <v>114</v>
      </c>
      <c r="G99" s="75">
        <v>0</v>
      </c>
      <c r="H99" s="67"/>
      <c r="I99" s="67"/>
      <c r="J99" s="68"/>
      <c r="K99" s="68"/>
      <c r="L99" s="68"/>
      <c r="M99" s="68"/>
      <c r="N99" s="68"/>
      <c r="O99" s="68"/>
      <c r="P99" s="69"/>
      <c r="Q99" s="69"/>
      <c r="R99" s="69"/>
      <c r="S99" s="75">
        <v>0</v>
      </c>
      <c r="T99" s="76">
        <f>T100</f>
        <v>3</v>
      </c>
      <c r="U99" s="77">
        <f t="shared" si="8"/>
        <v>3</v>
      </c>
      <c r="V99" s="78">
        <v>0</v>
      </c>
      <c r="W99" s="79">
        <f t="shared" si="9"/>
        <v>3</v>
      </c>
      <c r="X99" s="16"/>
    </row>
    <row r="100" spans="1:24" s="18" customFormat="1" x14ac:dyDescent="0.25">
      <c r="A100" s="63"/>
      <c r="B100" s="64"/>
      <c r="C100" s="64"/>
      <c r="D100" s="65"/>
      <c r="E100" s="65"/>
      <c r="F100" s="80" t="s">
        <v>29</v>
      </c>
      <c r="G100" s="67">
        <v>0</v>
      </c>
      <c r="H100" s="67"/>
      <c r="I100" s="67"/>
      <c r="J100" s="68"/>
      <c r="K100" s="68"/>
      <c r="L100" s="68"/>
      <c r="M100" s="68"/>
      <c r="N100" s="68"/>
      <c r="O100" s="68"/>
      <c r="P100" s="69"/>
      <c r="Q100" s="69"/>
      <c r="R100" s="69"/>
      <c r="S100" s="67">
        <v>0</v>
      </c>
      <c r="T100" s="69">
        <v>3</v>
      </c>
      <c r="U100" s="68">
        <f t="shared" si="8"/>
        <v>3</v>
      </c>
      <c r="V100" s="68">
        <v>0</v>
      </c>
      <c r="W100" s="70">
        <f t="shared" si="9"/>
        <v>3</v>
      </c>
      <c r="X100" s="16"/>
    </row>
    <row r="101" spans="1:24" s="18" customFormat="1" x14ac:dyDescent="0.25">
      <c r="A101" s="71" t="s">
        <v>20</v>
      </c>
      <c r="B101" s="81" t="s">
        <v>115</v>
      </c>
      <c r="C101" s="81" t="s">
        <v>26</v>
      </c>
      <c r="D101" s="82" t="s">
        <v>21</v>
      </c>
      <c r="E101" s="82" t="s">
        <v>21</v>
      </c>
      <c r="F101" s="83" t="s">
        <v>116</v>
      </c>
      <c r="G101" s="75">
        <f>SUM(G102:G103)</f>
        <v>120</v>
      </c>
      <c r="H101" s="75">
        <f>SUM(H102:H103)</f>
        <v>-120</v>
      </c>
      <c r="I101" s="75">
        <f t="shared" si="0"/>
        <v>0</v>
      </c>
      <c r="J101" s="77">
        <v>0</v>
      </c>
      <c r="K101" s="77">
        <f t="shared" si="1"/>
        <v>0</v>
      </c>
      <c r="L101" s="77">
        <v>0</v>
      </c>
      <c r="M101" s="77">
        <f t="shared" si="2"/>
        <v>0</v>
      </c>
      <c r="N101" s="77">
        <v>0</v>
      </c>
      <c r="O101" s="77">
        <f t="shared" si="3"/>
        <v>0</v>
      </c>
      <c r="P101" s="76">
        <v>0</v>
      </c>
      <c r="Q101" s="76">
        <f t="shared" si="4"/>
        <v>0</v>
      </c>
      <c r="R101" s="76">
        <v>0</v>
      </c>
      <c r="S101" s="77">
        <f t="shared" si="5"/>
        <v>0</v>
      </c>
      <c r="T101" s="76">
        <f>SUM(T102:T104)</f>
        <v>66.5</v>
      </c>
      <c r="U101" s="77">
        <f t="shared" si="8"/>
        <v>66.5</v>
      </c>
      <c r="V101" s="78">
        <v>0</v>
      </c>
      <c r="W101" s="79">
        <f t="shared" si="9"/>
        <v>66.5</v>
      </c>
      <c r="X101" s="16"/>
    </row>
    <row r="102" spans="1:24" s="18" customFormat="1" x14ac:dyDescent="0.25">
      <c r="A102" s="63"/>
      <c r="B102" s="64"/>
      <c r="C102" s="64"/>
      <c r="D102" s="65">
        <v>3299</v>
      </c>
      <c r="E102" s="65">
        <v>5321</v>
      </c>
      <c r="F102" s="66" t="s">
        <v>28</v>
      </c>
      <c r="G102" s="67">
        <v>60</v>
      </c>
      <c r="H102" s="67">
        <v>-60</v>
      </c>
      <c r="I102" s="67">
        <f t="shared" si="0"/>
        <v>0</v>
      </c>
      <c r="J102" s="68">
        <v>0</v>
      </c>
      <c r="K102" s="68">
        <f t="shared" si="1"/>
        <v>0</v>
      </c>
      <c r="L102" s="68">
        <v>0</v>
      </c>
      <c r="M102" s="68">
        <f t="shared" si="2"/>
        <v>0</v>
      </c>
      <c r="N102" s="68">
        <v>0</v>
      </c>
      <c r="O102" s="68">
        <f t="shared" si="3"/>
        <v>0</v>
      </c>
      <c r="P102" s="69">
        <v>0</v>
      </c>
      <c r="Q102" s="69">
        <f t="shared" si="4"/>
        <v>0</v>
      </c>
      <c r="R102" s="69">
        <v>0</v>
      </c>
      <c r="S102" s="68">
        <f t="shared" si="5"/>
        <v>0</v>
      </c>
      <c r="T102" s="69">
        <v>0</v>
      </c>
      <c r="U102" s="68">
        <f t="shared" si="8"/>
        <v>0</v>
      </c>
      <c r="V102" s="68">
        <v>0</v>
      </c>
      <c r="W102" s="70">
        <f t="shared" si="9"/>
        <v>0</v>
      </c>
      <c r="X102" s="16"/>
    </row>
    <row r="103" spans="1:24" s="18" customFormat="1" x14ac:dyDescent="0.25">
      <c r="A103" s="63"/>
      <c r="B103" s="64"/>
      <c r="C103" s="64"/>
      <c r="D103" s="65">
        <v>3299</v>
      </c>
      <c r="E103" s="65">
        <v>5331</v>
      </c>
      <c r="F103" s="66" t="s">
        <v>29</v>
      </c>
      <c r="G103" s="67">
        <v>60</v>
      </c>
      <c r="H103" s="67">
        <v>-60</v>
      </c>
      <c r="I103" s="67">
        <f t="shared" si="0"/>
        <v>0</v>
      </c>
      <c r="J103" s="68">
        <v>0</v>
      </c>
      <c r="K103" s="68">
        <f t="shared" si="1"/>
        <v>0</v>
      </c>
      <c r="L103" s="68">
        <v>0</v>
      </c>
      <c r="M103" s="68">
        <f t="shared" si="2"/>
        <v>0</v>
      </c>
      <c r="N103" s="68">
        <v>0</v>
      </c>
      <c r="O103" s="68">
        <f t="shared" si="3"/>
        <v>0</v>
      </c>
      <c r="P103" s="69">
        <v>0</v>
      </c>
      <c r="Q103" s="69">
        <f t="shared" si="4"/>
        <v>0</v>
      </c>
      <c r="R103" s="69">
        <v>0</v>
      </c>
      <c r="S103" s="68">
        <f t="shared" si="5"/>
        <v>0</v>
      </c>
      <c r="T103" s="69">
        <v>0</v>
      </c>
      <c r="U103" s="68">
        <f t="shared" si="8"/>
        <v>0</v>
      </c>
      <c r="V103" s="68">
        <v>0</v>
      </c>
      <c r="W103" s="70">
        <f t="shared" si="9"/>
        <v>0</v>
      </c>
      <c r="X103" s="16"/>
    </row>
    <row r="104" spans="1:24" s="18" customFormat="1" x14ac:dyDescent="0.25">
      <c r="A104" s="63"/>
      <c r="B104" s="64"/>
      <c r="C104" s="64"/>
      <c r="D104" s="65">
        <v>3299</v>
      </c>
      <c r="E104" s="65">
        <v>5492</v>
      </c>
      <c r="F104" s="66" t="s">
        <v>117</v>
      </c>
      <c r="G104" s="67">
        <v>0</v>
      </c>
      <c r="H104" s="67"/>
      <c r="I104" s="67"/>
      <c r="J104" s="68"/>
      <c r="K104" s="68"/>
      <c r="L104" s="68"/>
      <c r="M104" s="68"/>
      <c r="N104" s="68"/>
      <c r="O104" s="68"/>
      <c r="P104" s="69"/>
      <c r="Q104" s="69"/>
      <c r="R104" s="69"/>
      <c r="S104" s="68">
        <v>0</v>
      </c>
      <c r="T104" s="69">
        <v>66.5</v>
      </c>
      <c r="U104" s="68">
        <f t="shared" si="8"/>
        <v>66.5</v>
      </c>
      <c r="V104" s="68">
        <v>0</v>
      </c>
      <c r="W104" s="70">
        <f t="shared" si="9"/>
        <v>66.5</v>
      </c>
      <c r="X104" s="16"/>
    </row>
    <row r="105" spans="1:24" s="18" customFormat="1" ht="21" x14ac:dyDescent="0.25">
      <c r="A105" s="71" t="s">
        <v>20</v>
      </c>
      <c r="B105" s="81" t="s">
        <v>118</v>
      </c>
      <c r="C105" s="81" t="s">
        <v>119</v>
      </c>
      <c r="D105" s="82" t="s">
        <v>21</v>
      </c>
      <c r="E105" s="82" t="s">
        <v>21</v>
      </c>
      <c r="F105" s="83" t="s">
        <v>120</v>
      </c>
      <c r="G105" s="75">
        <v>0</v>
      </c>
      <c r="H105" s="75">
        <f>+H106</f>
        <v>20</v>
      </c>
      <c r="I105" s="75">
        <f t="shared" si="0"/>
        <v>20</v>
      </c>
      <c r="J105" s="77">
        <v>0</v>
      </c>
      <c r="K105" s="77">
        <f t="shared" si="1"/>
        <v>20</v>
      </c>
      <c r="L105" s="77">
        <v>0</v>
      </c>
      <c r="M105" s="77">
        <f t="shared" si="2"/>
        <v>20</v>
      </c>
      <c r="N105" s="77">
        <v>0</v>
      </c>
      <c r="O105" s="77">
        <f t="shared" si="3"/>
        <v>20</v>
      </c>
      <c r="P105" s="76">
        <v>0</v>
      </c>
      <c r="Q105" s="76">
        <f t="shared" si="4"/>
        <v>20</v>
      </c>
      <c r="R105" s="76">
        <v>0</v>
      </c>
      <c r="S105" s="77">
        <f t="shared" si="5"/>
        <v>20</v>
      </c>
      <c r="T105" s="77">
        <v>0</v>
      </c>
      <c r="U105" s="77">
        <f t="shared" si="8"/>
        <v>20</v>
      </c>
      <c r="V105" s="78">
        <v>0</v>
      </c>
      <c r="W105" s="79">
        <f t="shared" si="9"/>
        <v>20</v>
      </c>
      <c r="X105" s="16"/>
    </row>
    <row r="106" spans="1:24" s="18" customFormat="1" x14ac:dyDescent="0.25">
      <c r="A106" s="63"/>
      <c r="B106" s="64"/>
      <c r="C106" s="64"/>
      <c r="D106" s="65">
        <v>3421</v>
      </c>
      <c r="E106" s="65">
        <v>5321</v>
      </c>
      <c r="F106" s="84" t="s">
        <v>28</v>
      </c>
      <c r="G106" s="67">
        <v>0</v>
      </c>
      <c r="H106" s="67">
        <v>20</v>
      </c>
      <c r="I106" s="67">
        <f t="shared" si="0"/>
        <v>20</v>
      </c>
      <c r="J106" s="68">
        <v>0</v>
      </c>
      <c r="K106" s="68">
        <f t="shared" si="1"/>
        <v>20</v>
      </c>
      <c r="L106" s="68">
        <v>0</v>
      </c>
      <c r="M106" s="68">
        <f t="shared" si="2"/>
        <v>20</v>
      </c>
      <c r="N106" s="68">
        <v>0</v>
      </c>
      <c r="O106" s="68">
        <f t="shared" si="3"/>
        <v>20</v>
      </c>
      <c r="P106" s="69">
        <v>0</v>
      </c>
      <c r="Q106" s="69">
        <f t="shared" si="4"/>
        <v>20</v>
      </c>
      <c r="R106" s="69">
        <v>0</v>
      </c>
      <c r="S106" s="68">
        <f t="shared" si="5"/>
        <v>20</v>
      </c>
      <c r="T106" s="68">
        <v>0</v>
      </c>
      <c r="U106" s="68">
        <f t="shared" si="8"/>
        <v>20</v>
      </c>
      <c r="V106" s="68">
        <v>0</v>
      </c>
      <c r="W106" s="70">
        <f t="shared" si="9"/>
        <v>20</v>
      </c>
      <c r="X106" s="16"/>
    </row>
    <row r="107" spans="1:24" s="18" customFormat="1" ht="21" x14ac:dyDescent="0.25">
      <c r="A107" s="71" t="s">
        <v>20</v>
      </c>
      <c r="B107" s="81" t="s">
        <v>121</v>
      </c>
      <c r="C107" s="81" t="s">
        <v>122</v>
      </c>
      <c r="D107" s="82" t="s">
        <v>21</v>
      </c>
      <c r="E107" s="82" t="s">
        <v>21</v>
      </c>
      <c r="F107" s="83" t="s">
        <v>123</v>
      </c>
      <c r="G107" s="75">
        <v>0</v>
      </c>
      <c r="H107" s="75">
        <f t="shared" ref="H107" si="10">+H108</f>
        <v>60</v>
      </c>
      <c r="I107" s="75">
        <f t="shared" si="0"/>
        <v>60</v>
      </c>
      <c r="J107" s="77">
        <v>0</v>
      </c>
      <c r="K107" s="77">
        <f t="shared" si="1"/>
        <v>60</v>
      </c>
      <c r="L107" s="77">
        <v>0</v>
      </c>
      <c r="M107" s="77">
        <f t="shared" si="2"/>
        <v>60</v>
      </c>
      <c r="N107" s="77">
        <v>0</v>
      </c>
      <c r="O107" s="77">
        <f t="shared" si="3"/>
        <v>60</v>
      </c>
      <c r="P107" s="76">
        <v>0</v>
      </c>
      <c r="Q107" s="76">
        <f t="shared" si="4"/>
        <v>60</v>
      </c>
      <c r="R107" s="76">
        <v>0</v>
      </c>
      <c r="S107" s="77">
        <f t="shared" si="5"/>
        <v>60</v>
      </c>
      <c r="T107" s="77">
        <v>0</v>
      </c>
      <c r="U107" s="77">
        <f t="shared" si="8"/>
        <v>60</v>
      </c>
      <c r="V107" s="78">
        <v>0</v>
      </c>
      <c r="W107" s="79">
        <f t="shared" si="9"/>
        <v>60</v>
      </c>
      <c r="X107" s="16"/>
    </row>
    <row r="108" spans="1:24" s="18" customFormat="1" x14ac:dyDescent="0.25">
      <c r="A108" s="63"/>
      <c r="B108" s="64"/>
      <c r="C108" s="64"/>
      <c r="D108" s="65">
        <v>3421</v>
      </c>
      <c r="E108" s="65">
        <v>5331</v>
      </c>
      <c r="F108" s="84" t="s">
        <v>29</v>
      </c>
      <c r="G108" s="67">
        <v>0</v>
      </c>
      <c r="H108" s="67">
        <v>60</v>
      </c>
      <c r="I108" s="67">
        <f t="shared" si="0"/>
        <v>60</v>
      </c>
      <c r="J108" s="68">
        <v>0</v>
      </c>
      <c r="K108" s="68">
        <f t="shared" si="1"/>
        <v>60</v>
      </c>
      <c r="L108" s="68">
        <v>0</v>
      </c>
      <c r="M108" s="68">
        <f t="shared" si="2"/>
        <v>60</v>
      </c>
      <c r="N108" s="68">
        <v>0</v>
      </c>
      <c r="O108" s="68">
        <f t="shared" si="3"/>
        <v>60</v>
      </c>
      <c r="P108" s="69">
        <v>0</v>
      </c>
      <c r="Q108" s="69">
        <f t="shared" si="4"/>
        <v>60</v>
      </c>
      <c r="R108" s="69">
        <v>0</v>
      </c>
      <c r="S108" s="68">
        <f t="shared" si="5"/>
        <v>60</v>
      </c>
      <c r="T108" s="68">
        <v>0</v>
      </c>
      <c r="U108" s="68">
        <f t="shared" si="8"/>
        <v>60</v>
      </c>
      <c r="V108" s="68">
        <v>0</v>
      </c>
      <c r="W108" s="70">
        <f t="shared" si="9"/>
        <v>60</v>
      </c>
      <c r="X108" s="16"/>
    </row>
    <row r="109" spans="1:24" s="18" customFormat="1" ht="21" x14ac:dyDescent="0.25">
      <c r="A109" s="71" t="s">
        <v>20</v>
      </c>
      <c r="B109" s="81" t="s">
        <v>124</v>
      </c>
      <c r="C109" s="81" t="s">
        <v>125</v>
      </c>
      <c r="D109" s="82" t="s">
        <v>21</v>
      </c>
      <c r="E109" s="82" t="s">
        <v>21</v>
      </c>
      <c r="F109" s="83" t="s">
        <v>126</v>
      </c>
      <c r="G109" s="75">
        <v>0</v>
      </c>
      <c r="H109" s="75">
        <f t="shared" ref="H109" si="11">+H110</f>
        <v>20</v>
      </c>
      <c r="I109" s="75">
        <f t="shared" si="0"/>
        <v>20</v>
      </c>
      <c r="J109" s="77">
        <v>0</v>
      </c>
      <c r="K109" s="77">
        <f t="shared" si="1"/>
        <v>20</v>
      </c>
      <c r="L109" s="77">
        <v>0</v>
      </c>
      <c r="M109" s="77">
        <f t="shared" si="2"/>
        <v>20</v>
      </c>
      <c r="N109" s="77">
        <v>0</v>
      </c>
      <c r="O109" s="77">
        <f t="shared" si="3"/>
        <v>20</v>
      </c>
      <c r="P109" s="76">
        <v>0</v>
      </c>
      <c r="Q109" s="76">
        <f t="shared" si="4"/>
        <v>20</v>
      </c>
      <c r="R109" s="76">
        <v>0</v>
      </c>
      <c r="S109" s="77">
        <f t="shared" si="5"/>
        <v>20</v>
      </c>
      <c r="T109" s="77">
        <v>0</v>
      </c>
      <c r="U109" s="77">
        <f t="shared" si="8"/>
        <v>20</v>
      </c>
      <c r="V109" s="78">
        <v>0</v>
      </c>
      <c r="W109" s="79">
        <f t="shared" si="9"/>
        <v>20</v>
      </c>
      <c r="X109" s="16"/>
    </row>
    <row r="110" spans="1:24" s="18" customFormat="1" x14ac:dyDescent="0.25">
      <c r="A110" s="63"/>
      <c r="B110" s="64"/>
      <c r="C110" s="64"/>
      <c r="D110" s="65">
        <v>3421</v>
      </c>
      <c r="E110" s="65">
        <v>5321</v>
      </c>
      <c r="F110" s="84" t="s">
        <v>28</v>
      </c>
      <c r="G110" s="67">
        <v>0</v>
      </c>
      <c r="H110" s="67">
        <v>20</v>
      </c>
      <c r="I110" s="67">
        <f t="shared" si="0"/>
        <v>20</v>
      </c>
      <c r="J110" s="68">
        <v>0</v>
      </c>
      <c r="K110" s="68">
        <f t="shared" si="1"/>
        <v>20</v>
      </c>
      <c r="L110" s="68">
        <v>0</v>
      </c>
      <c r="M110" s="68">
        <f t="shared" si="2"/>
        <v>20</v>
      </c>
      <c r="N110" s="68">
        <v>0</v>
      </c>
      <c r="O110" s="68">
        <f t="shared" si="3"/>
        <v>20</v>
      </c>
      <c r="P110" s="69">
        <v>0</v>
      </c>
      <c r="Q110" s="69">
        <f t="shared" si="4"/>
        <v>20</v>
      </c>
      <c r="R110" s="69">
        <v>0</v>
      </c>
      <c r="S110" s="68">
        <f t="shared" si="5"/>
        <v>20</v>
      </c>
      <c r="T110" s="68">
        <v>0</v>
      </c>
      <c r="U110" s="68">
        <f t="shared" si="8"/>
        <v>20</v>
      </c>
      <c r="V110" s="68">
        <v>0</v>
      </c>
      <c r="W110" s="70">
        <f t="shared" si="9"/>
        <v>20</v>
      </c>
      <c r="X110" s="16"/>
    </row>
    <row r="111" spans="1:24" s="18" customFormat="1" ht="21" x14ac:dyDescent="0.25">
      <c r="A111" s="85" t="s">
        <v>127</v>
      </c>
      <c r="B111" s="86" t="s">
        <v>128</v>
      </c>
      <c r="C111" s="86" t="s">
        <v>129</v>
      </c>
      <c r="D111" s="87" t="s">
        <v>21</v>
      </c>
      <c r="E111" s="87" t="s">
        <v>21</v>
      </c>
      <c r="F111" s="88" t="s">
        <v>130</v>
      </c>
      <c r="G111" s="75">
        <v>0</v>
      </c>
      <c r="H111" s="75">
        <f>H112</f>
        <v>20</v>
      </c>
      <c r="I111" s="75">
        <f t="shared" si="0"/>
        <v>20</v>
      </c>
      <c r="J111" s="77">
        <v>0</v>
      </c>
      <c r="K111" s="77">
        <f t="shared" si="1"/>
        <v>20</v>
      </c>
      <c r="L111" s="77">
        <v>0</v>
      </c>
      <c r="M111" s="77">
        <f t="shared" si="2"/>
        <v>20</v>
      </c>
      <c r="N111" s="77">
        <v>0</v>
      </c>
      <c r="O111" s="77">
        <f t="shared" si="3"/>
        <v>20</v>
      </c>
      <c r="P111" s="76">
        <v>0</v>
      </c>
      <c r="Q111" s="76">
        <f t="shared" si="4"/>
        <v>20</v>
      </c>
      <c r="R111" s="76">
        <v>0</v>
      </c>
      <c r="S111" s="77">
        <f t="shared" si="5"/>
        <v>20</v>
      </c>
      <c r="T111" s="77">
        <v>0</v>
      </c>
      <c r="U111" s="77">
        <f t="shared" si="8"/>
        <v>20</v>
      </c>
      <c r="V111" s="78">
        <v>0</v>
      </c>
      <c r="W111" s="79">
        <f t="shared" si="9"/>
        <v>20</v>
      </c>
      <c r="X111" s="16"/>
    </row>
    <row r="112" spans="1:24" s="18" customFormat="1" x14ac:dyDescent="0.25">
      <c r="A112" s="89"/>
      <c r="B112" s="90"/>
      <c r="C112" s="90"/>
      <c r="D112" s="91">
        <v>3299</v>
      </c>
      <c r="E112" s="91">
        <v>5321</v>
      </c>
      <c r="F112" s="92" t="s">
        <v>28</v>
      </c>
      <c r="G112" s="67">
        <v>0</v>
      </c>
      <c r="H112" s="67">
        <v>20</v>
      </c>
      <c r="I112" s="67">
        <f t="shared" si="0"/>
        <v>20</v>
      </c>
      <c r="J112" s="68">
        <v>0</v>
      </c>
      <c r="K112" s="68">
        <f t="shared" si="1"/>
        <v>20</v>
      </c>
      <c r="L112" s="68">
        <v>0</v>
      </c>
      <c r="M112" s="68">
        <f t="shared" si="2"/>
        <v>20</v>
      </c>
      <c r="N112" s="68">
        <v>0</v>
      </c>
      <c r="O112" s="68">
        <f t="shared" si="3"/>
        <v>20</v>
      </c>
      <c r="P112" s="69">
        <v>0</v>
      </c>
      <c r="Q112" s="69">
        <f t="shared" si="4"/>
        <v>20</v>
      </c>
      <c r="R112" s="69">
        <v>0</v>
      </c>
      <c r="S112" s="68">
        <f t="shared" si="5"/>
        <v>20</v>
      </c>
      <c r="T112" s="68">
        <v>0</v>
      </c>
      <c r="U112" s="68">
        <f t="shared" si="8"/>
        <v>20</v>
      </c>
      <c r="V112" s="68">
        <v>0</v>
      </c>
      <c r="W112" s="70">
        <f t="shared" si="9"/>
        <v>20</v>
      </c>
      <c r="X112" s="16"/>
    </row>
    <row r="113" spans="1:24" s="18" customFormat="1" x14ac:dyDescent="0.25">
      <c r="A113" s="71" t="s">
        <v>20</v>
      </c>
      <c r="B113" s="81" t="s">
        <v>131</v>
      </c>
      <c r="C113" s="81" t="s">
        <v>26</v>
      </c>
      <c r="D113" s="82" t="s">
        <v>21</v>
      </c>
      <c r="E113" s="82" t="s">
        <v>21</v>
      </c>
      <c r="F113" s="83" t="s">
        <v>132</v>
      </c>
      <c r="G113" s="75">
        <f>+G114</f>
        <v>90</v>
      </c>
      <c r="H113" s="75">
        <f>+H114</f>
        <v>-65</v>
      </c>
      <c r="I113" s="75">
        <f t="shared" si="0"/>
        <v>25</v>
      </c>
      <c r="J113" s="77">
        <v>0</v>
      </c>
      <c r="K113" s="77">
        <f t="shared" si="1"/>
        <v>25</v>
      </c>
      <c r="L113" s="77">
        <v>0</v>
      </c>
      <c r="M113" s="77">
        <f t="shared" si="2"/>
        <v>25</v>
      </c>
      <c r="N113" s="77">
        <v>0</v>
      </c>
      <c r="O113" s="77">
        <f t="shared" si="3"/>
        <v>25</v>
      </c>
      <c r="P113" s="76">
        <v>0</v>
      </c>
      <c r="Q113" s="76">
        <f t="shared" si="4"/>
        <v>25</v>
      </c>
      <c r="R113" s="76">
        <v>0</v>
      </c>
      <c r="S113" s="77">
        <f t="shared" si="5"/>
        <v>25</v>
      </c>
      <c r="T113" s="76">
        <f>+T114</f>
        <v>-9</v>
      </c>
      <c r="U113" s="77">
        <f t="shared" si="8"/>
        <v>16</v>
      </c>
      <c r="V113" s="78">
        <v>0</v>
      </c>
      <c r="W113" s="79">
        <f t="shared" si="9"/>
        <v>16</v>
      </c>
      <c r="X113" s="16"/>
    </row>
    <row r="114" spans="1:24" s="18" customFormat="1" x14ac:dyDescent="0.25">
      <c r="A114" s="63"/>
      <c r="B114" s="64"/>
      <c r="C114" s="64"/>
      <c r="D114" s="65">
        <v>3299</v>
      </c>
      <c r="E114" s="65">
        <v>5331</v>
      </c>
      <c r="F114" s="66" t="s">
        <v>29</v>
      </c>
      <c r="G114" s="67">
        <v>90</v>
      </c>
      <c r="H114" s="67">
        <v>-65</v>
      </c>
      <c r="I114" s="67">
        <f t="shared" si="0"/>
        <v>25</v>
      </c>
      <c r="J114" s="68">
        <v>0</v>
      </c>
      <c r="K114" s="68">
        <f t="shared" si="1"/>
        <v>25</v>
      </c>
      <c r="L114" s="68">
        <v>0</v>
      </c>
      <c r="M114" s="68">
        <f t="shared" si="2"/>
        <v>25</v>
      </c>
      <c r="N114" s="68">
        <v>0</v>
      </c>
      <c r="O114" s="68">
        <f t="shared" si="3"/>
        <v>25</v>
      </c>
      <c r="P114" s="69">
        <v>0</v>
      </c>
      <c r="Q114" s="69">
        <f t="shared" si="4"/>
        <v>25</v>
      </c>
      <c r="R114" s="69">
        <v>0</v>
      </c>
      <c r="S114" s="68">
        <f t="shared" si="5"/>
        <v>25</v>
      </c>
      <c r="T114" s="69">
        <v>-9</v>
      </c>
      <c r="U114" s="68">
        <f t="shared" si="8"/>
        <v>16</v>
      </c>
      <c r="V114" s="68">
        <v>0</v>
      </c>
      <c r="W114" s="70">
        <f t="shared" si="9"/>
        <v>16</v>
      </c>
      <c r="X114" s="16"/>
    </row>
    <row r="115" spans="1:24" s="18" customFormat="1" ht="21" x14ac:dyDescent="0.25">
      <c r="A115" s="71" t="s">
        <v>20</v>
      </c>
      <c r="B115" s="81" t="s">
        <v>133</v>
      </c>
      <c r="C115" s="81" t="s">
        <v>134</v>
      </c>
      <c r="D115" s="82" t="s">
        <v>21</v>
      </c>
      <c r="E115" s="82" t="s">
        <v>21</v>
      </c>
      <c r="F115" s="83" t="s">
        <v>135</v>
      </c>
      <c r="G115" s="67">
        <v>0</v>
      </c>
      <c r="H115" s="67"/>
      <c r="I115" s="67"/>
      <c r="J115" s="68"/>
      <c r="K115" s="68"/>
      <c r="L115" s="68"/>
      <c r="M115" s="68"/>
      <c r="N115" s="68"/>
      <c r="O115" s="68"/>
      <c r="P115" s="69"/>
      <c r="Q115" s="69"/>
      <c r="R115" s="69"/>
      <c r="S115" s="68">
        <v>0</v>
      </c>
      <c r="T115" s="76">
        <f>+T116</f>
        <v>9</v>
      </c>
      <c r="U115" s="77">
        <f t="shared" si="8"/>
        <v>9</v>
      </c>
      <c r="V115" s="78">
        <v>0</v>
      </c>
      <c r="W115" s="79">
        <f t="shared" si="9"/>
        <v>9</v>
      </c>
      <c r="X115" s="16"/>
    </row>
    <row r="116" spans="1:24" s="18" customFormat="1" x14ac:dyDescent="0.25">
      <c r="A116" s="63"/>
      <c r="B116" s="64"/>
      <c r="C116" s="64"/>
      <c r="D116" s="65">
        <v>3123</v>
      </c>
      <c r="E116" s="65">
        <v>5331</v>
      </c>
      <c r="F116" s="66" t="s">
        <v>29</v>
      </c>
      <c r="G116" s="67">
        <v>0</v>
      </c>
      <c r="H116" s="67"/>
      <c r="I116" s="67"/>
      <c r="J116" s="68"/>
      <c r="K116" s="68"/>
      <c r="L116" s="68"/>
      <c r="M116" s="68"/>
      <c r="N116" s="68"/>
      <c r="O116" s="68"/>
      <c r="P116" s="69"/>
      <c r="Q116" s="69"/>
      <c r="R116" s="69"/>
      <c r="S116" s="68">
        <v>0</v>
      </c>
      <c r="T116" s="69">
        <v>9</v>
      </c>
      <c r="U116" s="68">
        <f t="shared" si="8"/>
        <v>9</v>
      </c>
      <c r="V116" s="68">
        <v>0</v>
      </c>
      <c r="W116" s="70">
        <f t="shared" si="9"/>
        <v>9</v>
      </c>
      <c r="X116" s="16"/>
    </row>
    <row r="117" spans="1:24" s="18" customFormat="1" x14ac:dyDescent="0.25">
      <c r="A117" s="71" t="s">
        <v>20</v>
      </c>
      <c r="B117" s="81" t="s">
        <v>136</v>
      </c>
      <c r="C117" s="81" t="s">
        <v>137</v>
      </c>
      <c r="D117" s="82" t="s">
        <v>21</v>
      </c>
      <c r="E117" s="82" t="s">
        <v>21</v>
      </c>
      <c r="F117" s="83" t="s">
        <v>138</v>
      </c>
      <c r="G117" s="75">
        <f>+G118</f>
        <v>0</v>
      </c>
      <c r="H117" s="75">
        <f>+H118</f>
        <v>50</v>
      </c>
      <c r="I117" s="75">
        <f t="shared" si="0"/>
        <v>50</v>
      </c>
      <c r="J117" s="77">
        <v>0</v>
      </c>
      <c r="K117" s="77">
        <f t="shared" si="1"/>
        <v>50</v>
      </c>
      <c r="L117" s="77">
        <v>0</v>
      </c>
      <c r="M117" s="77">
        <f t="shared" si="2"/>
        <v>50</v>
      </c>
      <c r="N117" s="77">
        <v>0</v>
      </c>
      <c r="O117" s="77">
        <f t="shared" si="3"/>
        <v>50</v>
      </c>
      <c r="P117" s="76">
        <v>0</v>
      </c>
      <c r="Q117" s="76">
        <f t="shared" si="4"/>
        <v>50</v>
      </c>
      <c r="R117" s="76">
        <v>0</v>
      </c>
      <c r="S117" s="77">
        <f t="shared" si="5"/>
        <v>50</v>
      </c>
      <c r="T117" s="77">
        <v>0</v>
      </c>
      <c r="U117" s="77">
        <f t="shared" si="8"/>
        <v>50</v>
      </c>
      <c r="V117" s="78">
        <v>0</v>
      </c>
      <c r="W117" s="79">
        <f t="shared" si="9"/>
        <v>50</v>
      </c>
      <c r="X117" s="16"/>
    </row>
    <row r="118" spans="1:24" s="18" customFormat="1" x14ac:dyDescent="0.25">
      <c r="A118" s="63"/>
      <c r="B118" s="64"/>
      <c r="C118" s="64"/>
      <c r="D118" s="65">
        <v>3299</v>
      </c>
      <c r="E118" s="65">
        <v>5321</v>
      </c>
      <c r="F118" s="66" t="s">
        <v>28</v>
      </c>
      <c r="G118" s="67">
        <v>0</v>
      </c>
      <c r="H118" s="67">
        <v>50</v>
      </c>
      <c r="I118" s="67">
        <f t="shared" si="0"/>
        <v>50</v>
      </c>
      <c r="J118" s="68">
        <v>0</v>
      </c>
      <c r="K118" s="68">
        <f t="shared" si="1"/>
        <v>50</v>
      </c>
      <c r="L118" s="68">
        <v>0</v>
      </c>
      <c r="M118" s="68">
        <f t="shared" si="2"/>
        <v>50</v>
      </c>
      <c r="N118" s="68">
        <v>0</v>
      </c>
      <c r="O118" s="68">
        <f t="shared" si="3"/>
        <v>50</v>
      </c>
      <c r="P118" s="69">
        <v>0</v>
      </c>
      <c r="Q118" s="69">
        <f t="shared" si="4"/>
        <v>50</v>
      </c>
      <c r="R118" s="69">
        <v>0</v>
      </c>
      <c r="S118" s="68">
        <f t="shared" si="5"/>
        <v>50</v>
      </c>
      <c r="T118" s="68">
        <v>0</v>
      </c>
      <c r="U118" s="68">
        <f t="shared" si="8"/>
        <v>50</v>
      </c>
      <c r="V118" s="68">
        <v>0</v>
      </c>
      <c r="W118" s="70">
        <f t="shared" si="9"/>
        <v>50</v>
      </c>
      <c r="X118" s="16"/>
    </row>
    <row r="119" spans="1:24" s="18" customFormat="1" ht="21" x14ac:dyDescent="0.25">
      <c r="A119" s="71" t="s">
        <v>20</v>
      </c>
      <c r="B119" s="81" t="s">
        <v>139</v>
      </c>
      <c r="C119" s="81" t="s">
        <v>140</v>
      </c>
      <c r="D119" s="82" t="s">
        <v>21</v>
      </c>
      <c r="E119" s="82" t="s">
        <v>21</v>
      </c>
      <c r="F119" s="83" t="s">
        <v>141</v>
      </c>
      <c r="G119" s="75">
        <f>+G120</f>
        <v>0</v>
      </c>
      <c r="H119" s="75">
        <f>+H120</f>
        <v>15</v>
      </c>
      <c r="I119" s="75">
        <f t="shared" si="0"/>
        <v>15</v>
      </c>
      <c r="J119" s="77">
        <v>0</v>
      </c>
      <c r="K119" s="77">
        <f t="shared" si="1"/>
        <v>15</v>
      </c>
      <c r="L119" s="77">
        <v>0</v>
      </c>
      <c r="M119" s="77">
        <f t="shared" si="2"/>
        <v>15</v>
      </c>
      <c r="N119" s="77">
        <v>0</v>
      </c>
      <c r="O119" s="77">
        <f t="shared" si="3"/>
        <v>15</v>
      </c>
      <c r="P119" s="76">
        <v>0</v>
      </c>
      <c r="Q119" s="76">
        <f t="shared" si="4"/>
        <v>15</v>
      </c>
      <c r="R119" s="76">
        <v>0</v>
      </c>
      <c r="S119" s="77">
        <f t="shared" si="5"/>
        <v>15</v>
      </c>
      <c r="T119" s="77">
        <v>0</v>
      </c>
      <c r="U119" s="77">
        <f t="shared" si="8"/>
        <v>15</v>
      </c>
      <c r="V119" s="78">
        <v>0</v>
      </c>
      <c r="W119" s="79">
        <f t="shared" si="9"/>
        <v>15</v>
      </c>
      <c r="X119" s="16"/>
    </row>
    <row r="120" spans="1:24" s="18" customFormat="1" x14ac:dyDescent="0.25">
      <c r="A120" s="63"/>
      <c r="B120" s="64"/>
      <c r="C120" s="64"/>
      <c r="D120" s="65">
        <v>3122</v>
      </c>
      <c r="E120" s="65">
        <v>5331</v>
      </c>
      <c r="F120" s="66" t="s">
        <v>29</v>
      </c>
      <c r="G120" s="67">
        <v>0</v>
      </c>
      <c r="H120" s="67">
        <v>15</v>
      </c>
      <c r="I120" s="67">
        <f t="shared" si="0"/>
        <v>15</v>
      </c>
      <c r="J120" s="68">
        <v>0</v>
      </c>
      <c r="K120" s="68">
        <f t="shared" si="1"/>
        <v>15</v>
      </c>
      <c r="L120" s="68">
        <v>0</v>
      </c>
      <c r="M120" s="68">
        <f t="shared" si="2"/>
        <v>15</v>
      </c>
      <c r="N120" s="68">
        <v>0</v>
      </c>
      <c r="O120" s="68">
        <f t="shared" si="3"/>
        <v>15</v>
      </c>
      <c r="P120" s="69">
        <v>0</v>
      </c>
      <c r="Q120" s="69">
        <f t="shared" si="4"/>
        <v>15</v>
      </c>
      <c r="R120" s="69">
        <v>0</v>
      </c>
      <c r="S120" s="68">
        <f t="shared" si="5"/>
        <v>15</v>
      </c>
      <c r="T120" s="68">
        <v>0</v>
      </c>
      <c r="U120" s="68">
        <f t="shared" si="8"/>
        <v>15</v>
      </c>
      <c r="V120" s="68">
        <v>0</v>
      </c>
      <c r="W120" s="70">
        <f t="shared" si="9"/>
        <v>15</v>
      </c>
      <c r="X120" s="16"/>
    </row>
    <row r="121" spans="1:24" s="18" customFormat="1" x14ac:dyDescent="0.25">
      <c r="A121" s="71" t="s">
        <v>20</v>
      </c>
      <c r="B121" s="81" t="s">
        <v>142</v>
      </c>
      <c r="C121" s="81" t="s">
        <v>26</v>
      </c>
      <c r="D121" s="82" t="s">
        <v>21</v>
      </c>
      <c r="E121" s="82" t="s">
        <v>21</v>
      </c>
      <c r="F121" s="83" t="s">
        <v>143</v>
      </c>
      <c r="G121" s="75">
        <f>+G122</f>
        <v>2000</v>
      </c>
      <c r="H121" s="75">
        <f>+H122</f>
        <v>-2000</v>
      </c>
      <c r="I121" s="75">
        <f t="shared" si="0"/>
        <v>0</v>
      </c>
      <c r="J121" s="77">
        <v>0</v>
      </c>
      <c r="K121" s="77">
        <f t="shared" si="1"/>
        <v>0</v>
      </c>
      <c r="L121" s="77">
        <v>0</v>
      </c>
      <c r="M121" s="77">
        <f t="shared" si="2"/>
        <v>0</v>
      </c>
      <c r="N121" s="77">
        <v>0</v>
      </c>
      <c r="O121" s="77">
        <f t="shared" si="3"/>
        <v>0</v>
      </c>
      <c r="P121" s="76">
        <v>0</v>
      </c>
      <c r="Q121" s="76">
        <f t="shared" si="4"/>
        <v>0</v>
      </c>
      <c r="R121" s="76">
        <v>0</v>
      </c>
      <c r="S121" s="77">
        <f t="shared" si="5"/>
        <v>0</v>
      </c>
      <c r="T121" s="77">
        <v>0</v>
      </c>
      <c r="U121" s="77">
        <f t="shared" si="8"/>
        <v>0</v>
      </c>
      <c r="V121" s="78">
        <v>0</v>
      </c>
      <c r="W121" s="79">
        <f t="shared" si="9"/>
        <v>0</v>
      </c>
      <c r="X121" s="16"/>
    </row>
    <row r="122" spans="1:24" s="18" customFormat="1" x14ac:dyDescent="0.25">
      <c r="A122" s="63"/>
      <c r="B122" s="64"/>
      <c r="C122" s="64"/>
      <c r="D122" s="65">
        <v>3299</v>
      </c>
      <c r="E122" s="65">
        <v>5331</v>
      </c>
      <c r="F122" s="66" t="s">
        <v>29</v>
      </c>
      <c r="G122" s="67">
        <v>2000</v>
      </c>
      <c r="H122" s="67">
        <v>-2000</v>
      </c>
      <c r="I122" s="67">
        <f t="shared" si="0"/>
        <v>0</v>
      </c>
      <c r="J122" s="68">
        <v>0</v>
      </c>
      <c r="K122" s="68">
        <f t="shared" si="1"/>
        <v>0</v>
      </c>
      <c r="L122" s="68">
        <v>0</v>
      </c>
      <c r="M122" s="68">
        <f t="shared" si="2"/>
        <v>0</v>
      </c>
      <c r="N122" s="68">
        <v>0</v>
      </c>
      <c r="O122" s="68">
        <f t="shared" si="3"/>
        <v>0</v>
      </c>
      <c r="P122" s="69">
        <v>0</v>
      </c>
      <c r="Q122" s="69">
        <f t="shared" si="4"/>
        <v>0</v>
      </c>
      <c r="R122" s="69">
        <v>0</v>
      </c>
      <c r="S122" s="68">
        <f t="shared" si="5"/>
        <v>0</v>
      </c>
      <c r="T122" s="68">
        <v>0</v>
      </c>
      <c r="U122" s="68">
        <f t="shared" si="8"/>
        <v>0</v>
      </c>
      <c r="V122" s="68">
        <v>0</v>
      </c>
      <c r="W122" s="70">
        <f t="shared" si="9"/>
        <v>0</v>
      </c>
      <c r="X122" s="16"/>
    </row>
    <row r="123" spans="1:24" s="18" customFormat="1" ht="21" x14ac:dyDescent="0.25">
      <c r="A123" s="71" t="s">
        <v>20</v>
      </c>
      <c r="B123" s="81" t="s">
        <v>144</v>
      </c>
      <c r="C123" s="81" t="s">
        <v>134</v>
      </c>
      <c r="D123" s="82" t="s">
        <v>21</v>
      </c>
      <c r="E123" s="82" t="s">
        <v>21</v>
      </c>
      <c r="F123" s="83" t="s">
        <v>145</v>
      </c>
      <c r="G123" s="75">
        <v>0</v>
      </c>
      <c r="H123" s="75">
        <f>+H124</f>
        <v>430</v>
      </c>
      <c r="I123" s="75">
        <f t="shared" si="0"/>
        <v>430</v>
      </c>
      <c r="J123" s="77">
        <v>0</v>
      </c>
      <c r="K123" s="77">
        <f t="shared" si="1"/>
        <v>430</v>
      </c>
      <c r="L123" s="77">
        <v>0</v>
      </c>
      <c r="M123" s="77">
        <f t="shared" si="2"/>
        <v>430</v>
      </c>
      <c r="N123" s="77">
        <v>0</v>
      </c>
      <c r="O123" s="77">
        <f t="shared" si="3"/>
        <v>430</v>
      </c>
      <c r="P123" s="76">
        <v>0</v>
      </c>
      <c r="Q123" s="76">
        <f t="shared" si="4"/>
        <v>430</v>
      </c>
      <c r="R123" s="76">
        <v>0</v>
      </c>
      <c r="S123" s="77">
        <f t="shared" si="5"/>
        <v>430</v>
      </c>
      <c r="T123" s="77">
        <v>0</v>
      </c>
      <c r="U123" s="77">
        <f t="shared" si="8"/>
        <v>430</v>
      </c>
      <c r="V123" s="78">
        <v>0</v>
      </c>
      <c r="W123" s="79">
        <f t="shared" si="9"/>
        <v>430</v>
      </c>
      <c r="X123" s="16"/>
    </row>
    <row r="124" spans="1:24" s="18" customFormat="1" x14ac:dyDescent="0.25">
      <c r="A124" s="63"/>
      <c r="B124" s="64"/>
      <c r="C124" s="64"/>
      <c r="D124" s="65">
        <v>3123</v>
      </c>
      <c r="E124" s="65">
        <v>5331</v>
      </c>
      <c r="F124" s="66" t="s">
        <v>29</v>
      </c>
      <c r="G124" s="67">
        <v>0</v>
      </c>
      <c r="H124" s="67">
        <v>430</v>
      </c>
      <c r="I124" s="67">
        <f t="shared" si="0"/>
        <v>430</v>
      </c>
      <c r="J124" s="68">
        <v>0</v>
      </c>
      <c r="K124" s="68">
        <f t="shared" si="1"/>
        <v>430</v>
      </c>
      <c r="L124" s="68">
        <v>0</v>
      </c>
      <c r="M124" s="68">
        <f t="shared" si="2"/>
        <v>430</v>
      </c>
      <c r="N124" s="68">
        <v>0</v>
      </c>
      <c r="O124" s="68">
        <f t="shared" si="3"/>
        <v>430</v>
      </c>
      <c r="P124" s="69">
        <v>0</v>
      </c>
      <c r="Q124" s="69">
        <f t="shared" si="4"/>
        <v>430</v>
      </c>
      <c r="R124" s="69">
        <v>0</v>
      </c>
      <c r="S124" s="68">
        <f t="shared" si="5"/>
        <v>430</v>
      </c>
      <c r="T124" s="68">
        <v>0</v>
      </c>
      <c r="U124" s="68">
        <f t="shared" si="8"/>
        <v>430</v>
      </c>
      <c r="V124" s="68">
        <v>0</v>
      </c>
      <c r="W124" s="70">
        <f t="shared" si="9"/>
        <v>430</v>
      </c>
      <c r="X124" s="16"/>
    </row>
    <row r="125" spans="1:24" s="18" customFormat="1" ht="21" x14ac:dyDescent="0.25">
      <c r="A125" s="71" t="s">
        <v>20</v>
      </c>
      <c r="B125" s="81" t="s">
        <v>146</v>
      </c>
      <c r="C125" s="81" t="s">
        <v>147</v>
      </c>
      <c r="D125" s="82" t="s">
        <v>21</v>
      </c>
      <c r="E125" s="82" t="s">
        <v>21</v>
      </c>
      <c r="F125" s="83" t="s">
        <v>148</v>
      </c>
      <c r="G125" s="75">
        <v>0</v>
      </c>
      <c r="H125" s="75">
        <f t="shared" ref="H125" si="12">+H126</f>
        <v>480</v>
      </c>
      <c r="I125" s="75">
        <f t="shared" si="0"/>
        <v>480</v>
      </c>
      <c r="J125" s="77">
        <v>0</v>
      </c>
      <c r="K125" s="77">
        <f t="shared" si="1"/>
        <v>480</v>
      </c>
      <c r="L125" s="77">
        <v>0</v>
      </c>
      <c r="M125" s="77">
        <f t="shared" si="2"/>
        <v>480</v>
      </c>
      <c r="N125" s="77">
        <v>0</v>
      </c>
      <c r="O125" s="77">
        <f t="shared" si="3"/>
        <v>480</v>
      </c>
      <c r="P125" s="76">
        <v>0</v>
      </c>
      <c r="Q125" s="76">
        <f t="shared" si="4"/>
        <v>480</v>
      </c>
      <c r="R125" s="76">
        <v>0</v>
      </c>
      <c r="S125" s="77">
        <f t="shared" si="5"/>
        <v>480</v>
      </c>
      <c r="T125" s="77">
        <v>0</v>
      </c>
      <c r="U125" s="77">
        <f t="shared" si="8"/>
        <v>480</v>
      </c>
      <c r="V125" s="78">
        <v>0</v>
      </c>
      <c r="W125" s="79">
        <f t="shared" si="9"/>
        <v>480</v>
      </c>
      <c r="X125" s="16"/>
    </row>
    <row r="126" spans="1:24" s="18" customFormat="1" x14ac:dyDescent="0.25">
      <c r="A126" s="63"/>
      <c r="B126" s="64"/>
      <c r="C126" s="64"/>
      <c r="D126" s="65">
        <v>3123</v>
      </c>
      <c r="E126" s="65">
        <v>5331</v>
      </c>
      <c r="F126" s="66" t="s">
        <v>29</v>
      </c>
      <c r="G126" s="67">
        <v>0</v>
      </c>
      <c r="H126" s="67">
        <v>480</v>
      </c>
      <c r="I126" s="67">
        <f t="shared" si="0"/>
        <v>480</v>
      </c>
      <c r="J126" s="68">
        <v>0</v>
      </c>
      <c r="K126" s="68">
        <f t="shared" si="1"/>
        <v>480</v>
      </c>
      <c r="L126" s="68">
        <v>0</v>
      </c>
      <c r="M126" s="68">
        <f t="shared" si="2"/>
        <v>480</v>
      </c>
      <c r="N126" s="68">
        <v>0</v>
      </c>
      <c r="O126" s="68">
        <f t="shared" si="3"/>
        <v>480</v>
      </c>
      <c r="P126" s="69">
        <v>0</v>
      </c>
      <c r="Q126" s="69">
        <f t="shared" si="4"/>
        <v>480</v>
      </c>
      <c r="R126" s="69">
        <v>0</v>
      </c>
      <c r="S126" s="68">
        <f t="shared" si="5"/>
        <v>480</v>
      </c>
      <c r="T126" s="68">
        <v>0</v>
      </c>
      <c r="U126" s="68">
        <f t="shared" si="8"/>
        <v>480</v>
      </c>
      <c r="V126" s="68">
        <v>0</v>
      </c>
      <c r="W126" s="70">
        <f t="shared" si="9"/>
        <v>480</v>
      </c>
      <c r="X126" s="16"/>
    </row>
    <row r="127" spans="1:24" s="18" customFormat="1" ht="21" x14ac:dyDescent="0.25">
      <c r="A127" s="71" t="s">
        <v>20</v>
      </c>
      <c r="B127" s="81" t="s">
        <v>149</v>
      </c>
      <c r="C127" s="81" t="s">
        <v>74</v>
      </c>
      <c r="D127" s="82" t="s">
        <v>21</v>
      </c>
      <c r="E127" s="82" t="s">
        <v>21</v>
      </c>
      <c r="F127" s="83" t="s">
        <v>150</v>
      </c>
      <c r="G127" s="75">
        <v>0</v>
      </c>
      <c r="H127" s="75">
        <f t="shared" ref="H127" si="13">+H128</f>
        <v>70</v>
      </c>
      <c r="I127" s="75">
        <f t="shared" si="0"/>
        <v>70</v>
      </c>
      <c r="J127" s="77">
        <v>0</v>
      </c>
      <c r="K127" s="77">
        <f t="shared" si="1"/>
        <v>70</v>
      </c>
      <c r="L127" s="77">
        <v>0</v>
      </c>
      <c r="M127" s="77">
        <f t="shared" si="2"/>
        <v>70</v>
      </c>
      <c r="N127" s="77">
        <v>0</v>
      </c>
      <c r="O127" s="77">
        <f t="shared" si="3"/>
        <v>70</v>
      </c>
      <c r="P127" s="76">
        <v>0</v>
      </c>
      <c r="Q127" s="76">
        <f t="shared" si="4"/>
        <v>70</v>
      </c>
      <c r="R127" s="76">
        <v>0</v>
      </c>
      <c r="S127" s="77">
        <f t="shared" si="5"/>
        <v>70</v>
      </c>
      <c r="T127" s="77">
        <v>0</v>
      </c>
      <c r="U127" s="77">
        <f t="shared" si="8"/>
        <v>70</v>
      </c>
      <c r="V127" s="78">
        <v>0</v>
      </c>
      <c r="W127" s="79">
        <f t="shared" si="9"/>
        <v>70</v>
      </c>
      <c r="X127" s="16"/>
    </row>
    <row r="128" spans="1:24" s="18" customFormat="1" x14ac:dyDescent="0.25">
      <c r="A128" s="63"/>
      <c r="B128" s="64"/>
      <c r="C128" s="64"/>
      <c r="D128" s="65">
        <v>3123</v>
      </c>
      <c r="E128" s="65">
        <v>5331</v>
      </c>
      <c r="F128" s="66" t="s">
        <v>29</v>
      </c>
      <c r="G128" s="67">
        <v>0</v>
      </c>
      <c r="H128" s="67">
        <v>70</v>
      </c>
      <c r="I128" s="67">
        <f t="shared" si="0"/>
        <v>70</v>
      </c>
      <c r="J128" s="68">
        <v>0</v>
      </c>
      <c r="K128" s="68">
        <f t="shared" si="1"/>
        <v>70</v>
      </c>
      <c r="L128" s="68">
        <v>0</v>
      </c>
      <c r="M128" s="68">
        <f t="shared" si="2"/>
        <v>70</v>
      </c>
      <c r="N128" s="68">
        <v>0</v>
      </c>
      <c r="O128" s="68">
        <f t="shared" si="3"/>
        <v>70</v>
      </c>
      <c r="P128" s="69">
        <v>0</v>
      </c>
      <c r="Q128" s="69">
        <f t="shared" si="4"/>
        <v>70</v>
      </c>
      <c r="R128" s="69">
        <v>0</v>
      </c>
      <c r="S128" s="68">
        <f t="shared" si="5"/>
        <v>70</v>
      </c>
      <c r="T128" s="68">
        <v>0</v>
      </c>
      <c r="U128" s="68">
        <f t="shared" si="8"/>
        <v>70</v>
      </c>
      <c r="V128" s="68">
        <v>0</v>
      </c>
      <c r="W128" s="70">
        <f t="shared" si="9"/>
        <v>70</v>
      </c>
      <c r="X128" s="16"/>
    </row>
    <row r="129" spans="1:24" s="18" customFormat="1" ht="21" x14ac:dyDescent="0.25">
      <c r="A129" s="71" t="s">
        <v>20</v>
      </c>
      <c r="B129" s="81" t="s">
        <v>151</v>
      </c>
      <c r="C129" s="81" t="s">
        <v>152</v>
      </c>
      <c r="D129" s="82" t="s">
        <v>21</v>
      </c>
      <c r="E129" s="82" t="s">
        <v>21</v>
      </c>
      <c r="F129" s="83" t="s">
        <v>153</v>
      </c>
      <c r="G129" s="75">
        <v>0</v>
      </c>
      <c r="H129" s="75">
        <f t="shared" ref="H129" si="14">+H130</f>
        <v>120</v>
      </c>
      <c r="I129" s="75">
        <f t="shared" si="0"/>
        <v>120</v>
      </c>
      <c r="J129" s="77">
        <v>0</v>
      </c>
      <c r="K129" s="77">
        <f t="shared" si="1"/>
        <v>120</v>
      </c>
      <c r="L129" s="77">
        <v>0</v>
      </c>
      <c r="M129" s="77">
        <f t="shared" si="2"/>
        <v>120</v>
      </c>
      <c r="N129" s="77">
        <v>0</v>
      </c>
      <c r="O129" s="77">
        <f t="shared" si="3"/>
        <v>120</v>
      </c>
      <c r="P129" s="76">
        <v>0</v>
      </c>
      <c r="Q129" s="76">
        <f t="shared" si="4"/>
        <v>120</v>
      </c>
      <c r="R129" s="76">
        <v>0</v>
      </c>
      <c r="S129" s="77">
        <f t="shared" si="5"/>
        <v>120</v>
      </c>
      <c r="T129" s="77">
        <v>0</v>
      </c>
      <c r="U129" s="77">
        <f t="shared" si="8"/>
        <v>120</v>
      </c>
      <c r="V129" s="78">
        <v>0</v>
      </c>
      <c r="W129" s="79">
        <f t="shared" si="9"/>
        <v>120</v>
      </c>
      <c r="X129" s="16"/>
    </row>
    <row r="130" spans="1:24" s="18" customFormat="1" x14ac:dyDescent="0.25">
      <c r="A130" s="63"/>
      <c r="B130" s="64"/>
      <c r="C130" s="64"/>
      <c r="D130" s="65">
        <v>3122</v>
      </c>
      <c r="E130" s="65">
        <v>5331</v>
      </c>
      <c r="F130" s="66" t="s">
        <v>29</v>
      </c>
      <c r="G130" s="67">
        <v>0</v>
      </c>
      <c r="H130" s="67">
        <v>120</v>
      </c>
      <c r="I130" s="67">
        <f t="shared" si="0"/>
        <v>120</v>
      </c>
      <c r="J130" s="68">
        <v>0</v>
      </c>
      <c r="K130" s="68">
        <f t="shared" si="1"/>
        <v>120</v>
      </c>
      <c r="L130" s="68">
        <v>0</v>
      </c>
      <c r="M130" s="68">
        <f t="shared" si="2"/>
        <v>120</v>
      </c>
      <c r="N130" s="68">
        <v>0</v>
      </c>
      <c r="O130" s="68">
        <f t="shared" si="3"/>
        <v>120</v>
      </c>
      <c r="P130" s="69">
        <v>0</v>
      </c>
      <c r="Q130" s="69">
        <f t="shared" si="4"/>
        <v>120</v>
      </c>
      <c r="R130" s="69">
        <v>0</v>
      </c>
      <c r="S130" s="68">
        <f t="shared" si="5"/>
        <v>120</v>
      </c>
      <c r="T130" s="68">
        <v>0</v>
      </c>
      <c r="U130" s="68">
        <f t="shared" si="8"/>
        <v>120</v>
      </c>
      <c r="V130" s="68">
        <v>0</v>
      </c>
      <c r="W130" s="70">
        <f t="shared" si="9"/>
        <v>120</v>
      </c>
      <c r="X130" s="16"/>
    </row>
    <row r="131" spans="1:24" s="18" customFormat="1" ht="21" x14ac:dyDescent="0.25">
      <c r="A131" s="71" t="s">
        <v>20</v>
      </c>
      <c r="B131" s="81" t="s">
        <v>154</v>
      </c>
      <c r="C131" s="81" t="s">
        <v>155</v>
      </c>
      <c r="D131" s="82" t="s">
        <v>21</v>
      </c>
      <c r="E131" s="82" t="s">
        <v>21</v>
      </c>
      <c r="F131" s="83" t="s">
        <v>156</v>
      </c>
      <c r="G131" s="75">
        <v>0</v>
      </c>
      <c r="H131" s="75">
        <f t="shared" ref="H131" si="15">+H132</f>
        <v>330</v>
      </c>
      <c r="I131" s="75">
        <f t="shared" si="0"/>
        <v>330</v>
      </c>
      <c r="J131" s="77">
        <v>0</v>
      </c>
      <c r="K131" s="77">
        <f t="shared" si="1"/>
        <v>330</v>
      </c>
      <c r="L131" s="77">
        <v>0</v>
      </c>
      <c r="M131" s="77">
        <f t="shared" si="2"/>
        <v>330</v>
      </c>
      <c r="N131" s="77">
        <v>0</v>
      </c>
      <c r="O131" s="77">
        <f t="shared" si="3"/>
        <v>330</v>
      </c>
      <c r="P131" s="76">
        <v>0</v>
      </c>
      <c r="Q131" s="76">
        <f t="shared" si="4"/>
        <v>330</v>
      </c>
      <c r="R131" s="76">
        <v>0</v>
      </c>
      <c r="S131" s="77">
        <f t="shared" si="5"/>
        <v>330</v>
      </c>
      <c r="T131" s="77">
        <v>0</v>
      </c>
      <c r="U131" s="77">
        <f t="shared" si="8"/>
        <v>330</v>
      </c>
      <c r="V131" s="78">
        <v>0</v>
      </c>
      <c r="W131" s="79">
        <f t="shared" si="9"/>
        <v>330</v>
      </c>
      <c r="X131" s="16"/>
    </row>
    <row r="132" spans="1:24" s="18" customFormat="1" x14ac:dyDescent="0.25">
      <c r="A132" s="63"/>
      <c r="B132" s="64"/>
      <c r="C132" s="64"/>
      <c r="D132" s="65">
        <v>3123</v>
      </c>
      <c r="E132" s="65">
        <v>5331</v>
      </c>
      <c r="F132" s="66" t="s">
        <v>29</v>
      </c>
      <c r="G132" s="67">
        <v>0</v>
      </c>
      <c r="H132" s="67">
        <v>330</v>
      </c>
      <c r="I132" s="67">
        <f t="shared" si="0"/>
        <v>330</v>
      </c>
      <c r="J132" s="68">
        <v>0</v>
      </c>
      <c r="K132" s="68">
        <f t="shared" si="1"/>
        <v>330</v>
      </c>
      <c r="L132" s="68">
        <v>0</v>
      </c>
      <c r="M132" s="68">
        <f t="shared" si="2"/>
        <v>330</v>
      </c>
      <c r="N132" s="68">
        <v>0</v>
      </c>
      <c r="O132" s="68">
        <f t="shared" si="3"/>
        <v>330</v>
      </c>
      <c r="P132" s="69">
        <v>0</v>
      </c>
      <c r="Q132" s="69">
        <f t="shared" si="4"/>
        <v>330</v>
      </c>
      <c r="R132" s="69">
        <v>0</v>
      </c>
      <c r="S132" s="68">
        <f t="shared" si="5"/>
        <v>330</v>
      </c>
      <c r="T132" s="68">
        <v>0</v>
      </c>
      <c r="U132" s="68">
        <f t="shared" si="8"/>
        <v>330</v>
      </c>
      <c r="V132" s="68">
        <v>0</v>
      </c>
      <c r="W132" s="70">
        <f t="shared" si="9"/>
        <v>330</v>
      </c>
      <c r="X132" s="16"/>
    </row>
    <row r="133" spans="1:24" s="18" customFormat="1" ht="21" x14ac:dyDescent="0.25">
      <c r="A133" s="71" t="s">
        <v>20</v>
      </c>
      <c r="B133" s="81" t="s">
        <v>157</v>
      </c>
      <c r="C133" s="81" t="s">
        <v>140</v>
      </c>
      <c r="D133" s="82" t="s">
        <v>21</v>
      </c>
      <c r="E133" s="82" t="s">
        <v>21</v>
      </c>
      <c r="F133" s="83" t="s">
        <v>158</v>
      </c>
      <c r="G133" s="75">
        <v>0</v>
      </c>
      <c r="H133" s="75">
        <f t="shared" ref="H133" si="16">+H134</f>
        <v>230</v>
      </c>
      <c r="I133" s="75">
        <f t="shared" si="0"/>
        <v>230</v>
      </c>
      <c r="J133" s="77">
        <v>0</v>
      </c>
      <c r="K133" s="77">
        <f t="shared" si="1"/>
        <v>230</v>
      </c>
      <c r="L133" s="77">
        <v>0</v>
      </c>
      <c r="M133" s="77">
        <f t="shared" si="2"/>
        <v>230</v>
      </c>
      <c r="N133" s="77">
        <v>0</v>
      </c>
      <c r="O133" s="77">
        <f t="shared" si="3"/>
        <v>230</v>
      </c>
      <c r="P133" s="76">
        <v>0</v>
      </c>
      <c r="Q133" s="76">
        <f t="shared" si="4"/>
        <v>230</v>
      </c>
      <c r="R133" s="76">
        <v>0</v>
      </c>
      <c r="S133" s="77">
        <f t="shared" si="5"/>
        <v>230</v>
      </c>
      <c r="T133" s="68">
        <v>0</v>
      </c>
      <c r="U133" s="68">
        <f t="shared" si="8"/>
        <v>230</v>
      </c>
      <c r="V133" s="78">
        <v>0</v>
      </c>
      <c r="W133" s="79">
        <f t="shared" si="9"/>
        <v>230</v>
      </c>
      <c r="X133" s="16"/>
    </row>
    <row r="134" spans="1:24" s="18" customFormat="1" x14ac:dyDescent="0.25">
      <c r="A134" s="63"/>
      <c r="B134" s="64"/>
      <c r="C134" s="64"/>
      <c r="D134" s="65">
        <v>3122</v>
      </c>
      <c r="E134" s="65">
        <v>5331</v>
      </c>
      <c r="F134" s="66" t="s">
        <v>29</v>
      </c>
      <c r="G134" s="67">
        <v>0</v>
      </c>
      <c r="H134" s="67">
        <v>230</v>
      </c>
      <c r="I134" s="67">
        <f t="shared" si="0"/>
        <v>230</v>
      </c>
      <c r="J134" s="68">
        <v>0</v>
      </c>
      <c r="K134" s="68">
        <f t="shared" si="1"/>
        <v>230</v>
      </c>
      <c r="L134" s="68">
        <v>0</v>
      </c>
      <c r="M134" s="68">
        <f t="shared" si="2"/>
        <v>230</v>
      </c>
      <c r="N134" s="68">
        <v>0</v>
      </c>
      <c r="O134" s="68">
        <f t="shared" si="3"/>
        <v>230</v>
      </c>
      <c r="P134" s="69">
        <v>0</v>
      </c>
      <c r="Q134" s="69">
        <f t="shared" si="4"/>
        <v>230</v>
      </c>
      <c r="R134" s="69">
        <v>0</v>
      </c>
      <c r="S134" s="68">
        <f t="shared" si="5"/>
        <v>230</v>
      </c>
      <c r="T134" s="68">
        <v>0</v>
      </c>
      <c r="U134" s="68">
        <f t="shared" si="8"/>
        <v>230</v>
      </c>
      <c r="V134" s="68">
        <v>0</v>
      </c>
      <c r="W134" s="70">
        <f t="shared" si="9"/>
        <v>230</v>
      </c>
      <c r="X134" s="16"/>
    </row>
    <row r="135" spans="1:24" s="18" customFormat="1" ht="21" x14ac:dyDescent="0.25">
      <c r="A135" s="71" t="s">
        <v>20</v>
      </c>
      <c r="B135" s="81" t="s">
        <v>159</v>
      </c>
      <c r="C135" s="81" t="s">
        <v>113</v>
      </c>
      <c r="D135" s="82" t="s">
        <v>21</v>
      </c>
      <c r="E135" s="82" t="s">
        <v>21</v>
      </c>
      <c r="F135" s="83" t="s">
        <v>160</v>
      </c>
      <c r="G135" s="75">
        <v>0</v>
      </c>
      <c r="H135" s="75">
        <f t="shared" ref="H135" si="17">+H136</f>
        <v>160</v>
      </c>
      <c r="I135" s="75">
        <f t="shared" si="0"/>
        <v>160</v>
      </c>
      <c r="J135" s="77">
        <v>0</v>
      </c>
      <c r="K135" s="77">
        <f t="shared" si="1"/>
        <v>160</v>
      </c>
      <c r="L135" s="77">
        <v>0</v>
      </c>
      <c r="M135" s="77">
        <f t="shared" si="2"/>
        <v>160</v>
      </c>
      <c r="N135" s="77">
        <v>0</v>
      </c>
      <c r="O135" s="77">
        <f t="shared" si="3"/>
        <v>160</v>
      </c>
      <c r="P135" s="76">
        <v>0</v>
      </c>
      <c r="Q135" s="76">
        <f t="shared" si="4"/>
        <v>160</v>
      </c>
      <c r="R135" s="76">
        <v>0</v>
      </c>
      <c r="S135" s="77">
        <f t="shared" si="5"/>
        <v>160</v>
      </c>
      <c r="T135" s="77">
        <v>0</v>
      </c>
      <c r="U135" s="77">
        <f t="shared" si="8"/>
        <v>160</v>
      </c>
      <c r="V135" s="78">
        <v>0</v>
      </c>
      <c r="W135" s="79">
        <f t="shared" si="9"/>
        <v>160</v>
      </c>
      <c r="X135" s="16"/>
    </row>
    <row r="136" spans="1:24" s="18" customFormat="1" x14ac:dyDescent="0.25">
      <c r="A136" s="63"/>
      <c r="B136" s="64"/>
      <c r="C136" s="64"/>
      <c r="D136" s="65">
        <v>3122</v>
      </c>
      <c r="E136" s="65">
        <v>5331</v>
      </c>
      <c r="F136" s="66" t="s">
        <v>29</v>
      </c>
      <c r="G136" s="67">
        <v>0</v>
      </c>
      <c r="H136" s="67">
        <v>160</v>
      </c>
      <c r="I136" s="67">
        <f t="shared" si="0"/>
        <v>160</v>
      </c>
      <c r="J136" s="68">
        <v>0</v>
      </c>
      <c r="K136" s="68">
        <f t="shared" si="1"/>
        <v>160</v>
      </c>
      <c r="L136" s="68">
        <v>0</v>
      </c>
      <c r="M136" s="68">
        <f t="shared" si="2"/>
        <v>160</v>
      </c>
      <c r="N136" s="68">
        <v>0</v>
      </c>
      <c r="O136" s="68">
        <f t="shared" si="3"/>
        <v>160</v>
      </c>
      <c r="P136" s="69">
        <v>0</v>
      </c>
      <c r="Q136" s="69">
        <f t="shared" si="4"/>
        <v>160</v>
      </c>
      <c r="R136" s="69">
        <v>0</v>
      </c>
      <c r="S136" s="68">
        <f t="shared" si="5"/>
        <v>160</v>
      </c>
      <c r="T136" s="68">
        <v>0</v>
      </c>
      <c r="U136" s="68">
        <f t="shared" si="8"/>
        <v>160</v>
      </c>
      <c r="V136" s="68">
        <v>0</v>
      </c>
      <c r="W136" s="70">
        <f t="shared" si="9"/>
        <v>160</v>
      </c>
      <c r="X136" s="16"/>
    </row>
    <row r="137" spans="1:24" s="18" customFormat="1" ht="21" x14ac:dyDescent="0.25">
      <c r="A137" s="71" t="s">
        <v>20</v>
      </c>
      <c r="B137" s="81" t="s">
        <v>161</v>
      </c>
      <c r="C137" s="81" t="s">
        <v>162</v>
      </c>
      <c r="D137" s="82" t="s">
        <v>21</v>
      </c>
      <c r="E137" s="82" t="s">
        <v>21</v>
      </c>
      <c r="F137" s="83" t="s">
        <v>163</v>
      </c>
      <c r="G137" s="75">
        <v>0</v>
      </c>
      <c r="H137" s="75">
        <f t="shared" ref="H137" si="18">+H138</f>
        <v>150</v>
      </c>
      <c r="I137" s="75">
        <f t="shared" si="0"/>
        <v>150</v>
      </c>
      <c r="J137" s="77">
        <v>0</v>
      </c>
      <c r="K137" s="77">
        <f t="shared" si="1"/>
        <v>150</v>
      </c>
      <c r="L137" s="77">
        <v>0</v>
      </c>
      <c r="M137" s="77">
        <f t="shared" si="2"/>
        <v>150</v>
      </c>
      <c r="N137" s="77">
        <v>0</v>
      </c>
      <c r="O137" s="77">
        <f t="shared" si="3"/>
        <v>150</v>
      </c>
      <c r="P137" s="76">
        <v>0</v>
      </c>
      <c r="Q137" s="76">
        <f t="shared" si="4"/>
        <v>150</v>
      </c>
      <c r="R137" s="76">
        <v>0</v>
      </c>
      <c r="S137" s="77">
        <f t="shared" si="5"/>
        <v>150</v>
      </c>
      <c r="T137" s="77">
        <v>0</v>
      </c>
      <c r="U137" s="77">
        <f t="shared" si="8"/>
        <v>150</v>
      </c>
      <c r="V137" s="78">
        <v>0</v>
      </c>
      <c r="W137" s="79">
        <f t="shared" si="9"/>
        <v>150</v>
      </c>
      <c r="X137" s="16"/>
    </row>
    <row r="138" spans="1:24" s="18" customFormat="1" x14ac:dyDescent="0.25">
      <c r="A138" s="63"/>
      <c r="B138" s="64"/>
      <c r="C138" s="64"/>
      <c r="D138" s="65">
        <v>3123</v>
      </c>
      <c r="E138" s="65">
        <v>5331</v>
      </c>
      <c r="F138" s="66" t="s">
        <v>29</v>
      </c>
      <c r="G138" s="67">
        <v>0</v>
      </c>
      <c r="H138" s="67">
        <v>150</v>
      </c>
      <c r="I138" s="67">
        <f t="shared" si="0"/>
        <v>150</v>
      </c>
      <c r="J138" s="68">
        <v>0</v>
      </c>
      <c r="K138" s="68">
        <f t="shared" si="1"/>
        <v>150</v>
      </c>
      <c r="L138" s="68">
        <v>0</v>
      </c>
      <c r="M138" s="68">
        <f t="shared" si="2"/>
        <v>150</v>
      </c>
      <c r="N138" s="68">
        <v>0</v>
      </c>
      <c r="O138" s="68">
        <f t="shared" si="3"/>
        <v>150</v>
      </c>
      <c r="P138" s="69">
        <v>0</v>
      </c>
      <c r="Q138" s="69">
        <f t="shared" si="4"/>
        <v>150</v>
      </c>
      <c r="R138" s="69">
        <v>0</v>
      </c>
      <c r="S138" s="68">
        <f t="shared" si="5"/>
        <v>150</v>
      </c>
      <c r="T138" s="68">
        <v>0</v>
      </c>
      <c r="U138" s="68">
        <f t="shared" si="8"/>
        <v>150</v>
      </c>
      <c r="V138" s="68">
        <v>0</v>
      </c>
      <c r="W138" s="70">
        <f t="shared" si="9"/>
        <v>150</v>
      </c>
      <c r="X138" s="16"/>
    </row>
    <row r="139" spans="1:24" s="18" customFormat="1" ht="21" x14ac:dyDescent="0.25">
      <c r="A139" s="71" t="s">
        <v>20</v>
      </c>
      <c r="B139" s="81" t="s">
        <v>164</v>
      </c>
      <c r="C139" s="81" t="s">
        <v>165</v>
      </c>
      <c r="D139" s="82" t="s">
        <v>21</v>
      </c>
      <c r="E139" s="82" t="s">
        <v>21</v>
      </c>
      <c r="F139" s="83" t="s">
        <v>166</v>
      </c>
      <c r="G139" s="75">
        <v>0</v>
      </c>
      <c r="H139" s="75">
        <f t="shared" ref="H139" si="19">+H140</f>
        <v>30</v>
      </c>
      <c r="I139" s="75">
        <f t="shared" si="0"/>
        <v>30</v>
      </c>
      <c r="J139" s="77">
        <v>0</v>
      </c>
      <c r="K139" s="77">
        <f t="shared" si="1"/>
        <v>30</v>
      </c>
      <c r="L139" s="77">
        <v>0</v>
      </c>
      <c r="M139" s="77">
        <f t="shared" si="2"/>
        <v>30</v>
      </c>
      <c r="N139" s="77">
        <v>0</v>
      </c>
      <c r="O139" s="77">
        <f t="shared" si="3"/>
        <v>30</v>
      </c>
      <c r="P139" s="76">
        <v>0</v>
      </c>
      <c r="Q139" s="76">
        <f t="shared" si="4"/>
        <v>30</v>
      </c>
      <c r="R139" s="76">
        <v>0</v>
      </c>
      <c r="S139" s="77">
        <f t="shared" si="5"/>
        <v>30</v>
      </c>
      <c r="T139" s="77">
        <v>0</v>
      </c>
      <c r="U139" s="77">
        <f t="shared" ref="U139:U202" si="20">+S139+T139</f>
        <v>30</v>
      </c>
      <c r="V139" s="78">
        <v>0</v>
      </c>
      <c r="W139" s="79">
        <f t="shared" ref="W139:W152" si="21">+U139+V139</f>
        <v>30</v>
      </c>
      <c r="X139" s="16"/>
    </row>
    <row r="140" spans="1:24" s="18" customFormat="1" x14ac:dyDescent="0.25">
      <c r="A140" s="63"/>
      <c r="B140" s="64"/>
      <c r="C140" s="64"/>
      <c r="D140" s="65">
        <v>3123</v>
      </c>
      <c r="E140" s="65">
        <v>5331</v>
      </c>
      <c r="F140" s="66" t="s">
        <v>29</v>
      </c>
      <c r="G140" s="67">
        <v>0</v>
      </c>
      <c r="H140" s="67">
        <v>30</v>
      </c>
      <c r="I140" s="67">
        <f t="shared" si="0"/>
        <v>30</v>
      </c>
      <c r="J140" s="68">
        <v>0</v>
      </c>
      <c r="K140" s="68">
        <f t="shared" si="1"/>
        <v>30</v>
      </c>
      <c r="L140" s="68">
        <v>0</v>
      </c>
      <c r="M140" s="68">
        <f t="shared" si="2"/>
        <v>30</v>
      </c>
      <c r="N140" s="68">
        <v>0</v>
      </c>
      <c r="O140" s="68">
        <f t="shared" si="3"/>
        <v>30</v>
      </c>
      <c r="P140" s="69">
        <v>0</v>
      </c>
      <c r="Q140" s="69">
        <f t="shared" si="4"/>
        <v>30</v>
      </c>
      <c r="R140" s="69">
        <v>0</v>
      </c>
      <c r="S140" s="68">
        <f t="shared" si="5"/>
        <v>30</v>
      </c>
      <c r="T140" s="68">
        <v>0</v>
      </c>
      <c r="U140" s="68">
        <f t="shared" si="20"/>
        <v>30</v>
      </c>
      <c r="V140" s="68">
        <v>0</v>
      </c>
      <c r="W140" s="70">
        <f t="shared" si="21"/>
        <v>30</v>
      </c>
      <c r="X140" s="16"/>
    </row>
    <row r="141" spans="1:24" s="18" customFormat="1" ht="21" x14ac:dyDescent="0.25">
      <c r="A141" s="71" t="s">
        <v>20</v>
      </c>
      <c r="B141" s="81" t="s">
        <v>167</v>
      </c>
      <c r="C141" s="81" t="s">
        <v>26</v>
      </c>
      <c r="D141" s="82" t="s">
        <v>21</v>
      </c>
      <c r="E141" s="82" t="s">
        <v>21</v>
      </c>
      <c r="F141" s="83" t="s">
        <v>168</v>
      </c>
      <c r="G141" s="75">
        <f>+G142</f>
        <v>500</v>
      </c>
      <c r="H141" s="75">
        <v>0</v>
      </c>
      <c r="I141" s="75">
        <f t="shared" si="0"/>
        <v>500</v>
      </c>
      <c r="J141" s="77">
        <f>+J142</f>
        <v>-50</v>
      </c>
      <c r="K141" s="77">
        <f t="shared" si="1"/>
        <v>450</v>
      </c>
      <c r="L141" s="77">
        <v>0</v>
      </c>
      <c r="M141" s="77">
        <f t="shared" si="2"/>
        <v>450</v>
      </c>
      <c r="N141" s="77">
        <v>0</v>
      </c>
      <c r="O141" s="77">
        <f t="shared" si="3"/>
        <v>450</v>
      </c>
      <c r="P141" s="76">
        <v>0</v>
      </c>
      <c r="Q141" s="76">
        <f t="shared" si="4"/>
        <v>450</v>
      </c>
      <c r="R141" s="76">
        <f>+R142</f>
        <v>-64</v>
      </c>
      <c r="S141" s="77">
        <f t="shared" si="5"/>
        <v>386</v>
      </c>
      <c r="T141" s="77">
        <v>0</v>
      </c>
      <c r="U141" s="77">
        <f t="shared" si="20"/>
        <v>386</v>
      </c>
      <c r="V141" s="78">
        <f>+V142</f>
        <v>-91</v>
      </c>
      <c r="W141" s="79">
        <f t="shared" si="21"/>
        <v>295</v>
      </c>
      <c r="X141" s="16" t="s">
        <v>23</v>
      </c>
    </row>
    <row r="142" spans="1:24" s="18" customFormat="1" x14ac:dyDescent="0.25">
      <c r="A142" s="63"/>
      <c r="B142" s="64"/>
      <c r="C142" s="64"/>
      <c r="D142" s="65">
        <v>3299</v>
      </c>
      <c r="E142" s="65">
        <v>5331</v>
      </c>
      <c r="F142" s="66" t="s">
        <v>29</v>
      </c>
      <c r="G142" s="67">
        <v>500</v>
      </c>
      <c r="H142" s="67">
        <v>0</v>
      </c>
      <c r="I142" s="67">
        <f t="shared" si="0"/>
        <v>500</v>
      </c>
      <c r="J142" s="68">
        <v>-50</v>
      </c>
      <c r="K142" s="68">
        <f t="shared" si="1"/>
        <v>450</v>
      </c>
      <c r="L142" s="68">
        <v>0</v>
      </c>
      <c r="M142" s="68">
        <f t="shared" si="2"/>
        <v>450</v>
      </c>
      <c r="N142" s="68">
        <v>0</v>
      </c>
      <c r="O142" s="68">
        <f t="shared" si="3"/>
        <v>450</v>
      </c>
      <c r="P142" s="69">
        <v>0</v>
      </c>
      <c r="Q142" s="69">
        <f t="shared" si="4"/>
        <v>450</v>
      </c>
      <c r="R142" s="69">
        <v>-64</v>
      </c>
      <c r="S142" s="68">
        <f t="shared" si="5"/>
        <v>386</v>
      </c>
      <c r="T142" s="68">
        <v>0</v>
      </c>
      <c r="U142" s="68">
        <f t="shared" si="20"/>
        <v>386</v>
      </c>
      <c r="V142" s="68">
        <v>-91</v>
      </c>
      <c r="W142" s="70">
        <f t="shared" si="21"/>
        <v>295</v>
      </c>
      <c r="X142" s="16"/>
    </row>
    <row r="143" spans="1:24" s="18" customFormat="1" ht="21" x14ac:dyDescent="0.25">
      <c r="A143" s="71" t="s">
        <v>169</v>
      </c>
      <c r="B143" s="81" t="s">
        <v>170</v>
      </c>
      <c r="C143" s="81" t="s">
        <v>171</v>
      </c>
      <c r="D143" s="82" t="s">
        <v>21</v>
      </c>
      <c r="E143" s="82" t="s">
        <v>21</v>
      </c>
      <c r="F143" s="83" t="s">
        <v>172</v>
      </c>
      <c r="G143" s="75">
        <v>0</v>
      </c>
      <c r="H143" s="75"/>
      <c r="I143" s="75"/>
      <c r="J143" s="77"/>
      <c r="K143" s="77"/>
      <c r="L143" s="77"/>
      <c r="M143" s="77"/>
      <c r="N143" s="77"/>
      <c r="O143" s="77"/>
      <c r="P143" s="76"/>
      <c r="Q143" s="76">
        <v>0</v>
      </c>
      <c r="R143" s="77">
        <f>+R144</f>
        <v>64</v>
      </c>
      <c r="S143" s="77">
        <f t="shared" si="5"/>
        <v>64</v>
      </c>
      <c r="T143" s="77">
        <v>0</v>
      </c>
      <c r="U143" s="77">
        <f t="shared" si="20"/>
        <v>64</v>
      </c>
      <c r="V143" s="78">
        <v>0</v>
      </c>
      <c r="W143" s="79">
        <f t="shared" si="21"/>
        <v>64</v>
      </c>
      <c r="X143" s="16"/>
    </row>
    <row r="144" spans="1:24" s="18" customFormat="1" x14ac:dyDescent="0.25">
      <c r="A144" s="63"/>
      <c r="B144" s="64"/>
      <c r="C144" s="64"/>
      <c r="D144" s="65">
        <v>3122</v>
      </c>
      <c r="E144" s="65">
        <v>5331</v>
      </c>
      <c r="F144" s="66" t="s">
        <v>29</v>
      </c>
      <c r="G144" s="67">
        <v>0</v>
      </c>
      <c r="H144" s="67"/>
      <c r="I144" s="67"/>
      <c r="J144" s="68"/>
      <c r="K144" s="68"/>
      <c r="L144" s="68"/>
      <c r="M144" s="68"/>
      <c r="N144" s="68"/>
      <c r="O144" s="68"/>
      <c r="P144" s="69"/>
      <c r="Q144" s="69">
        <v>0</v>
      </c>
      <c r="R144" s="68">
        <v>64</v>
      </c>
      <c r="S144" s="68">
        <f t="shared" si="5"/>
        <v>64</v>
      </c>
      <c r="T144" s="68">
        <v>0</v>
      </c>
      <c r="U144" s="68">
        <f t="shared" si="20"/>
        <v>64</v>
      </c>
      <c r="V144" s="68">
        <v>0</v>
      </c>
      <c r="W144" s="70">
        <f t="shared" si="21"/>
        <v>64</v>
      </c>
      <c r="X144" s="16"/>
    </row>
    <row r="145" spans="1:24" s="18" customFormat="1" ht="21" x14ac:dyDescent="0.25">
      <c r="A145" s="71" t="s">
        <v>20</v>
      </c>
      <c r="B145" s="81" t="s">
        <v>173</v>
      </c>
      <c r="C145" s="81" t="s">
        <v>26</v>
      </c>
      <c r="D145" s="82" t="s">
        <v>21</v>
      </c>
      <c r="E145" s="82" t="s">
        <v>21</v>
      </c>
      <c r="F145" s="83" t="s">
        <v>174</v>
      </c>
      <c r="G145" s="75">
        <v>0</v>
      </c>
      <c r="H145" s="75">
        <v>0</v>
      </c>
      <c r="I145" s="75">
        <f t="shared" si="0"/>
        <v>0</v>
      </c>
      <c r="J145" s="77">
        <f>+J146</f>
        <v>50</v>
      </c>
      <c r="K145" s="77">
        <f t="shared" si="1"/>
        <v>50</v>
      </c>
      <c r="L145" s="77">
        <f>+L146</f>
        <v>-50</v>
      </c>
      <c r="M145" s="77">
        <f t="shared" si="2"/>
        <v>0</v>
      </c>
      <c r="N145" s="77">
        <v>0</v>
      </c>
      <c r="O145" s="77">
        <f t="shared" si="3"/>
        <v>0</v>
      </c>
      <c r="P145" s="76">
        <v>0</v>
      </c>
      <c r="Q145" s="76">
        <f t="shared" si="4"/>
        <v>0</v>
      </c>
      <c r="R145" s="76">
        <v>0</v>
      </c>
      <c r="S145" s="77">
        <f t="shared" si="5"/>
        <v>0</v>
      </c>
      <c r="T145" s="77">
        <v>0</v>
      </c>
      <c r="U145" s="77">
        <f t="shared" si="20"/>
        <v>0</v>
      </c>
      <c r="V145" s="78">
        <v>0</v>
      </c>
      <c r="W145" s="79">
        <f t="shared" si="21"/>
        <v>0</v>
      </c>
      <c r="X145" s="16"/>
    </row>
    <row r="146" spans="1:24" s="18" customFormat="1" x14ac:dyDescent="0.25">
      <c r="A146" s="63"/>
      <c r="B146" s="64"/>
      <c r="C146" s="64"/>
      <c r="D146" s="65">
        <v>3299</v>
      </c>
      <c r="E146" s="65">
        <v>5332</v>
      </c>
      <c r="F146" s="66" t="s">
        <v>175</v>
      </c>
      <c r="G146" s="67">
        <v>0</v>
      </c>
      <c r="H146" s="67">
        <v>0</v>
      </c>
      <c r="I146" s="67">
        <v>0</v>
      </c>
      <c r="J146" s="68">
        <v>50</v>
      </c>
      <c r="K146" s="68">
        <f t="shared" si="1"/>
        <v>50</v>
      </c>
      <c r="L146" s="68">
        <v>-50</v>
      </c>
      <c r="M146" s="68">
        <f t="shared" si="2"/>
        <v>0</v>
      </c>
      <c r="N146" s="68">
        <v>0</v>
      </c>
      <c r="O146" s="68">
        <f t="shared" si="3"/>
        <v>0</v>
      </c>
      <c r="P146" s="69">
        <v>0</v>
      </c>
      <c r="Q146" s="69">
        <f t="shared" si="4"/>
        <v>0</v>
      </c>
      <c r="R146" s="69">
        <v>0</v>
      </c>
      <c r="S146" s="68">
        <f t="shared" si="5"/>
        <v>0</v>
      </c>
      <c r="T146" s="68">
        <v>0</v>
      </c>
      <c r="U146" s="68">
        <f t="shared" si="20"/>
        <v>0</v>
      </c>
      <c r="V146" s="68">
        <v>0</v>
      </c>
      <c r="W146" s="70">
        <f t="shared" si="21"/>
        <v>0</v>
      </c>
      <c r="X146" s="16"/>
    </row>
    <row r="147" spans="1:24" s="18" customFormat="1" ht="21" x14ac:dyDescent="0.25">
      <c r="A147" s="71" t="s">
        <v>20</v>
      </c>
      <c r="B147" s="81" t="s">
        <v>173</v>
      </c>
      <c r="C147" s="81" t="s">
        <v>176</v>
      </c>
      <c r="D147" s="82" t="s">
        <v>21</v>
      </c>
      <c r="E147" s="82" t="s">
        <v>21</v>
      </c>
      <c r="F147" s="83" t="s">
        <v>174</v>
      </c>
      <c r="G147" s="75">
        <v>0</v>
      </c>
      <c r="H147" s="75">
        <v>0</v>
      </c>
      <c r="I147" s="75">
        <f t="shared" ref="I147" si="22">+G147+H147</f>
        <v>0</v>
      </c>
      <c r="J147" s="77">
        <f>+J148</f>
        <v>0</v>
      </c>
      <c r="K147" s="77">
        <f t="shared" si="1"/>
        <v>0</v>
      </c>
      <c r="L147" s="77">
        <f>+L148</f>
        <v>50</v>
      </c>
      <c r="M147" s="77">
        <f t="shared" si="2"/>
        <v>50</v>
      </c>
      <c r="N147" s="77">
        <v>0</v>
      </c>
      <c r="O147" s="77">
        <f t="shared" si="3"/>
        <v>50</v>
      </c>
      <c r="P147" s="76">
        <v>0</v>
      </c>
      <c r="Q147" s="76">
        <f t="shared" si="4"/>
        <v>50</v>
      </c>
      <c r="R147" s="76">
        <v>0</v>
      </c>
      <c r="S147" s="77">
        <f t="shared" si="5"/>
        <v>50</v>
      </c>
      <c r="T147" s="77">
        <v>0</v>
      </c>
      <c r="U147" s="77">
        <f t="shared" si="20"/>
        <v>50</v>
      </c>
      <c r="V147" s="78">
        <v>0</v>
      </c>
      <c r="W147" s="79">
        <f t="shared" si="21"/>
        <v>50</v>
      </c>
      <c r="X147" s="16"/>
    </row>
    <row r="148" spans="1:24" s="18" customFormat="1" x14ac:dyDescent="0.25">
      <c r="A148" s="63"/>
      <c r="B148" s="64"/>
      <c r="C148" s="64"/>
      <c r="D148" s="65">
        <v>3299</v>
      </c>
      <c r="E148" s="65">
        <v>5332</v>
      </c>
      <c r="F148" s="66" t="s">
        <v>175</v>
      </c>
      <c r="G148" s="67">
        <v>0</v>
      </c>
      <c r="H148" s="67">
        <v>0</v>
      </c>
      <c r="I148" s="67">
        <v>0</v>
      </c>
      <c r="J148" s="68">
        <v>0</v>
      </c>
      <c r="K148" s="68">
        <f t="shared" si="1"/>
        <v>0</v>
      </c>
      <c r="L148" s="68">
        <v>50</v>
      </c>
      <c r="M148" s="68">
        <f t="shared" si="2"/>
        <v>50</v>
      </c>
      <c r="N148" s="68">
        <v>0</v>
      </c>
      <c r="O148" s="68">
        <f t="shared" si="3"/>
        <v>50</v>
      </c>
      <c r="P148" s="69">
        <v>0</v>
      </c>
      <c r="Q148" s="69">
        <f t="shared" si="4"/>
        <v>50</v>
      </c>
      <c r="R148" s="69">
        <v>0</v>
      </c>
      <c r="S148" s="68">
        <f t="shared" si="5"/>
        <v>50</v>
      </c>
      <c r="T148" s="68">
        <v>0</v>
      </c>
      <c r="U148" s="68">
        <f t="shared" si="20"/>
        <v>50</v>
      </c>
      <c r="V148" s="68">
        <v>0</v>
      </c>
      <c r="W148" s="70">
        <f t="shared" si="21"/>
        <v>50</v>
      </c>
      <c r="X148" s="16"/>
    </row>
    <row r="149" spans="1:24" s="18" customFormat="1" x14ac:dyDescent="0.25">
      <c r="A149" s="71" t="s">
        <v>20</v>
      </c>
      <c r="B149" s="81" t="s">
        <v>177</v>
      </c>
      <c r="C149" s="81" t="s">
        <v>26</v>
      </c>
      <c r="D149" s="82" t="s">
        <v>21</v>
      </c>
      <c r="E149" s="82" t="s">
        <v>21</v>
      </c>
      <c r="F149" s="83" t="s">
        <v>178</v>
      </c>
      <c r="G149" s="75">
        <f>+G150</f>
        <v>500</v>
      </c>
      <c r="H149" s="75">
        <v>0</v>
      </c>
      <c r="I149" s="75">
        <f t="shared" si="0"/>
        <v>500</v>
      </c>
      <c r="J149" s="77">
        <v>0</v>
      </c>
      <c r="K149" s="77">
        <f t="shared" si="1"/>
        <v>500</v>
      </c>
      <c r="L149" s="77">
        <v>0</v>
      </c>
      <c r="M149" s="77">
        <f t="shared" si="2"/>
        <v>500</v>
      </c>
      <c r="N149" s="77">
        <v>0</v>
      </c>
      <c r="O149" s="77">
        <f t="shared" si="3"/>
        <v>500</v>
      </c>
      <c r="P149" s="76">
        <v>0</v>
      </c>
      <c r="Q149" s="76">
        <f t="shared" si="4"/>
        <v>500</v>
      </c>
      <c r="R149" s="76">
        <v>0</v>
      </c>
      <c r="S149" s="77">
        <f t="shared" si="5"/>
        <v>500</v>
      </c>
      <c r="T149" s="77">
        <v>0</v>
      </c>
      <c r="U149" s="77">
        <f t="shared" si="20"/>
        <v>500</v>
      </c>
      <c r="V149" s="78">
        <f>+V150</f>
        <v>-500</v>
      </c>
      <c r="W149" s="79">
        <f t="shared" si="21"/>
        <v>0</v>
      </c>
      <c r="X149" s="16" t="s">
        <v>23</v>
      </c>
    </row>
    <row r="150" spans="1:24" s="18" customFormat="1" x14ac:dyDescent="0.25">
      <c r="A150" s="93"/>
      <c r="B150" s="94"/>
      <c r="C150" s="94"/>
      <c r="D150" s="95">
        <v>3299</v>
      </c>
      <c r="E150" s="95">
        <v>5321</v>
      </c>
      <c r="F150" s="96" t="s">
        <v>28</v>
      </c>
      <c r="G150" s="97">
        <v>500</v>
      </c>
      <c r="H150" s="97">
        <v>0</v>
      </c>
      <c r="I150" s="97">
        <f t="shared" si="0"/>
        <v>500</v>
      </c>
      <c r="J150" s="98">
        <v>0</v>
      </c>
      <c r="K150" s="98">
        <f t="shared" si="1"/>
        <v>500</v>
      </c>
      <c r="L150" s="68">
        <v>0</v>
      </c>
      <c r="M150" s="68">
        <f t="shared" si="2"/>
        <v>500</v>
      </c>
      <c r="N150" s="68">
        <v>0</v>
      </c>
      <c r="O150" s="68">
        <f t="shared" si="3"/>
        <v>500</v>
      </c>
      <c r="P150" s="69">
        <v>0</v>
      </c>
      <c r="Q150" s="69">
        <f t="shared" si="4"/>
        <v>500</v>
      </c>
      <c r="R150" s="69">
        <v>0</v>
      </c>
      <c r="S150" s="68">
        <f t="shared" si="5"/>
        <v>500</v>
      </c>
      <c r="T150" s="68">
        <v>0</v>
      </c>
      <c r="U150" s="68">
        <f t="shared" si="20"/>
        <v>500</v>
      </c>
      <c r="V150" s="68">
        <v>-500</v>
      </c>
      <c r="W150" s="70">
        <f t="shared" si="21"/>
        <v>0</v>
      </c>
      <c r="X150" s="16"/>
    </row>
    <row r="151" spans="1:24" s="18" customFormat="1" ht="21" x14ac:dyDescent="0.25">
      <c r="A151" s="71" t="s">
        <v>20</v>
      </c>
      <c r="B151" s="81" t="s">
        <v>179</v>
      </c>
      <c r="C151" s="81" t="s">
        <v>26</v>
      </c>
      <c r="D151" s="82" t="s">
        <v>21</v>
      </c>
      <c r="E151" s="82" t="s">
        <v>21</v>
      </c>
      <c r="F151" s="83" t="s">
        <v>180</v>
      </c>
      <c r="G151" s="75">
        <v>0</v>
      </c>
      <c r="H151" s="75"/>
      <c r="I151" s="75">
        <v>0</v>
      </c>
      <c r="J151" s="77">
        <f>+J152</f>
        <v>250</v>
      </c>
      <c r="K151" s="77">
        <f t="shared" si="1"/>
        <v>250</v>
      </c>
      <c r="L151" s="77">
        <v>0</v>
      </c>
      <c r="M151" s="77">
        <f t="shared" si="2"/>
        <v>250</v>
      </c>
      <c r="N151" s="77">
        <v>0</v>
      </c>
      <c r="O151" s="77">
        <f t="shared" si="3"/>
        <v>250</v>
      </c>
      <c r="P151" s="76">
        <v>0</v>
      </c>
      <c r="Q151" s="76">
        <f t="shared" si="4"/>
        <v>250</v>
      </c>
      <c r="R151" s="76">
        <v>0</v>
      </c>
      <c r="S151" s="77">
        <f t="shared" si="5"/>
        <v>250</v>
      </c>
      <c r="T151" s="77">
        <v>0</v>
      </c>
      <c r="U151" s="77">
        <f t="shared" si="20"/>
        <v>250</v>
      </c>
      <c r="V151" s="78">
        <v>0</v>
      </c>
      <c r="W151" s="79">
        <f t="shared" si="21"/>
        <v>250</v>
      </c>
      <c r="X151" s="16"/>
    </row>
    <row r="152" spans="1:24" s="18" customFormat="1" ht="13" thickBot="1" x14ac:dyDescent="0.3">
      <c r="A152" s="99"/>
      <c r="B152" s="100"/>
      <c r="C152" s="100"/>
      <c r="D152" s="101">
        <v>3299</v>
      </c>
      <c r="E152" s="101">
        <v>5222</v>
      </c>
      <c r="F152" s="102" t="s">
        <v>181</v>
      </c>
      <c r="G152" s="103">
        <v>0</v>
      </c>
      <c r="H152" s="103"/>
      <c r="I152" s="103">
        <v>0</v>
      </c>
      <c r="J152" s="104">
        <v>250</v>
      </c>
      <c r="K152" s="104">
        <f t="shared" si="1"/>
        <v>250</v>
      </c>
      <c r="L152" s="98">
        <v>0</v>
      </c>
      <c r="M152" s="98">
        <f t="shared" si="2"/>
        <v>250</v>
      </c>
      <c r="N152" s="98">
        <v>0</v>
      </c>
      <c r="O152" s="98">
        <f t="shared" si="3"/>
        <v>250</v>
      </c>
      <c r="P152" s="105">
        <v>0</v>
      </c>
      <c r="Q152" s="105">
        <f t="shared" si="4"/>
        <v>250</v>
      </c>
      <c r="R152" s="105">
        <v>0</v>
      </c>
      <c r="S152" s="98">
        <f t="shared" si="5"/>
        <v>250</v>
      </c>
      <c r="T152" s="98">
        <v>0</v>
      </c>
      <c r="U152" s="98">
        <f t="shared" si="20"/>
        <v>250</v>
      </c>
      <c r="V152" s="106">
        <v>0</v>
      </c>
      <c r="W152" s="107">
        <f t="shared" si="21"/>
        <v>250</v>
      </c>
      <c r="X152" s="16"/>
    </row>
    <row r="153" spans="1:24" s="18" customFormat="1" ht="13" thickBot="1" x14ac:dyDescent="0.3">
      <c r="A153" s="108" t="s">
        <v>20</v>
      </c>
      <c r="B153" s="205" t="s">
        <v>21</v>
      </c>
      <c r="C153" s="206"/>
      <c r="D153" s="109" t="s">
        <v>21</v>
      </c>
      <c r="E153" s="109" t="s">
        <v>21</v>
      </c>
      <c r="F153" s="110" t="s">
        <v>182</v>
      </c>
      <c r="G153" s="49">
        <v>6040</v>
      </c>
      <c r="H153" s="49">
        <f>+H154+H234+H243+H261+H276+H289</f>
        <v>14536.8</v>
      </c>
      <c r="I153" s="49">
        <f t="shared" si="0"/>
        <v>20576.8</v>
      </c>
      <c r="J153" s="50">
        <f>+J154+J234+J243+J261+J276+J289</f>
        <v>0</v>
      </c>
      <c r="K153" s="50">
        <f t="shared" si="1"/>
        <v>20576.8</v>
      </c>
      <c r="L153" s="50">
        <v>0</v>
      </c>
      <c r="M153" s="50">
        <f t="shared" si="2"/>
        <v>20576.8</v>
      </c>
      <c r="N153" s="50">
        <f>+N154+N234+N243+N261+N276+N289</f>
        <v>-5760</v>
      </c>
      <c r="O153" s="50">
        <f t="shared" si="3"/>
        <v>14816.8</v>
      </c>
      <c r="P153" s="51">
        <f>+P154</f>
        <v>312</v>
      </c>
      <c r="Q153" s="51">
        <f t="shared" si="4"/>
        <v>15128.8</v>
      </c>
      <c r="R153" s="51">
        <f>+R154+R234+R243+R261+R276+R289</f>
        <v>0</v>
      </c>
      <c r="S153" s="50">
        <f t="shared" si="5"/>
        <v>15128.8</v>
      </c>
      <c r="T153" s="50">
        <v>0</v>
      </c>
      <c r="U153" s="50">
        <f t="shared" si="20"/>
        <v>15128.8</v>
      </c>
      <c r="V153" s="111">
        <v>0</v>
      </c>
      <c r="W153" s="53">
        <f>+U153+V153</f>
        <v>15128.8</v>
      </c>
      <c r="X153" s="16"/>
    </row>
    <row r="154" spans="1:24" s="18" customFormat="1" ht="13" hidden="1" thickBot="1" x14ac:dyDescent="0.3">
      <c r="A154" s="112" t="s">
        <v>20</v>
      </c>
      <c r="B154" s="207" t="s">
        <v>21</v>
      </c>
      <c r="C154" s="207"/>
      <c r="D154" s="113" t="s">
        <v>21</v>
      </c>
      <c r="E154" s="113" t="s">
        <v>21</v>
      </c>
      <c r="F154" s="114" t="s">
        <v>183</v>
      </c>
      <c r="G154" s="115">
        <f>+G155</f>
        <v>2810</v>
      </c>
      <c r="H154" s="115">
        <f>+H155+H172</f>
        <v>2200</v>
      </c>
      <c r="I154" s="115">
        <f t="shared" si="0"/>
        <v>5010</v>
      </c>
      <c r="J154" s="116">
        <f>+J172+J174+J176+J178+J180+J182+J184+J186</f>
        <v>0</v>
      </c>
      <c r="K154" s="116">
        <f t="shared" si="1"/>
        <v>5010</v>
      </c>
      <c r="L154" s="116">
        <v>0</v>
      </c>
      <c r="M154" s="116">
        <f t="shared" si="2"/>
        <v>5010</v>
      </c>
      <c r="N154" s="116">
        <f>+N155+N164+N166+N188+N190+N192+N194+N196+N198+N200+N202+N204+N206+N208+N210+N212+N214+N216+N218+N220+N222+N224+N226+N228</f>
        <v>-730</v>
      </c>
      <c r="O154" s="116">
        <f t="shared" si="3"/>
        <v>4280</v>
      </c>
      <c r="P154" s="117">
        <f>+P155+P230+P232</f>
        <v>312</v>
      </c>
      <c r="Q154" s="117">
        <f t="shared" si="4"/>
        <v>4592</v>
      </c>
      <c r="R154" s="117">
        <f>+R155</f>
        <v>0</v>
      </c>
      <c r="S154" s="116">
        <f t="shared" si="5"/>
        <v>4592</v>
      </c>
      <c r="T154" s="116">
        <v>0</v>
      </c>
      <c r="U154" s="116">
        <f t="shared" si="20"/>
        <v>4592</v>
      </c>
      <c r="V154" s="118">
        <v>0</v>
      </c>
      <c r="W154" s="119">
        <f t="shared" ref="W154:W217" si="23">+U154+V154</f>
        <v>4592</v>
      </c>
      <c r="X154" s="16"/>
    </row>
    <row r="155" spans="1:24" s="18" customFormat="1" hidden="1" x14ac:dyDescent="0.25">
      <c r="A155" s="120" t="s">
        <v>127</v>
      </c>
      <c r="B155" s="72" t="s">
        <v>184</v>
      </c>
      <c r="C155" s="72" t="s">
        <v>26</v>
      </c>
      <c r="D155" s="73" t="s">
        <v>21</v>
      </c>
      <c r="E155" s="73" t="s">
        <v>21</v>
      </c>
      <c r="F155" s="121" t="s">
        <v>183</v>
      </c>
      <c r="G155" s="122">
        <f>+G156</f>
        <v>2810</v>
      </c>
      <c r="H155" s="122">
        <v>1700</v>
      </c>
      <c r="I155" s="122">
        <f t="shared" si="0"/>
        <v>4510</v>
      </c>
      <c r="J155" s="59">
        <f>+J156</f>
        <v>-880</v>
      </c>
      <c r="K155" s="59">
        <f t="shared" si="1"/>
        <v>3630</v>
      </c>
      <c r="L155" s="59">
        <v>0</v>
      </c>
      <c r="M155" s="59">
        <f t="shared" si="2"/>
        <v>3630</v>
      </c>
      <c r="N155" s="59">
        <f>+N156</f>
        <v>-3380</v>
      </c>
      <c r="O155" s="59">
        <f t="shared" si="3"/>
        <v>250</v>
      </c>
      <c r="P155" s="60">
        <f>+P156</f>
        <v>12</v>
      </c>
      <c r="Q155" s="60">
        <f t="shared" si="4"/>
        <v>262</v>
      </c>
      <c r="R155" s="60">
        <f>SUM(R156:R157)</f>
        <v>0</v>
      </c>
      <c r="S155" s="59">
        <f t="shared" si="5"/>
        <v>262</v>
      </c>
      <c r="T155" s="59">
        <v>0</v>
      </c>
      <c r="U155" s="59">
        <f t="shared" si="20"/>
        <v>262</v>
      </c>
      <c r="V155" s="61">
        <v>0</v>
      </c>
      <c r="W155" s="62">
        <f t="shared" si="23"/>
        <v>262</v>
      </c>
      <c r="X155" s="16"/>
    </row>
    <row r="156" spans="1:24" s="18" customFormat="1" hidden="1" x14ac:dyDescent="0.25">
      <c r="A156" s="63"/>
      <c r="B156" s="64"/>
      <c r="C156" s="64"/>
      <c r="D156" s="65">
        <v>3419</v>
      </c>
      <c r="E156" s="65">
        <v>5229</v>
      </c>
      <c r="F156" s="66" t="s">
        <v>185</v>
      </c>
      <c r="G156" s="67">
        <v>2810</v>
      </c>
      <c r="H156" s="67">
        <v>1700</v>
      </c>
      <c r="I156" s="67">
        <f t="shared" si="0"/>
        <v>4510</v>
      </c>
      <c r="J156" s="68">
        <v>-880</v>
      </c>
      <c r="K156" s="68">
        <f t="shared" si="1"/>
        <v>3630</v>
      </c>
      <c r="L156" s="68">
        <v>0</v>
      </c>
      <c r="M156" s="68">
        <f t="shared" si="2"/>
        <v>3630</v>
      </c>
      <c r="N156" s="68">
        <v>-3380</v>
      </c>
      <c r="O156" s="68">
        <f t="shared" si="3"/>
        <v>250</v>
      </c>
      <c r="P156" s="69">
        <v>12</v>
      </c>
      <c r="Q156" s="69">
        <f t="shared" si="4"/>
        <v>262</v>
      </c>
      <c r="R156" s="69">
        <v>-20</v>
      </c>
      <c r="S156" s="68">
        <f t="shared" si="5"/>
        <v>242</v>
      </c>
      <c r="T156" s="68">
        <v>0</v>
      </c>
      <c r="U156" s="68">
        <f t="shared" si="20"/>
        <v>242</v>
      </c>
      <c r="V156" s="68">
        <v>0</v>
      </c>
      <c r="W156" s="70">
        <f t="shared" si="23"/>
        <v>242</v>
      </c>
      <c r="X156" s="16"/>
    </row>
    <row r="157" spans="1:24" s="18" customFormat="1" hidden="1" x14ac:dyDescent="0.25">
      <c r="A157" s="63"/>
      <c r="B157" s="64"/>
      <c r="C157" s="64"/>
      <c r="D157" s="65">
        <v>3419</v>
      </c>
      <c r="E157" s="65">
        <v>5492</v>
      </c>
      <c r="F157" s="123" t="s">
        <v>117</v>
      </c>
      <c r="G157" s="67">
        <v>0</v>
      </c>
      <c r="H157" s="67"/>
      <c r="I157" s="67"/>
      <c r="J157" s="68"/>
      <c r="K157" s="68"/>
      <c r="L157" s="68"/>
      <c r="M157" s="68"/>
      <c r="N157" s="68"/>
      <c r="O157" s="68">
        <v>0</v>
      </c>
      <c r="P157" s="69">
        <v>0</v>
      </c>
      <c r="Q157" s="69">
        <v>0</v>
      </c>
      <c r="R157" s="69">
        <v>20</v>
      </c>
      <c r="S157" s="68">
        <f t="shared" si="5"/>
        <v>20</v>
      </c>
      <c r="T157" s="68">
        <v>0</v>
      </c>
      <c r="U157" s="68">
        <f t="shared" si="20"/>
        <v>20</v>
      </c>
      <c r="V157" s="68">
        <v>0</v>
      </c>
      <c r="W157" s="70">
        <f t="shared" si="23"/>
        <v>20</v>
      </c>
      <c r="X157" s="16"/>
    </row>
    <row r="158" spans="1:24" s="18" customFormat="1" ht="21" hidden="1" x14ac:dyDescent="0.25">
      <c r="A158" s="71" t="s">
        <v>20</v>
      </c>
      <c r="B158" s="81" t="s">
        <v>186</v>
      </c>
      <c r="C158" s="81" t="s">
        <v>26</v>
      </c>
      <c r="D158" s="82" t="s">
        <v>21</v>
      </c>
      <c r="E158" s="82" t="s">
        <v>21</v>
      </c>
      <c r="F158" s="83" t="s">
        <v>187</v>
      </c>
      <c r="G158" s="75">
        <v>0</v>
      </c>
      <c r="H158" s="75"/>
      <c r="I158" s="75">
        <v>0</v>
      </c>
      <c r="J158" s="77">
        <f>+J159</f>
        <v>200</v>
      </c>
      <c r="K158" s="77">
        <f t="shared" si="1"/>
        <v>200</v>
      </c>
      <c r="L158" s="77">
        <v>0</v>
      </c>
      <c r="M158" s="77">
        <f t="shared" si="2"/>
        <v>200</v>
      </c>
      <c r="N158" s="77">
        <v>0</v>
      </c>
      <c r="O158" s="77">
        <f t="shared" si="3"/>
        <v>200</v>
      </c>
      <c r="P158" s="76">
        <v>0</v>
      </c>
      <c r="Q158" s="76">
        <f t="shared" si="4"/>
        <v>200</v>
      </c>
      <c r="R158" s="76">
        <v>0</v>
      </c>
      <c r="S158" s="77">
        <f t="shared" si="5"/>
        <v>200</v>
      </c>
      <c r="T158" s="77">
        <v>0</v>
      </c>
      <c r="U158" s="77">
        <f t="shared" si="20"/>
        <v>200</v>
      </c>
      <c r="V158" s="78">
        <v>0</v>
      </c>
      <c r="W158" s="79">
        <f t="shared" si="23"/>
        <v>200</v>
      </c>
      <c r="X158" s="124"/>
    </row>
    <row r="159" spans="1:24" s="18" customFormat="1" hidden="1" x14ac:dyDescent="0.25">
      <c r="A159" s="63"/>
      <c r="B159" s="64"/>
      <c r="C159" s="64"/>
      <c r="D159" s="65">
        <v>3419</v>
      </c>
      <c r="E159" s="65">
        <v>5222</v>
      </c>
      <c r="F159" s="66" t="s">
        <v>181</v>
      </c>
      <c r="G159" s="67">
        <v>0</v>
      </c>
      <c r="H159" s="67"/>
      <c r="I159" s="67">
        <v>0</v>
      </c>
      <c r="J159" s="68">
        <v>200</v>
      </c>
      <c r="K159" s="68">
        <f t="shared" si="1"/>
        <v>200</v>
      </c>
      <c r="L159" s="68">
        <v>0</v>
      </c>
      <c r="M159" s="68">
        <f t="shared" si="2"/>
        <v>200</v>
      </c>
      <c r="N159" s="68">
        <v>0</v>
      </c>
      <c r="O159" s="68">
        <f t="shared" si="3"/>
        <v>200</v>
      </c>
      <c r="P159" s="69">
        <v>0</v>
      </c>
      <c r="Q159" s="69">
        <f t="shared" si="4"/>
        <v>200</v>
      </c>
      <c r="R159" s="69">
        <v>0</v>
      </c>
      <c r="S159" s="68">
        <f t="shared" si="5"/>
        <v>200</v>
      </c>
      <c r="T159" s="68">
        <v>0</v>
      </c>
      <c r="U159" s="68">
        <f t="shared" si="20"/>
        <v>200</v>
      </c>
      <c r="V159" s="68">
        <v>0</v>
      </c>
      <c r="W159" s="70">
        <f t="shared" si="23"/>
        <v>200</v>
      </c>
      <c r="X159" s="16"/>
    </row>
    <row r="160" spans="1:24" s="18" customFormat="1" hidden="1" x14ac:dyDescent="0.25">
      <c r="A160" s="71" t="s">
        <v>20</v>
      </c>
      <c r="B160" s="81" t="s">
        <v>188</v>
      </c>
      <c r="C160" s="81" t="s">
        <v>26</v>
      </c>
      <c r="D160" s="82" t="s">
        <v>21</v>
      </c>
      <c r="E160" s="82" t="s">
        <v>21</v>
      </c>
      <c r="F160" s="125" t="s">
        <v>189</v>
      </c>
      <c r="G160" s="75">
        <v>0</v>
      </c>
      <c r="H160" s="75"/>
      <c r="I160" s="75">
        <v>0</v>
      </c>
      <c r="J160" s="77">
        <f t="shared" ref="J160" si="24">+J161</f>
        <v>100</v>
      </c>
      <c r="K160" s="77">
        <f t="shared" si="1"/>
        <v>100</v>
      </c>
      <c r="L160" s="77">
        <v>0</v>
      </c>
      <c r="M160" s="77">
        <f t="shared" si="2"/>
        <v>100</v>
      </c>
      <c r="N160" s="77">
        <v>0</v>
      </c>
      <c r="O160" s="77">
        <f t="shared" si="3"/>
        <v>100</v>
      </c>
      <c r="P160" s="76">
        <v>0</v>
      </c>
      <c r="Q160" s="76">
        <f t="shared" si="4"/>
        <v>100</v>
      </c>
      <c r="R160" s="76">
        <v>0</v>
      </c>
      <c r="S160" s="77">
        <f t="shared" si="5"/>
        <v>100</v>
      </c>
      <c r="T160" s="77">
        <v>0</v>
      </c>
      <c r="U160" s="77">
        <f t="shared" si="20"/>
        <v>100</v>
      </c>
      <c r="V160" s="78">
        <v>0</v>
      </c>
      <c r="W160" s="79">
        <f t="shared" si="23"/>
        <v>100</v>
      </c>
      <c r="X160" s="16"/>
    </row>
    <row r="161" spans="1:24" s="18" customFormat="1" hidden="1" x14ac:dyDescent="0.25">
      <c r="A161" s="63"/>
      <c r="B161" s="64"/>
      <c r="C161" s="64"/>
      <c r="D161" s="65">
        <v>3419</v>
      </c>
      <c r="E161" s="65">
        <v>5222</v>
      </c>
      <c r="F161" s="66" t="s">
        <v>181</v>
      </c>
      <c r="G161" s="67">
        <v>0</v>
      </c>
      <c r="H161" s="67"/>
      <c r="I161" s="67">
        <v>0</v>
      </c>
      <c r="J161" s="68">
        <v>100</v>
      </c>
      <c r="K161" s="68">
        <f t="shared" si="1"/>
        <v>100</v>
      </c>
      <c r="L161" s="68">
        <v>0</v>
      </c>
      <c r="M161" s="68">
        <f t="shared" si="2"/>
        <v>100</v>
      </c>
      <c r="N161" s="68">
        <v>0</v>
      </c>
      <c r="O161" s="68">
        <f t="shared" si="3"/>
        <v>100</v>
      </c>
      <c r="P161" s="69">
        <v>0</v>
      </c>
      <c r="Q161" s="69">
        <f t="shared" si="4"/>
        <v>100</v>
      </c>
      <c r="R161" s="69">
        <v>0</v>
      </c>
      <c r="S161" s="68">
        <f t="shared" si="5"/>
        <v>100</v>
      </c>
      <c r="T161" s="68">
        <v>0</v>
      </c>
      <c r="U161" s="68">
        <f t="shared" si="20"/>
        <v>100</v>
      </c>
      <c r="V161" s="68">
        <v>0</v>
      </c>
      <c r="W161" s="70">
        <f t="shared" si="23"/>
        <v>100</v>
      </c>
      <c r="X161" s="16"/>
    </row>
    <row r="162" spans="1:24" s="18" customFormat="1" hidden="1" x14ac:dyDescent="0.25">
      <c r="A162" s="71" t="s">
        <v>20</v>
      </c>
      <c r="B162" s="81" t="s">
        <v>190</v>
      </c>
      <c r="C162" s="81" t="s">
        <v>26</v>
      </c>
      <c r="D162" s="82" t="s">
        <v>21</v>
      </c>
      <c r="E162" s="82" t="s">
        <v>21</v>
      </c>
      <c r="F162" s="125" t="s">
        <v>191</v>
      </c>
      <c r="G162" s="75">
        <v>0</v>
      </c>
      <c r="H162" s="75"/>
      <c r="I162" s="75">
        <v>0</v>
      </c>
      <c r="J162" s="77">
        <f t="shared" ref="J162" si="25">+J163</f>
        <v>100</v>
      </c>
      <c r="K162" s="77">
        <f t="shared" si="1"/>
        <v>100</v>
      </c>
      <c r="L162" s="77">
        <v>0</v>
      </c>
      <c r="M162" s="77">
        <f t="shared" si="2"/>
        <v>100</v>
      </c>
      <c r="N162" s="77">
        <v>0</v>
      </c>
      <c r="O162" s="77">
        <f t="shared" si="3"/>
        <v>100</v>
      </c>
      <c r="P162" s="76">
        <v>0</v>
      </c>
      <c r="Q162" s="76">
        <f t="shared" si="4"/>
        <v>100</v>
      </c>
      <c r="R162" s="76">
        <v>0</v>
      </c>
      <c r="S162" s="77">
        <f t="shared" si="5"/>
        <v>100</v>
      </c>
      <c r="T162" s="77">
        <v>0</v>
      </c>
      <c r="U162" s="77">
        <f t="shared" si="20"/>
        <v>100</v>
      </c>
      <c r="V162" s="78">
        <v>0</v>
      </c>
      <c r="W162" s="79">
        <f t="shared" si="23"/>
        <v>100</v>
      </c>
      <c r="X162" s="16"/>
    </row>
    <row r="163" spans="1:24" s="18" customFormat="1" hidden="1" x14ac:dyDescent="0.25">
      <c r="A163" s="63"/>
      <c r="B163" s="64"/>
      <c r="C163" s="64"/>
      <c r="D163" s="65">
        <v>3419</v>
      </c>
      <c r="E163" s="65">
        <v>5222</v>
      </c>
      <c r="F163" s="66" t="s">
        <v>181</v>
      </c>
      <c r="G163" s="67">
        <v>0</v>
      </c>
      <c r="H163" s="67"/>
      <c r="I163" s="67">
        <v>0</v>
      </c>
      <c r="J163" s="68">
        <v>100</v>
      </c>
      <c r="K163" s="68">
        <f t="shared" si="1"/>
        <v>100</v>
      </c>
      <c r="L163" s="68">
        <v>0</v>
      </c>
      <c r="M163" s="68">
        <f t="shared" si="2"/>
        <v>100</v>
      </c>
      <c r="N163" s="68">
        <v>0</v>
      </c>
      <c r="O163" s="68">
        <f t="shared" si="3"/>
        <v>100</v>
      </c>
      <c r="P163" s="69">
        <v>0</v>
      </c>
      <c r="Q163" s="69">
        <f t="shared" si="4"/>
        <v>100</v>
      </c>
      <c r="R163" s="69">
        <v>0</v>
      </c>
      <c r="S163" s="68">
        <f t="shared" si="5"/>
        <v>100</v>
      </c>
      <c r="T163" s="68">
        <v>0</v>
      </c>
      <c r="U163" s="68">
        <f t="shared" si="20"/>
        <v>100</v>
      </c>
      <c r="V163" s="68">
        <v>0</v>
      </c>
      <c r="W163" s="70">
        <f t="shared" si="23"/>
        <v>100</v>
      </c>
      <c r="X163" s="16"/>
    </row>
    <row r="164" spans="1:24" s="18" customFormat="1" ht="21" hidden="1" x14ac:dyDescent="0.25">
      <c r="A164" s="71" t="s">
        <v>20</v>
      </c>
      <c r="B164" s="81" t="s">
        <v>192</v>
      </c>
      <c r="C164" s="81" t="s">
        <v>26</v>
      </c>
      <c r="D164" s="82" t="s">
        <v>21</v>
      </c>
      <c r="E164" s="82" t="s">
        <v>21</v>
      </c>
      <c r="F164" s="83" t="s">
        <v>193</v>
      </c>
      <c r="G164" s="75">
        <v>0</v>
      </c>
      <c r="H164" s="75"/>
      <c r="I164" s="75">
        <v>0</v>
      </c>
      <c r="J164" s="77">
        <f t="shared" ref="J164:J166" si="26">+J165</f>
        <v>300</v>
      </c>
      <c r="K164" s="77">
        <f t="shared" si="1"/>
        <v>300</v>
      </c>
      <c r="L164" s="77">
        <v>0</v>
      </c>
      <c r="M164" s="77">
        <f t="shared" si="2"/>
        <v>300</v>
      </c>
      <c r="N164" s="77">
        <f>+N165</f>
        <v>-300</v>
      </c>
      <c r="O164" s="77">
        <f t="shared" si="3"/>
        <v>0</v>
      </c>
      <c r="P164" s="76">
        <v>0</v>
      </c>
      <c r="Q164" s="76">
        <f t="shared" si="4"/>
        <v>0</v>
      </c>
      <c r="R164" s="76">
        <v>0</v>
      </c>
      <c r="S164" s="77">
        <f t="shared" si="5"/>
        <v>0</v>
      </c>
      <c r="T164" s="77">
        <v>0</v>
      </c>
      <c r="U164" s="77">
        <f t="shared" si="20"/>
        <v>0</v>
      </c>
      <c r="V164" s="78">
        <v>0</v>
      </c>
      <c r="W164" s="79">
        <f t="shared" si="23"/>
        <v>0</v>
      </c>
      <c r="X164" s="16"/>
    </row>
    <row r="165" spans="1:24" s="18" customFormat="1" hidden="1" x14ac:dyDescent="0.25">
      <c r="A165" s="63"/>
      <c r="B165" s="64"/>
      <c r="C165" s="64"/>
      <c r="D165" s="65">
        <v>3419</v>
      </c>
      <c r="E165" s="65">
        <v>5332</v>
      </c>
      <c r="F165" s="66" t="s">
        <v>175</v>
      </c>
      <c r="G165" s="67">
        <v>0</v>
      </c>
      <c r="H165" s="67"/>
      <c r="I165" s="67">
        <v>0</v>
      </c>
      <c r="J165" s="68">
        <v>300</v>
      </c>
      <c r="K165" s="68">
        <f t="shared" si="1"/>
        <v>300</v>
      </c>
      <c r="L165" s="68">
        <v>0</v>
      </c>
      <c r="M165" s="68">
        <f t="shared" si="2"/>
        <v>300</v>
      </c>
      <c r="N165" s="68">
        <v>-300</v>
      </c>
      <c r="O165" s="68">
        <f t="shared" si="3"/>
        <v>0</v>
      </c>
      <c r="P165" s="69">
        <v>0</v>
      </c>
      <c r="Q165" s="69">
        <f t="shared" si="4"/>
        <v>0</v>
      </c>
      <c r="R165" s="69">
        <v>0</v>
      </c>
      <c r="S165" s="68">
        <f t="shared" si="5"/>
        <v>0</v>
      </c>
      <c r="T165" s="68">
        <v>0</v>
      </c>
      <c r="U165" s="68">
        <f t="shared" si="20"/>
        <v>0</v>
      </c>
      <c r="V165" s="68">
        <v>0</v>
      </c>
      <c r="W165" s="70">
        <f t="shared" si="23"/>
        <v>0</v>
      </c>
      <c r="X165" s="16"/>
    </row>
    <row r="166" spans="1:24" s="18" customFormat="1" ht="21" hidden="1" x14ac:dyDescent="0.25">
      <c r="A166" s="71" t="s">
        <v>20</v>
      </c>
      <c r="B166" s="81" t="s">
        <v>192</v>
      </c>
      <c r="C166" s="81" t="s">
        <v>176</v>
      </c>
      <c r="D166" s="82" t="s">
        <v>21</v>
      </c>
      <c r="E166" s="82" t="s">
        <v>21</v>
      </c>
      <c r="F166" s="83" t="s">
        <v>193</v>
      </c>
      <c r="G166" s="75">
        <v>0</v>
      </c>
      <c r="H166" s="75"/>
      <c r="I166" s="75">
        <v>0</v>
      </c>
      <c r="J166" s="77">
        <f t="shared" si="26"/>
        <v>300</v>
      </c>
      <c r="K166" s="77">
        <v>0</v>
      </c>
      <c r="L166" s="77">
        <v>0</v>
      </c>
      <c r="M166" s="77">
        <f t="shared" si="2"/>
        <v>0</v>
      </c>
      <c r="N166" s="77">
        <f>+N167</f>
        <v>300</v>
      </c>
      <c r="O166" s="77">
        <f t="shared" si="3"/>
        <v>300</v>
      </c>
      <c r="P166" s="76">
        <v>0</v>
      </c>
      <c r="Q166" s="76">
        <f t="shared" si="4"/>
        <v>300</v>
      </c>
      <c r="R166" s="76">
        <v>0</v>
      </c>
      <c r="S166" s="77">
        <f t="shared" ref="S166:S229" si="27">+Q166+R166</f>
        <v>300</v>
      </c>
      <c r="T166" s="77">
        <v>0</v>
      </c>
      <c r="U166" s="77">
        <f t="shared" si="20"/>
        <v>300</v>
      </c>
      <c r="V166" s="78">
        <v>0</v>
      </c>
      <c r="W166" s="79">
        <f t="shared" si="23"/>
        <v>300</v>
      </c>
      <c r="X166" s="16"/>
    </row>
    <row r="167" spans="1:24" s="18" customFormat="1" hidden="1" x14ac:dyDescent="0.25">
      <c r="A167" s="63"/>
      <c r="B167" s="64"/>
      <c r="C167" s="64"/>
      <c r="D167" s="65">
        <v>3419</v>
      </c>
      <c r="E167" s="65">
        <v>5332</v>
      </c>
      <c r="F167" s="66" t="s">
        <v>175</v>
      </c>
      <c r="G167" s="67">
        <v>0</v>
      </c>
      <c r="H167" s="67"/>
      <c r="I167" s="67">
        <v>0</v>
      </c>
      <c r="J167" s="68">
        <v>300</v>
      </c>
      <c r="K167" s="68">
        <v>0</v>
      </c>
      <c r="L167" s="68">
        <v>0</v>
      </c>
      <c r="M167" s="68">
        <f t="shared" si="2"/>
        <v>0</v>
      </c>
      <c r="N167" s="68">
        <v>300</v>
      </c>
      <c r="O167" s="68">
        <f t="shared" ref="O167:O278" si="28">+M167+N167</f>
        <v>300</v>
      </c>
      <c r="P167" s="69">
        <v>0</v>
      </c>
      <c r="Q167" s="69">
        <f t="shared" ref="Q167:Q230" si="29">+O167+P167</f>
        <v>300</v>
      </c>
      <c r="R167" s="69">
        <v>0</v>
      </c>
      <c r="S167" s="68">
        <f t="shared" si="27"/>
        <v>300</v>
      </c>
      <c r="T167" s="68">
        <v>0</v>
      </c>
      <c r="U167" s="68">
        <f t="shared" si="20"/>
        <v>300</v>
      </c>
      <c r="V167" s="68">
        <v>0</v>
      </c>
      <c r="W167" s="70">
        <f t="shared" si="23"/>
        <v>300</v>
      </c>
      <c r="X167" s="16"/>
    </row>
    <row r="168" spans="1:24" s="18" customFormat="1" hidden="1" x14ac:dyDescent="0.25">
      <c r="A168" s="71" t="s">
        <v>20</v>
      </c>
      <c r="B168" s="81" t="s">
        <v>194</v>
      </c>
      <c r="C168" s="81" t="s">
        <v>26</v>
      </c>
      <c r="D168" s="82" t="s">
        <v>21</v>
      </c>
      <c r="E168" s="82" t="s">
        <v>21</v>
      </c>
      <c r="F168" s="125" t="s">
        <v>195</v>
      </c>
      <c r="G168" s="75">
        <v>0</v>
      </c>
      <c r="H168" s="75"/>
      <c r="I168" s="75">
        <v>0</v>
      </c>
      <c r="J168" s="77">
        <f t="shared" ref="J168" si="30">+J169</f>
        <v>100</v>
      </c>
      <c r="K168" s="77">
        <f t="shared" si="1"/>
        <v>100</v>
      </c>
      <c r="L168" s="77">
        <v>0</v>
      </c>
      <c r="M168" s="77">
        <f t="shared" si="2"/>
        <v>100</v>
      </c>
      <c r="N168" s="77">
        <v>0</v>
      </c>
      <c r="O168" s="77">
        <f t="shared" si="28"/>
        <v>100</v>
      </c>
      <c r="P168" s="76">
        <v>0</v>
      </c>
      <c r="Q168" s="76">
        <f t="shared" si="29"/>
        <v>100</v>
      </c>
      <c r="R168" s="76">
        <v>0</v>
      </c>
      <c r="S168" s="77">
        <f t="shared" si="27"/>
        <v>100</v>
      </c>
      <c r="T168" s="77">
        <v>0</v>
      </c>
      <c r="U168" s="77">
        <f t="shared" si="20"/>
        <v>100</v>
      </c>
      <c r="V168" s="78">
        <v>0</v>
      </c>
      <c r="W168" s="79">
        <f t="shared" si="23"/>
        <v>100</v>
      </c>
      <c r="X168" s="16"/>
    </row>
    <row r="169" spans="1:24" s="18" customFormat="1" hidden="1" x14ac:dyDescent="0.25">
      <c r="A169" s="63"/>
      <c r="B169" s="64"/>
      <c r="C169" s="64"/>
      <c r="D169" s="65">
        <v>3419</v>
      </c>
      <c r="E169" s="65">
        <v>5222</v>
      </c>
      <c r="F169" s="66" t="s">
        <v>181</v>
      </c>
      <c r="G169" s="67">
        <v>0</v>
      </c>
      <c r="H169" s="67"/>
      <c r="I169" s="67">
        <v>0</v>
      </c>
      <c r="J169" s="68">
        <v>100</v>
      </c>
      <c r="K169" s="68">
        <f t="shared" si="1"/>
        <v>100</v>
      </c>
      <c r="L169" s="68">
        <v>0</v>
      </c>
      <c r="M169" s="68">
        <f t="shared" ref="M169:M290" si="31">+K169+L169</f>
        <v>100</v>
      </c>
      <c r="N169" s="68">
        <v>0</v>
      </c>
      <c r="O169" s="68">
        <f t="shared" si="28"/>
        <v>100</v>
      </c>
      <c r="P169" s="69">
        <v>0</v>
      </c>
      <c r="Q169" s="69">
        <f t="shared" si="29"/>
        <v>100</v>
      </c>
      <c r="R169" s="69">
        <v>0</v>
      </c>
      <c r="S169" s="68">
        <f t="shared" si="27"/>
        <v>100</v>
      </c>
      <c r="T169" s="68">
        <v>0</v>
      </c>
      <c r="U169" s="68">
        <f t="shared" si="20"/>
        <v>100</v>
      </c>
      <c r="V169" s="68">
        <v>0</v>
      </c>
      <c r="W169" s="70">
        <f t="shared" si="23"/>
        <v>100</v>
      </c>
      <c r="X169" s="16"/>
    </row>
    <row r="170" spans="1:24" s="18" customFormat="1" hidden="1" x14ac:dyDescent="0.25">
      <c r="A170" s="71" t="s">
        <v>20</v>
      </c>
      <c r="B170" s="81" t="s">
        <v>196</v>
      </c>
      <c r="C170" s="81" t="s">
        <v>26</v>
      </c>
      <c r="D170" s="82" t="s">
        <v>21</v>
      </c>
      <c r="E170" s="82" t="s">
        <v>21</v>
      </c>
      <c r="F170" s="125" t="s">
        <v>197</v>
      </c>
      <c r="G170" s="75">
        <v>0</v>
      </c>
      <c r="H170" s="75"/>
      <c r="I170" s="75">
        <v>0</v>
      </c>
      <c r="J170" s="77">
        <f t="shared" ref="J170" si="32">+J171</f>
        <v>80</v>
      </c>
      <c r="K170" s="77">
        <f t="shared" si="1"/>
        <v>80</v>
      </c>
      <c r="L170" s="77">
        <v>0</v>
      </c>
      <c r="M170" s="77">
        <f t="shared" si="31"/>
        <v>80</v>
      </c>
      <c r="N170" s="77">
        <v>0</v>
      </c>
      <c r="O170" s="77">
        <f t="shared" si="28"/>
        <v>80</v>
      </c>
      <c r="P170" s="76">
        <v>0</v>
      </c>
      <c r="Q170" s="76">
        <f t="shared" si="29"/>
        <v>80</v>
      </c>
      <c r="R170" s="76">
        <v>0</v>
      </c>
      <c r="S170" s="77">
        <f t="shared" si="27"/>
        <v>80</v>
      </c>
      <c r="T170" s="77">
        <v>0</v>
      </c>
      <c r="U170" s="77">
        <f t="shared" si="20"/>
        <v>80</v>
      </c>
      <c r="V170" s="78">
        <v>0</v>
      </c>
      <c r="W170" s="79">
        <f t="shared" si="23"/>
        <v>80</v>
      </c>
      <c r="X170" s="16"/>
    </row>
    <row r="171" spans="1:24" s="18" customFormat="1" hidden="1" x14ac:dyDescent="0.25">
      <c r="A171" s="63"/>
      <c r="B171" s="64"/>
      <c r="C171" s="64"/>
      <c r="D171" s="65">
        <v>3419</v>
      </c>
      <c r="E171" s="65">
        <v>5222</v>
      </c>
      <c r="F171" s="66" t="s">
        <v>181</v>
      </c>
      <c r="G171" s="67">
        <v>0</v>
      </c>
      <c r="H171" s="67"/>
      <c r="I171" s="67">
        <v>0</v>
      </c>
      <c r="J171" s="68">
        <v>80</v>
      </c>
      <c r="K171" s="68">
        <f t="shared" si="1"/>
        <v>80</v>
      </c>
      <c r="L171" s="68">
        <v>0</v>
      </c>
      <c r="M171" s="68">
        <f t="shared" si="31"/>
        <v>80</v>
      </c>
      <c r="N171" s="68">
        <v>0</v>
      </c>
      <c r="O171" s="68">
        <f t="shared" si="28"/>
        <v>80</v>
      </c>
      <c r="P171" s="69">
        <v>0</v>
      </c>
      <c r="Q171" s="69">
        <f t="shared" si="29"/>
        <v>80</v>
      </c>
      <c r="R171" s="69">
        <v>0</v>
      </c>
      <c r="S171" s="68">
        <f t="shared" si="27"/>
        <v>80</v>
      </c>
      <c r="T171" s="68">
        <v>0</v>
      </c>
      <c r="U171" s="68">
        <f t="shared" si="20"/>
        <v>80</v>
      </c>
      <c r="V171" s="68">
        <v>0</v>
      </c>
      <c r="W171" s="70">
        <f t="shared" si="23"/>
        <v>80</v>
      </c>
      <c r="X171" s="16"/>
    </row>
    <row r="172" spans="1:24" s="18" customFormat="1" hidden="1" x14ac:dyDescent="0.25">
      <c r="A172" s="85" t="s">
        <v>20</v>
      </c>
      <c r="B172" s="86" t="s">
        <v>198</v>
      </c>
      <c r="C172" s="86" t="s">
        <v>26</v>
      </c>
      <c r="D172" s="87" t="s">
        <v>21</v>
      </c>
      <c r="E172" s="87" t="s">
        <v>21</v>
      </c>
      <c r="F172" s="126" t="s">
        <v>199</v>
      </c>
      <c r="G172" s="75">
        <v>0</v>
      </c>
      <c r="H172" s="75">
        <f>+H173</f>
        <v>500</v>
      </c>
      <c r="I172" s="75">
        <f t="shared" si="0"/>
        <v>500</v>
      </c>
      <c r="J172" s="77">
        <f>+J173</f>
        <v>-500</v>
      </c>
      <c r="K172" s="77">
        <f t="shared" si="1"/>
        <v>0</v>
      </c>
      <c r="L172" s="77">
        <v>0</v>
      </c>
      <c r="M172" s="77">
        <f t="shared" si="31"/>
        <v>0</v>
      </c>
      <c r="N172" s="77">
        <v>0</v>
      </c>
      <c r="O172" s="77">
        <f t="shared" si="28"/>
        <v>0</v>
      </c>
      <c r="P172" s="76">
        <v>0</v>
      </c>
      <c r="Q172" s="76">
        <f t="shared" si="29"/>
        <v>0</v>
      </c>
      <c r="R172" s="76">
        <v>0</v>
      </c>
      <c r="S172" s="77">
        <f t="shared" si="27"/>
        <v>0</v>
      </c>
      <c r="T172" s="77">
        <v>0</v>
      </c>
      <c r="U172" s="77">
        <f t="shared" si="20"/>
        <v>0</v>
      </c>
      <c r="V172" s="78">
        <v>0</v>
      </c>
      <c r="W172" s="79">
        <f t="shared" si="23"/>
        <v>0</v>
      </c>
      <c r="X172" s="16"/>
    </row>
    <row r="173" spans="1:24" s="18" customFormat="1" hidden="1" x14ac:dyDescent="0.25">
      <c r="A173" s="89"/>
      <c r="B173" s="90"/>
      <c r="C173" s="90"/>
      <c r="D173" s="91">
        <v>3419</v>
      </c>
      <c r="E173" s="91">
        <v>5229</v>
      </c>
      <c r="F173" s="92" t="s">
        <v>185</v>
      </c>
      <c r="G173" s="67">
        <v>0</v>
      </c>
      <c r="H173" s="67">
        <v>500</v>
      </c>
      <c r="I173" s="67">
        <f t="shared" si="0"/>
        <v>500</v>
      </c>
      <c r="J173" s="68">
        <v>-500</v>
      </c>
      <c r="K173" s="68">
        <f t="shared" si="1"/>
        <v>0</v>
      </c>
      <c r="L173" s="68">
        <v>0</v>
      </c>
      <c r="M173" s="68">
        <f t="shared" si="31"/>
        <v>0</v>
      </c>
      <c r="N173" s="68">
        <v>0</v>
      </c>
      <c r="O173" s="68">
        <f t="shared" si="28"/>
        <v>0</v>
      </c>
      <c r="P173" s="69">
        <v>0</v>
      </c>
      <c r="Q173" s="69">
        <f t="shared" si="29"/>
        <v>0</v>
      </c>
      <c r="R173" s="69">
        <v>0</v>
      </c>
      <c r="S173" s="68">
        <f t="shared" si="27"/>
        <v>0</v>
      </c>
      <c r="T173" s="68">
        <v>0</v>
      </c>
      <c r="U173" s="68">
        <f t="shared" si="20"/>
        <v>0</v>
      </c>
      <c r="V173" s="68">
        <v>0</v>
      </c>
      <c r="W173" s="70">
        <f t="shared" si="23"/>
        <v>0</v>
      </c>
      <c r="X173" s="16"/>
    </row>
    <row r="174" spans="1:24" s="18" customFormat="1" ht="21" hidden="1" x14ac:dyDescent="0.25">
      <c r="A174" s="85" t="s">
        <v>20</v>
      </c>
      <c r="B174" s="86" t="s">
        <v>200</v>
      </c>
      <c r="C174" s="86" t="s">
        <v>26</v>
      </c>
      <c r="D174" s="87" t="s">
        <v>21</v>
      </c>
      <c r="E174" s="87" t="s">
        <v>21</v>
      </c>
      <c r="F174" s="88" t="s">
        <v>201</v>
      </c>
      <c r="G174" s="75">
        <v>0</v>
      </c>
      <c r="H174" s="75"/>
      <c r="I174" s="75">
        <v>0</v>
      </c>
      <c r="J174" s="77">
        <f>+J175</f>
        <v>57.4</v>
      </c>
      <c r="K174" s="77">
        <f t="shared" si="1"/>
        <v>57.4</v>
      </c>
      <c r="L174" s="77">
        <v>0</v>
      </c>
      <c r="M174" s="77">
        <f t="shared" si="31"/>
        <v>57.4</v>
      </c>
      <c r="N174" s="77">
        <v>0</v>
      </c>
      <c r="O174" s="77">
        <f t="shared" si="28"/>
        <v>57.4</v>
      </c>
      <c r="P174" s="76">
        <v>0</v>
      </c>
      <c r="Q174" s="76">
        <f t="shared" si="29"/>
        <v>57.4</v>
      </c>
      <c r="R174" s="76">
        <v>0</v>
      </c>
      <c r="S174" s="77">
        <f t="shared" si="27"/>
        <v>57.4</v>
      </c>
      <c r="T174" s="77">
        <v>0</v>
      </c>
      <c r="U174" s="77">
        <f t="shared" si="20"/>
        <v>57.4</v>
      </c>
      <c r="V174" s="78">
        <v>0</v>
      </c>
      <c r="W174" s="79">
        <f t="shared" si="23"/>
        <v>57.4</v>
      </c>
      <c r="X174" s="16"/>
    </row>
    <row r="175" spans="1:24" s="18" customFormat="1" hidden="1" x14ac:dyDescent="0.25">
      <c r="A175" s="89"/>
      <c r="B175" s="90"/>
      <c r="C175" s="90"/>
      <c r="D175" s="91">
        <v>3419</v>
      </c>
      <c r="E175" s="91">
        <v>5222</v>
      </c>
      <c r="F175" s="127" t="s">
        <v>181</v>
      </c>
      <c r="G175" s="67">
        <v>0</v>
      </c>
      <c r="H175" s="67"/>
      <c r="I175" s="67">
        <v>0</v>
      </c>
      <c r="J175" s="68">
        <v>57.4</v>
      </c>
      <c r="K175" s="68">
        <f t="shared" si="1"/>
        <v>57.4</v>
      </c>
      <c r="L175" s="68">
        <v>0</v>
      </c>
      <c r="M175" s="68">
        <f t="shared" si="31"/>
        <v>57.4</v>
      </c>
      <c r="N175" s="68">
        <v>0</v>
      </c>
      <c r="O175" s="68">
        <f t="shared" si="28"/>
        <v>57.4</v>
      </c>
      <c r="P175" s="69">
        <v>0</v>
      </c>
      <c r="Q175" s="69">
        <f t="shared" si="29"/>
        <v>57.4</v>
      </c>
      <c r="R175" s="69">
        <v>0</v>
      </c>
      <c r="S175" s="68">
        <f t="shared" si="27"/>
        <v>57.4</v>
      </c>
      <c r="T175" s="68">
        <v>0</v>
      </c>
      <c r="U175" s="68">
        <f t="shared" si="20"/>
        <v>57.4</v>
      </c>
      <c r="V175" s="68">
        <v>0</v>
      </c>
      <c r="W175" s="70">
        <f t="shared" si="23"/>
        <v>57.4</v>
      </c>
      <c r="X175" s="16"/>
    </row>
    <row r="176" spans="1:24" s="18" customFormat="1" ht="21" hidden="1" x14ac:dyDescent="0.25">
      <c r="A176" s="85" t="s">
        <v>20</v>
      </c>
      <c r="B176" s="86" t="s">
        <v>202</v>
      </c>
      <c r="C176" s="86" t="s">
        <v>26</v>
      </c>
      <c r="D176" s="87" t="s">
        <v>21</v>
      </c>
      <c r="E176" s="87" t="s">
        <v>21</v>
      </c>
      <c r="F176" s="88" t="s">
        <v>203</v>
      </c>
      <c r="G176" s="75">
        <v>0</v>
      </c>
      <c r="H176" s="75"/>
      <c r="I176" s="75">
        <v>0</v>
      </c>
      <c r="J176" s="77">
        <f t="shared" ref="J176" si="33">+J177</f>
        <v>141.6</v>
      </c>
      <c r="K176" s="77">
        <f t="shared" si="1"/>
        <v>141.6</v>
      </c>
      <c r="L176" s="77">
        <v>0</v>
      </c>
      <c r="M176" s="77">
        <f t="shared" si="31"/>
        <v>141.6</v>
      </c>
      <c r="N176" s="77">
        <v>0</v>
      </c>
      <c r="O176" s="77">
        <f t="shared" si="28"/>
        <v>141.6</v>
      </c>
      <c r="P176" s="76">
        <v>0</v>
      </c>
      <c r="Q176" s="76">
        <f t="shared" si="29"/>
        <v>141.6</v>
      </c>
      <c r="R176" s="76">
        <v>0</v>
      </c>
      <c r="S176" s="77">
        <f t="shared" si="27"/>
        <v>141.6</v>
      </c>
      <c r="T176" s="77">
        <v>0</v>
      </c>
      <c r="U176" s="77">
        <f t="shared" si="20"/>
        <v>141.6</v>
      </c>
      <c r="V176" s="78">
        <v>0</v>
      </c>
      <c r="W176" s="79">
        <f t="shared" si="23"/>
        <v>141.6</v>
      </c>
      <c r="X176" s="16"/>
    </row>
    <row r="177" spans="1:24" s="18" customFormat="1" hidden="1" x14ac:dyDescent="0.25">
      <c r="A177" s="89"/>
      <c r="B177" s="90"/>
      <c r="C177" s="90"/>
      <c r="D177" s="91">
        <v>3419</v>
      </c>
      <c r="E177" s="91">
        <v>5222</v>
      </c>
      <c r="F177" s="127" t="s">
        <v>181</v>
      </c>
      <c r="G177" s="67">
        <v>0</v>
      </c>
      <c r="H177" s="67"/>
      <c r="I177" s="67">
        <v>0</v>
      </c>
      <c r="J177" s="68">
        <v>141.6</v>
      </c>
      <c r="K177" s="68">
        <f t="shared" si="1"/>
        <v>141.6</v>
      </c>
      <c r="L177" s="68">
        <v>0</v>
      </c>
      <c r="M177" s="68">
        <f t="shared" si="31"/>
        <v>141.6</v>
      </c>
      <c r="N177" s="68">
        <v>0</v>
      </c>
      <c r="O177" s="68">
        <f t="shared" si="28"/>
        <v>141.6</v>
      </c>
      <c r="P177" s="69">
        <v>0</v>
      </c>
      <c r="Q177" s="69">
        <f t="shared" si="29"/>
        <v>141.6</v>
      </c>
      <c r="R177" s="69">
        <v>0</v>
      </c>
      <c r="S177" s="68">
        <f t="shared" si="27"/>
        <v>141.6</v>
      </c>
      <c r="T177" s="68">
        <v>0</v>
      </c>
      <c r="U177" s="68">
        <f t="shared" si="20"/>
        <v>141.6</v>
      </c>
      <c r="V177" s="68">
        <v>0</v>
      </c>
      <c r="W177" s="70">
        <f t="shared" si="23"/>
        <v>141.6</v>
      </c>
      <c r="X177" s="16"/>
    </row>
    <row r="178" spans="1:24" s="18" customFormat="1" ht="21" hidden="1" x14ac:dyDescent="0.25">
      <c r="A178" s="85" t="s">
        <v>20</v>
      </c>
      <c r="B178" s="86" t="s">
        <v>204</v>
      </c>
      <c r="C178" s="86" t="s">
        <v>26</v>
      </c>
      <c r="D178" s="87" t="s">
        <v>21</v>
      </c>
      <c r="E178" s="87" t="s">
        <v>21</v>
      </c>
      <c r="F178" s="88" t="s">
        <v>205</v>
      </c>
      <c r="G178" s="75">
        <v>0</v>
      </c>
      <c r="H178" s="75"/>
      <c r="I178" s="75">
        <v>0</v>
      </c>
      <c r="J178" s="77">
        <f t="shared" ref="J178" si="34">+J179</f>
        <v>67.900000000000006</v>
      </c>
      <c r="K178" s="77">
        <f t="shared" si="1"/>
        <v>67.900000000000006</v>
      </c>
      <c r="L178" s="77">
        <v>0</v>
      </c>
      <c r="M178" s="77">
        <f t="shared" si="31"/>
        <v>67.900000000000006</v>
      </c>
      <c r="N178" s="77">
        <v>0</v>
      </c>
      <c r="O178" s="77">
        <f t="shared" si="28"/>
        <v>67.900000000000006</v>
      </c>
      <c r="P178" s="76">
        <v>0</v>
      </c>
      <c r="Q178" s="76">
        <f t="shared" si="29"/>
        <v>67.900000000000006</v>
      </c>
      <c r="R178" s="76">
        <v>0</v>
      </c>
      <c r="S178" s="77">
        <f t="shared" si="27"/>
        <v>67.900000000000006</v>
      </c>
      <c r="T178" s="77">
        <v>0</v>
      </c>
      <c r="U178" s="77">
        <f t="shared" si="20"/>
        <v>67.900000000000006</v>
      </c>
      <c r="V178" s="78">
        <v>0</v>
      </c>
      <c r="W178" s="79">
        <f t="shared" si="23"/>
        <v>67.900000000000006</v>
      </c>
      <c r="X178" s="16"/>
    </row>
    <row r="179" spans="1:24" s="18" customFormat="1" hidden="1" x14ac:dyDescent="0.25">
      <c r="A179" s="89"/>
      <c r="B179" s="90"/>
      <c r="C179" s="90"/>
      <c r="D179" s="91">
        <v>3419</v>
      </c>
      <c r="E179" s="91">
        <v>5222</v>
      </c>
      <c r="F179" s="127" t="s">
        <v>181</v>
      </c>
      <c r="G179" s="67">
        <v>0</v>
      </c>
      <c r="H179" s="67"/>
      <c r="I179" s="67">
        <v>0</v>
      </c>
      <c r="J179" s="68">
        <v>67.900000000000006</v>
      </c>
      <c r="K179" s="68">
        <f t="shared" si="1"/>
        <v>67.900000000000006</v>
      </c>
      <c r="L179" s="68">
        <v>0</v>
      </c>
      <c r="M179" s="68">
        <f t="shared" si="31"/>
        <v>67.900000000000006</v>
      </c>
      <c r="N179" s="68">
        <v>0</v>
      </c>
      <c r="O179" s="68">
        <f t="shared" si="28"/>
        <v>67.900000000000006</v>
      </c>
      <c r="P179" s="69">
        <v>0</v>
      </c>
      <c r="Q179" s="69">
        <f t="shared" si="29"/>
        <v>67.900000000000006</v>
      </c>
      <c r="R179" s="69">
        <v>0</v>
      </c>
      <c r="S179" s="68">
        <f t="shared" si="27"/>
        <v>67.900000000000006</v>
      </c>
      <c r="T179" s="68">
        <v>0</v>
      </c>
      <c r="U179" s="68">
        <f t="shared" si="20"/>
        <v>67.900000000000006</v>
      </c>
      <c r="V179" s="68">
        <v>0</v>
      </c>
      <c r="W179" s="70">
        <f t="shared" si="23"/>
        <v>67.900000000000006</v>
      </c>
      <c r="X179" s="16"/>
    </row>
    <row r="180" spans="1:24" s="18" customFormat="1" ht="21" hidden="1" x14ac:dyDescent="0.25">
      <c r="A180" s="85" t="s">
        <v>20</v>
      </c>
      <c r="B180" s="86" t="s">
        <v>206</v>
      </c>
      <c r="C180" s="86" t="s">
        <v>26</v>
      </c>
      <c r="D180" s="87" t="s">
        <v>21</v>
      </c>
      <c r="E180" s="87" t="s">
        <v>21</v>
      </c>
      <c r="F180" s="88" t="s">
        <v>207</v>
      </c>
      <c r="G180" s="75">
        <v>0</v>
      </c>
      <c r="H180" s="75"/>
      <c r="I180" s="75">
        <v>0</v>
      </c>
      <c r="J180" s="77">
        <f t="shared" ref="J180" si="35">+J181</f>
        <v>36.299999999999997</v>
      </c>
      <c r="K180" s="77">
        <f t="shared" si="1"/>
        <v>36.299999999999997</v>
      </c>
      <c r="L180" s="77">
        <v>0</v>
      </c>
      <c r="M180" s="77">
        <f t="shared" si="31"/>
        <v>36.299999999999997</v>
      </c>
      <c r="N180" s="77">
        <v>0</v>
      </c>
      <c r="O180" s="77">
        <f t="shared" si="28"/>
        <v>36.299999999999997</v>
      </c>
      <c r="P180" s="76">
        <v>0</v>
      </c>
      <c r="Q180" s="76">
        <f t="shared" si="29"/>
        <v>36.299999999999997</v>
      </c>
      <c r="R180" s="76">
        <v>0</v>
      </c>
      <c r="S180" s="77">
        <f t="shared" si="27"/>
        <v>36.299999999999997</v>
      </c>
      <c r="T180" s="77">
        <v>0</v>
      </c>
      <c r="U180" s="77">
        <f t="shared" si="20"/>
        <v>36.299999999999997</v>
      </c>
      <c r="V180" s="78">
        <v>0</v>
      </c>
      <c r="W180" s="79">
        <f t="shared" si="23"/>
        <v>36.299999999999997</v>
      </c>
      <c r="X180" s="16"/>
    </row>
    <row r="181" spans="1:24" s="18" customFormat="1" hidden="1" x14ac:dyDescent="0.25">
      <c r="A181" s="89"/>
      <c r="B181" s="90"/>
      <c r="C181" s="90"/>
      <c r="D181" s="91">
        <v>3419</v>
      </c>
      <c r="E181" s="91">
        <v>5222</v>
      </c>
      <c r="F181" s="127" t="s">
        <v>181</v>
      </c>
      <c r="G181" s="67">
        <v>0</v>
      </c>
      <c r="H181" s="67"/>
      <c r="I181" s="67">
        <v>0</v>
      </c>
      <c r="J181" s="68">
        <v>36.299999999999997</v>
      </c>
      <c r="K181" s="68">
        <f t="shared" si="1"/>
        <v>36.299999999999997</v>
      </c>
      <c r="L181" s="68">
        <v>0</v>
      </c>
      <c r="M181" s="68">
        <f t="shared" si="31"/>
        <v>36.299999999999997</v>
      </c>
      <c r="N181" s="68">
        <v>0</v>
      </c>
      <c r="O181" s="68">
        <f t="shared" si="28"/>
        <v>36.299999999999997</v>
      </c>
      <c r="P181" s="69">
        <v>0</v>
      </c>
      <c r="Q181" s="69">
        <f t="shared" si="29"/>
        <v>36.299999999999997</v>
      </c>
      <c r="R181" s="69">
        <v>0</v>
      </c>
      <c r="S181" s="68">
        <f t="shared" si="27"/>
        <v>36.299999999999997</v>
      </c>
      <c r="T181" s="68">
        <v>0</v>
      </c>
      <c r="U181" s="68">
        <f t="shared" si="20"/>
        <v>36.299999999999997</v>
      </c>
      <c r="V181" s="68">
        <v>0</v>
      </c>
      <c r="W181" s="70">
        <f t="shared" si="23"/>
        <v>36.299999999999997</v>
      </c>
      <c r="X181" s="16"/>
    </row>
    <row r="182" spans="1:24" s="18" customFormat="1" ht="21" hidden="1" x14ac:dyDescent="0.25">
      <c r="A182" s="85" t="s">
        <v>20</v>
      </c>
      <c r="B182" s="86" t="s">
        <v>208</v>
      </c>
      <c r="C182" s="86" t="s">
        <v>26</v>
      </c>
      <c r="D182" s="87" t="s">
        <v>21</v>
      </c>
      <c r="E182" s="87" t="s">
        <v>21</v>
      </c>
      <c r="F182" s="88" t="s">
        <v>209</v>
      </c>
      <c r="G182" s="75">
        <v>0</v>
      </c>
      <c r="H182" s="75"/>
      <c r="I182" s="75">
        <v>0</v>
      </c>
      <c r="J182" s="77">
        <f t="shared" ref="J182" si="36">+J183</f>
        <v>46.8</v>
      </c>
      <c r="K182" s="77">
        <f t="shared" si="1"/>
        <v>46.8</v>
      </c>
      <c r="L182" s="77">
        <v>0</v>
      </c>
      <c r="M182" s="77">
        <f t="shared" si="31"/>
        <v>46.8</v>
      </c>
      <c r="N182" s="77">
        <v>0</v>
      </c>
      <c r="O182" s="77">
        <f t="shared" si="28"/>
        <v>46.8</v>
      </c>
      <c r="P182" s="76">
        <v>0</v>
      </c>
      <c r="Q182" s="76">
        <f t="shared" si="29"/>
        <v>46.8</v>
      </c>
      <c r="R182" s="76">
        <v>0</v>
      </c>
      <c r="S182" s="77">
        <f t="shared" si="27"/>
        <v>46.8</v>
      </c>
      <c r="T182" s="77">
        <v>0</v>
      </c>
      <c r="U182" s="77">
        <f t="shared" si="20"/>
        <v>46.8</v>
      </c>
      <c r="V182" s="78">
        <v>0</v>
      </c>
      <c r="W182" s="79">
        <f t="shared" si="23"/>
        <v>46.8</v>
      </c>
      <c r="X182" s="16"/>
    </row>
    <row r="183" spans="1:24" s="18" customFormat="1" hidden="1" x14ac:dyDescent="0.25">
      <c r="A183" s="89"/>
      <c r="B183" s="90"/>
      <c r="C183" s="90"/>
      <c r="D183" s="91">
        <v>3419</v>
      </c>
      <c r="E183" s="91">
        <v>5222</v>
      </c>
      <c r="F183" s="127" t="s">
        <v>181</v>
      </c>
      <c r="G183" s="67">
        <v>0</v>
      </c>
      <c r="H183" s="67"/>
      <c r="I183" s="67">
        <v>0</v>
      </c>
      <c r="J183" s="68">
        <v>46.8</v>
      </c>
      <c r="K183" s="68">
        <f t="shared" si="1"/>
        <v>46.8</v>
      </c>
      <c r="L183" s="68">
        <v>0</v>
      </c>
      <c r="M183" s="68">
        <f t="shared" si="31"/>
        <v>46.8</v>
      </c>
      <c r="N183" s="68">
        <v>0</v>
      </c>
      <c r="O183" s="68">
        <f t="shared" si="28"/>
        <v>46.8</v>
      </c>
      <c r="P183" s="69">
        <v>0</v>
      </c>
      <c r="Q183" s="69">
        <f t="shared" si="29"/>
        <v>46.8</v>
      </c>
      <c r="R183" s="69">
        <v>0</v>
      </c>
      <c r="S183" s="68">
        <f t="shared" si="27"/>
        <v>46.8</v>
      </c>
      <c r="T183" s="68">
        <v>0</v>
      </c>
      <c r="U183" s="68">
        <f t="shared" si="20"/>
        <v>46.8</v>
      </c>
      <c r="V183" s="68">
        <v>0</v>
      </c>
      <c r="W183" s="70">
        <f t="shared" si="23"/>
        <v>46.8</v>
      </c>
      <c r="X183" s="16"/>
    </row>
    <row r="184" spans="1:24" s="18" customFormat="1" ht="21" hidden="1" x14ac:dyDescent="0.25">
      <c r="A184" s="85" t="s">
        <v>20</v>
      </c>
      <c r="B184" s="86" t="s">
        <v>210</v>
      </c>
      <c r="C184" s="86" t="s">
        <v>26</v>
      </c>
      <c r="D184" s="87" t="s">
        <v>21</v>
      </c>
      <c r="E184" s="87" t="s">
        <v>21</v>
      </c>
      <c r="F184" s="88" t="s">
        <v>211</v>
      </c>
      <c r="G184" s="75">
        <v>0</v>
      </c>
      <c r="H184" s="75"/>
      <c r="I184" s="75">
        <v>0</v>
      </c>
      <c r="J184" s="77">
        <f t="shared" ref="J184" si="37">+J185</f>
        <v>110</v>
      </c>
      <c r="K184" s="77">
        <f t="shared" si="1"/>
        <v>110</v>
      </c>
      <c r="L184" s="77">
        <v>0</v>
      </c>
      <c r="M184" s="77">
        <f t="shared" si="31"/>
        <v>110</v>
      </c>
      <c r="N184" s="77">
        <v>0</v>
      </c>
      <c r="O184" s="77">
        <f t="shared" si="28"/>
        <v>110</v>
      </c>
      <c r="P184" s="76">
        <v>0</v>
      </c>
      <c r="Q184" s="76">
        <f t="shared" si="29"/>
        <v>110</v>
      </c>
      <c r="R184" s="76">
        <v>0</v>
      </c>
      <c r="S184" s="77">
        <f t="shared" si="27"/>
        <v>110</v>
      </c>
      <c r="T184" s="77">
        <v>0</v>
      </c>
      <c r="U184" s="77">
        <f t="shared" si="20"/>
        <v>110</v>
      </c>
      <c r="V184" s="78">
        <v>0</v>
      </c>
      <c r="W184" s="79">
        <f t="shared" si="23"/>
        <v>110</v>
      </c>
      <c r="X184" s="16"/>
    </row>
    <row r="185" spans="1:24" s="18" customFormat="1" hidden="1" x14ac:dyDescent="0.25">
      <c r="A185" s="89"/>
      <c r="B185" s="90"/>
      <c r="C185" s="90"/>
      <c r="D185" s="91">
        <v>3419</v>
      </c>
      <c r="E185" s="91">
        <v>5222</v>
      </c>
      <c r="F185" s="127" t="s">
        <v>181</v>
      </c>
      <c r="G185" s="67">
        <v>0</v>
      </c>
      <c r="H185" s="67"/>
      <c r="I185" s="67">
        <v>0</v>
      </c>
      <c r="J185" s="68">
        <v>110</v>
      </c>
      <c r="K185" s="68">
        <f t="shared" si="1"/>
        <v>110</v>
      </c>
      <c r="L185" s="68">
        <v>0</v>
      </c>
      <c r="M185" s="68">
        <f t="shared" si="31"/>
        <v>110</v>
      </c>
      <c r="N185" s="68">
        <v>0</v>
      </c>
      <c r="O185" s="68">
        <f t="shared" si="28"/>
        <v>110</v>
      </c>
      <c r="P185" s="69">
        <v>0</v>
      </c>
      <c r="Q185" s="69">
        <f t="shared" si="29"/>
        <v>110</v>
      </c>
      <c r="R185" s="69">
        <v>0</v>
      </c>
      <c r="S185" s="68">
        <f t="shared" si="27"/>
        <v>110</v>
      </c>
      <c r="T185" s="68">
        <v>0</v>
      </c>
      <c r="U185" s="68">
        <f t="shared" si="20"/>
        <v>110</v>
      </c>
      <c r="V185" s="68">
        <v>0</v>
      </c>
      <c r="W185" s="70">
        <f t="shared" si="23"/>
        <v>110</v>
      </c>
      <c r="X185" s="16"/>
    </row>
    <row r="186" spans="1:24" s="18" customFormat="1" hidden="1" x14ac:dyDescent="0.25">
      <c r="A186" s="85" t="s">
        <v>20</v>
      </c>
      <c r="B186" s="86" t="s">
        <v>212</v>
      </c>
      <c r="C186" s="86" t="s">
        <v>26</v>
      </c>
      <c r="D186" s="87" t="s">
        <v>21</v>
      </c>
      <c r="E186" s="87" t="s">
        <v>21</v>
      </c>
      <c r="F186" s="88" t="s">
        <v>213</v>
      </c>
      <c r="G186" s="75">
        <v>0</v>
      </c>
      <c r="H186" s="75"/>
      <c r="I186" s="75">
        <v>0</v>
      </c>
      <c r="J186" s="77">
        <f t="shared" ref="J186" si="38">+J187</f>
        <v>40</v>
      </c>
      <c r="K186" s="77">
        <f t="shared" si="1"/>
        <v>40</v>
      </c>
      <c r="L186" s="77">
        <v>0</v>
      </c>
      <c r="M186" s="77">
        <f t="shared" si="31"/>
        <v>40</v>
      </c>
      <c r="N186" s="77">
        <v>0</v>
      </c>
      <c r="O186" s="77">
        <f t="shared" si="28"/>
        <v>40</v>
      </c>
      <c r="P186" s="76">
        <v>0</v>
      </c>
      <c r="Q186" s="76">
        <f t="shared" si="29"/>
        <v>40</v>
      </c>
      <c r="R186" s="76">
        <v>0</v>
      </c>
      <c r="S186" s="77">
        <f t="shared" si="27"/>
        <v>40</v>
      </c>
      <c r="T186" s="77">
        <v>0</v>
      </c>
      <c r="U186" s="77">
        <f t="shared" si="20"/>
        <v>40</v>
      </c>
      <c r="V186" s="78">
        <v>0</v>
      </c>
      <c r="W186" s="79">
        <f t="shared" si="23"/>
        <v>40</v>
      </c>
      <c r="X186" s="16"/>
    </row>
    <row r="187" spans="1:24" s="18" customFormat="1" hidden="1" x14ac:dyDescent="0.25">
      <c r="A187" s="128"/>
      <c r="B187" s="129"/>
      <c r="C187" s="129"/>
      <c r="D187" s="130">
        <v>3419</v>
      </c>
      <c r="E187" s="130">
        <v>5222</v>
      </c>
      <c r="F187" s="131" t="s">
        <v>181</v>
      </c>
      <c r="G187" s="97">
        <v>0</v>
      </c>
      <c r="H187" s="97"/>
      <c r="I187" s="97">
        <v>0</v>
      </c>
      <c r="J187" s="98">
        <v>40</v>
      </c>
      <c r="K187" s="98">
        <f t="shared" si="1"/>
        <v>40</v>
      </c>
      <c r="L187" s="98">
        <v>0</v>
      </c>
      <c r="M187" s="98">
        <f t="shared" si="31"/>
        <v>40</v>
      </c>
      <c r="N187" s="98">
        <v>0</v>
      </c>
      <c r="O187" s="98">
        <f t="shared" si="28"/>
        <v>40</v>
      </c>
      <c r="P187" s="69">
        <v>0</v>
      </c>
      <c r="Q187" s="69">
        <f t="shared" si="29"/>
        <v>40</v>
      </c>
      <c r="R187" s="69">
        <v>0</v>
      </c>
      <c r="S187" s="68">
        <f t="shared" si="27"/>
        <v>40</v>
      </c>
      <c r="T187" s="68">
        <v>0</v>
      </c>
      <c r="U187" s="68">
        <f t="shared" si="20"/>
        <v>40</v>
      </c>
      <c r="V187" s="68">
        <v>0</v>
      </c>
      <c r="W187" s="70">
        <f t="shared" si="23"/>
        <v>40</v>
      </c>
      <c r="X187" s="16"/>
    </row>
    <row r="188" spans="1:24" s="18" customFormat="1" ht="21" hidden="1" x14ac:dyDescent="0.25">
      <c r="A188" s="85" t="s">
        <v>20</v>
      </c>
      <c r="B188" s="86" t="s">
        <v>214</v>
      </c>
      <c r="C188" s="86" t="s">
        <v>26</v>
      </c>
      <c r="D188" s="82" t="s">
        <v>21</v>
      </c>
      <c r="E188" s="82" t="s">
        <v>21</v>
      </c>
      <c r="F188" s="88" t="s">
        <v>215</v>
      </c>
      <c r="G188" s="75">
        <v>0</v>
      </c>
      <c r="H188" s="75"/>
      <c r="I188" s="75"/>
      <c r="J188" s="77"/>
      <c r="K188" s="77"/>
      <c r="L188" s="77"/>
      <c r="M188" s="77">
        <v>0</v>
      </c>
      <c r="N188" s="77">
        <f t="shared" ref="N188" si="39">+N189</f>
        <v>180</v>
      </c>
      <c r="O188" s="77">
        <f t="shared" si="28"/>
        <v>180</v>
      </c>
      <c r="P188" s="76">
        <v>0</v>
      </c>
      <c r="Q188" s="76">
        <f t="shared" si="29"/>
        <v>180</v>
      </c>
      <c r="R188" s="76">
        <v>0</v>
      </c>
      <c r="S188" s="77">
        <f t="shared" si="27"/>
        <v>180</v>
      </c>
      <c r="T188" s="77">
        <v>0</v>
      </c>
      <c r="U188" s="77">
        <f t="shared" si="20"/>
        <v>180</v>
      </c>
      <c r="V188" s="78">
        <v>0</v>
      </c>
      <c r="W188" s="79">
        <f t="shared" si="23"/>
        <v>180</v>
      </c>
      <c r="X188" s="16"/>
    </row>
    <row r="189" spans="1:24" s="18" customFormat="1" hidden="1" x14ac:dyDescent="0.25">
      <c r="A189" s="132"/>
      <c r="B189" s="133"/>
      <c r="C189" s="133"/>
      <c r="D189" s="91">
        <v>3419</v>
      </c>
      <c r="E189" s="65">
        <v>5222</v>
      </c>
      <c r="F189" s="84" t="s">
        <v>181</v>
      </c>
      <c r="G189" s="67">
        <v>0</v>
      </c>
      <c r="H189" s="67"/>
      <c r="I189" s="67"/>
      <c r="J189" s="68"/>
      <c r="K189" s="68"/>
      <c r="L189" s="68"/>
      <c r="M189" s="68">
        <v>0</v>
      </c>
      <c r="N189" s="68">
        <v>180</v>
      </c>
      <c r="O189" s="68">
        <f t="shared" si="28"/>
        <v>180</v>
      </c>
      <c r="P189" s="69">
        <v>0</v>
      </c>
      <c r="Q189" s="69">
        <f t="shared" si="29"/>
        <v>180</v>
      </c>
      <c r="R189" s="69">
        <v>0</v>
      </c>
      <c r="S189" s="68">
        <f t="shared" si="27"/>
        <v>180</v>
      </c>
      <c r="T189" s="68">
        <v>0</v>
      </c>
      <c r="U189" s="68">
        <f t="shared" si="20"/>
        <v>180</v>
      </c>
      <c r="V189" s="68">
        <v>0</v>
      </c>
      <c r="W189" s="70">
        <f t="shared" si="23"/>
        <v>180</v>
      </c>
      <c r="X189" s="16"/>
    </row>
    <row r="190" spans="1:24" s="18" customFormat="1" ht="21" hidden="1" x14ac:dyDescent="0.25">
      <c r="A190" s="85" t="s">
        <v>20</v>
      </c>
      <c r="B190" s="86" t="s">
        <v>216</v>
      </c>
      <c r="C190" s="86" t="s">
        <v>26</v>
      </c>
      <c r="D190" s="82" t="s">
        <v>21</v>
      </c>
      <c r="E190" s="82" t="s">
        <v>21</v>
      </c>
      <c r="F190" s="88" t="s">
        <v>217</v>
      </c>
      <c r="G190" s="75">
        <v>0</v>
      </c>
      <c r="H190" s="75"/>
      <c r="I190" s="75"/>
      <c r="J190" s="77"/>
      <c r="K190" s="77"/>
      <c r="L190" s="77"/>
      <c r="M190" s="77">
        <v>0</v>
      </c>
      <c r="N190" s="77">
        <f t="shared" ref="N190" si="40">+N191</f>
        <v>300</v>
      </c>
      <c r="O190" s="77">
        <f t="shared" si="28"/>
        <v>300</v>
      </c>
      <c r="P190" s="76">
        <v>0</v>
      </c>
      <c r="Q190" s="76">
        <f t="shared" si="29"/>
        <v>300</v>
      </c>
      <c r="R190" s="76">
        <v>0</v>
      </c>
      <c r="S190" s="77">
        <f t="shared" si="27"/>
        <v>300</v>
      </c>
      <c r="T190" s="77">
        <v>0</v>
      </c>
      <c r="U190" s="77">
        <f t="shared" si="20"/>
        <v>300</v>
      </c>
      <c r="V190" s="78">
        <v>0</v>
      </c>
      <c r="W190" s="79">
        <f t="shared" si="23"/>
        <v>300</v>
      </c>
      <c r="X190" s="16"/>
    </row>
    <row r="191" spans="1:24" s="18" customFormat="1" hidden="1" x14ac:dyDescent="0.25">
      <c r="A191" s="132"/>
      <c r="B191" s="133"/>
      <c r="C191" s="133"/>
      <c r="D191" s="91">
        <v>3419</v>
      </c>
      <c r="E191" s="65">
        <v>5222</v>
      </c>
      <c r="F191" s="84" t="s">
        <v>181</v>
      </c>
      <c r="G191" s="67">
        <v>0</v>
      </c>
      <c r="H191" s="67"/>
      <c r="I191" s="67"/>
      <c r="J191" s="68"/>
      <c r="K191" s="68"/>
      <c r="L191" s="68"/>
      <c r="M191" s="68">
        <v>0</v>
      </c>
      <c r="N191" s="68">
        <v>300</v>
      </c>
      <c r="O191" s="68">
        <f t="shared" si="28"/>
        <v>300</v>
      </c>
      <c r="P191" s="69">
        <v>0</v>
      </c>
      <c r="Q191" s="69">
        <f t="shared" si="29"/>
        <v>300</v>
      </c>
      <c r="R191" s="69">
        <v>0</v>
      </c>
      <c r="S191" s="68">
        <f t="shared" si="27"/>
        <v>300</v>
      </c>
      <c r="T191" s="68">
        <v>0</v>
      </c>
      <c r="U191" s="68">
        <f t="shared" si="20"/>
        <v>300</v>
      </c>
      <c r="V191" s="68">
        <v>0</v>
      </c>
      <c r="W191" s="70">
        <f t="shared" si="23"/>
        <v>300</v>
      </c>
      <c r="X191" s="16"/>
    </row>
    <row r="192" spans="1:24" s="18" customFormat="1" ht="31.5" hidden="1" x14ac:dyDescent="0.25">
      <c r="A192" s="85" t="s">
        <v>20</v>
      </c>
      <c r="B192" s="86" t="s">
        <v>218</v>
      </c>
      <c r="C192" s="86" t="s">
        <v>26</v>
      </c>
      <c r="D192" s="82" t="s">
        <v>21</v>
      </c>
      <c r="E192" s="82" t="s">
        <v>21</v>
      </c>
      <c r="F192" s="88" t="s">
        <v>219</v>
      </c>
      <c r="G192" s="75">
        <v>0</v>
      </c>
      <c r="H192" s="75"/>
      <c r="I192" s="75"/>
      <c r="J192" s="77"/>
      <c r="K192" s="77"/>
      <c r="L192" s="77"/>
      <c r="M192" s="77">
        <v>0</v>
      </c>
      <c r="N192" s="77">
        <f t="shared" ref="N192" si="41">+N193</f>
        <v>300</v>
      </c>
      <c r="O192" s="77">
        <f t="shared" si="28"/>
        <v>300</v>
      </c>
      <c r="P192" s="76">
        <v>0</v>
      </c>
      <c r="Q192" s="76">
        <f t="shared" si="29"/>
        <v>300</v>
      </c>
      <c r="R192" s="76">
        <v>0</v>
      </c>
      <c r="S192" s="77">
        <f t="shared" si="27"/>
        <v>300</v>
      </c>
      <c r="T192" s="77">
        <v>0</v>
      </c>
      <c r="U192" s="77">
        <f t="shared" si="20"/>
        <v>300</v>
      </c>
      <c r="V192" s="78">
        <v>0</v>
      </c>
      <c r="W192" s="79">
        <f t="shared" si="23"/>
        <v>300</v>
      </c>
      <c r="X192" s="16"/>
    </row>
    <row r="193" spans="1:24" s="18" customFormat="1" hidden="1" x14ac:dyDescent="0.25">
      <c r="A193" s="132"/>
      <c r="B193" s="133"/>
      <c r="C193" s="133"/>
      <c r="D193" s="91">
        <v>3419</v>
      </c>
      <c r="E193" s="65">
        <v>5222</v>
      </c>
      <c r="F193" s="84" t="s">
        <v>181</v>
      </c>
      <c r="G193" s="67">
        <v>0</v>
      </c>
      <c r="H193" s="67"/>
      <c r="I193" s="67"/>
      <c r="J193" s="68"/>
      <c r="K193" s="68"/>
      <c r="L193" s="68"/>
      <c r="M193" s="68">
        <v>0</v>
      </c>
      <c r="N193" s="68">
        <v>300</v>
      </c>
      <c r="O193" s="68">
        <f t="shared" si="28"/>
        <v>300</v>
      </c>
      <c r="P193" s="69">
        <v>0</v>
      </c>
      <c r="Q193" s="69">
        <f t="shared" si="29"/>
        <v>300</v>
      </c>
      <c r="R193" s="69">
        <v>0</v>
      </c>
      <c r="S193" s="68">
        <f t="shared" si="27"/>
        <v>300</v>
      </c>
      <c r="T193" s="68">
        <v>0</v>
      </c>
      <c r="U193" s="68">
        <f t="shared" si="20"/>
        <v>300</v>
      </c>
      <c r="V193" s="68">
        <v>0</v>
      </c>
      <c r="W193" s="70">
        <f t="shared" si="23"/>
        <v>300</v>
      </c>
      <c r="X193" s="16"/>
    </row>
    <row r="194" spans="1:24" s="18" customFormat="1" ht="21" hidden="1" x14ac:dyDescent="0.25">
      <c r="A194" s="85" t="s">
        <v>20</v>
      </c>
      <c r="B194" s="86" t="s">
        <v>220</v>
      </c>
      <c r="C194" s="86" t="s">
        <v>26</v>
      </c>
      <c r="D194" s="82" t="s">
        <v>21</v>
      </c>
      <c r="E194" s="82" t="s">
        <v>21</v>
      </c>
      <c r="F194" s="88" t="s">
        <v>221</v>
      </c>
      <c r="G194" s="75">
        <v>0</v>
      </c>
      <c r="H194" s="75"/>
      <c r="I194" s="75"/>
      <c r="J194" s="77"/>
      <c r="K194" s="77"/>
      <c r="L194" s="77"/>
      <c r="M194" s="77">
        <v>0</v>
      </c>
      <c r="N194" s="77">
        <f t="shared" ref="N194" si="42">+N195</f>
        <v>80</v>
      </c>
      <c r="O194" s="77">
        <f t="shared" si="28"/>
        <v>80</v>
      </c>
      <c r="P194" s="76">
        <v>0</v>
      </c>
      <c r="Q194" s="76">
        <f t="shared" si="29"/>
        <v>80</v>
      </c>
      <c r="R194" s="76">
        <v>0</v>
      </c>
      <c r="S194" s="77">
        <f t="shared" si="27"/>
        <v>80</v>
      </c>
      <c r="T194" s="77">
        <v>0</v>
      </c>
      <c r="U194" s="77">
        <f t="shared" si="20"/>
        <v>80</v>
      </c>
      <c r="V194" s="78">
        <v>0</v>
      </c>
      <c r="W194" s="79">
        <f t="shared" si="23"/>
        <v>80</v>
      </c>
      <c r="X194" s="16"/>
    </row>
    <row r="195" spans="1:24" s="18" customFormat="1" hidden="1" x14ac:dyDescent="0.25">
      <c r="A195" s="132"/>
      <c r="B195" s="133"/>
      <c r="C195" s="133"/>
      <c r="D195" s="91">
        <v>3419</v>
      </c>
      <c r="E195" s="65">
        <v>5222</v>
      </c>
      <c r="F195" s="84" t="s">
        <v>181</v>
      </c>
      <c r="G195" s="67">
        <v>0</v>
      </c>
      <c r="H195" s="67"/>
      <c r="I195" s="67"/>
      <c r="J195" s="68"/>
      <c r="K195" s="68"/>
      <c r="L195" s="68"/>
      <c r="M195" s="68">
        <v>0</v>
      </c>
      <c r="N195" s="68">
        <v>80</v>
      </c>
      <c r="O195" s="68">
        <f t="shared" si="28"/>
        <v>80</v>
      </c>
      <c r="P195" s="69">
        <v>0</v>
      </c>
      <c r="Q195" s="69">
        <f t="shared" si="29"/>
        <v>80</v>
      </c>
      <c r="R195" s="69">
        <v>0</v>
      </c>
      <c r="S195" s="68">
        <f t="shared" si="27"/>
        <v>80</v>
      </c>
      <c r="T195" s="68">
        <v>0</v>
      </c>
      <c r="U195" s="68">
        <f t="shared" si="20"/>
        <v>80</v>
      </c>
      <c r="V195" s="68">
        <v>0</v>
      </c>
      <c r="W195" s="70">
        <f t="shared" si="23"/>
        <v>80</v>
      </c>
      <c r="X195" s="16"/>
    </row>
    <row r="196" spans="1:24" s="18" customFormat="1" ht="21" hidden="1" x14ac:dyDescent="0.25">
      <c r="A196" s="85" t="s">
        <v>20</v>
      </c>
      <c r="B196" s="86" t="s">
        <v>222</v>
      </c>
      <c r="C196" s="86" t="s">
        <v>26</v>
      </c>
      <c r="D196" s="82" t="s">
        <v>21</v>
      </c>
      <c r="E196" s="82" t="s">
        <v>21</v>
      </c>
      <c r="F196" s="88" t="s">
        <v>223</v>
      </c>
      <c r="G196" s="75">
        <v>0</v>
      </c>
      <c r="H196" s="75"/>
      <c r="I196" s="75"/>
      <c r="J196" s="77"/>
      <c r="K196" s="77"/>
      <c r="L196" s="77"/>
      <c r="M196" s="77">
        <v>0</v>
      </c>
      <c r="N196" s="77">
        <f>+N197</f>
        <v>70</v>
      </c>
      <c r="O196" s="77">
        <f>+M196+N196</f>
        <v>70</v>
      </c>
      <c r="P196" s="76">
        <v>0</v>
      </c>
      <c r="Q196" s="76">
        <f t="shared" si="29"/>
        <v>70</v>
      </c>
      <c r="R196" s="76">
        <v>0</v>
      </c>
      <c r="S196" s="77">
        <f t="shared" si="27"/>
        <v>70</v>
      </c>
      <c r="T196" s="77">
        <v>0</v>
      </c>
      <c r="U196" s="77">
        <f t="shared" si="20"/>
        <v>70</v>
      </c>
      <c r="V196" s="78">
        <v>0</v>
      </c>
      <c r="W196" s="79">
        <f t="shared" si="23"/>
        <v>70</v>
      </c>
      <c r="X196" s="16"/>
    </row>
    <row r="197" spans="1:24" s="18" customFormat="1" hidden="1" x14ac:dyDescent="0.25">
      <c r="A197" s="132"/>
      <c r="B197" s="133"/>
      <c r="C197" s="133"/>
      <c r="D197" s="91">
        <v>3419</v>
      </c>
      <c r="E197" s="65">
        <v>5222</v>
      </c>
      <c r="F197" s="84" t="s">
        <v>181</v>
      </c>
      <c r="G197" s="67">
        <v>0</v>
      </c>
      <c r="H197" s="67"/>
      <c r="I197" s="67"/>
      <c r="J197" s="68"/>
      <c r="K197" s="68"/>
      <c r="L197" s="68"/>
      <c r="M197" s="68">
        <v>0</v>
      </c>
      <c r="N197" s="68">
        <v>70</v>
      </c>
      <c r="O197" s="68">
        <f>+M197+N197</f>
        <v>70</v>
      </c>
      <c r="P197" s="69">
        <v>0</v>
      </c>
      <c r="Q197" s="69">
        <f t="shared" si="29"/>
        <v>70</v>
      </c>
      <c r="R197" s="69">
        <v>0</v>
      </c>
      <c r="S197" s="68">
        <f t="shared" si="27"/>
        <v>70</v>
      </c>
      <c r="T197" s="68">
        <v>0</v>
      </c>
      <c r="U197" s="68">
        <f t="shared" si="20"/>
        <v>70</v>
      </c>
      <c r="V197" s="68">
        <v>0</v>
      </c>
      <c r="W197" s="70">
        <f t="shared" si="23"/>
        <v>70</v>
      </c>
      <c r="X197" s="16"/>
    </row>
    <row r="198" spans="1:24" s="18" customFormat="1" ht="21" hidden="1" x14ac:dyDescent="0.25">
      <c r="A198" s="85" t="s">
        <v>20</v>
      </c>
      <c r="B198" s="86" t="s">
        <v>224</v>
      </c>
      <c r="C198" s="86" t="s">
        <v>26</v>
      </c>
      <c r="D198" s="82" t="s">
        <v>21</v>
      </c>
      <c r="E198" s="82" t="s">
        <v>21</v>
      </c>
      <c r="F198" s="88" t="s">
        <v>225</v>
      </c>
      <c r="G198" s="75">
        <v>0</v>
      </c>
      <c r="H198" s="75"/>
      <c r="I198" s="75"/>
      <c r="J198" s="77"/>
      <c r="K198" s="77"/>
      <c r="L198" s="77"/>
      <c r="M198" s="77">
        <v>0</v>
      </c>
      <c r="N198" s="77">
        <f t="shared" ref="N198" si="43">+N199</f>
        <v>50</v>
      </c>
      <c r="O198" s="77">
        <f t="shared" ref="O198:O233" si="44">+M198+N198</f>
        <v>50</v>
      </c>
      <c r="P198" s="76">
        <v>0</v>
      </c>
      <c r="Q198" s="76">
        <f t="shared" si="29"/>
        <v>50</v>
      </c>
      <c r="R198" s="76">
        <v>0</v>
      </c>
      <c r="S198" s="77">
        <f t="shared" si="27"/>
        <v>50</v>
      </c>
      <c r="T198" s="77">
        <v>0</v>
      </c>
      <c r="U198" s="77">
        <f t="shared" si="20"/>
        <v>50</v>
      </c>
      <c r="V198" s="78">
        <v>0</v>
      </c>
      <c r="W198" s="79">
        <f t="shared" si="23"/>
        <v>50</v>
      </c>
      <c r="X198" s="16"/>
    </row>
    <row r="199" spans="1:24" s="18" customFormat="1" hidden="1" x14ac:dyDescent="0.25">
      <c r="A199" s="132"/>
      <c r="B199" s="133"/>
      <c r="C199" s="133"/>
      <c r="D199" s="91">
        <v>3419</v>
      </c>
      <c r="E199" s="65">
        <v>5222</v>
      </c>
      <c r="F199" s="84" t="s">
        <v>181</v>
      </c>
      <c r="G199" s="67">
        <v>0</v>
      </c>
      <c r="H199" s="67"/>
      <c r="I199" s="67"/>
      <c r="J199" s="68"/>
      <c r="K199" s="68"/>
      <c r="L199" s="68"/>
      <c r="M199" s="68">
        <v>0</v>
      </c>
      <c r="N199" s="68">
        <v>50</v>
      </c>
      <c r="O199" s="68">
        <f t="shared" si="44"/>
        <v>50</v>
      </c>
      <c r="P199" s="69">
        <v>0</v>
      </c>
      <c r="Q199" s="69">
        <f t="shared" si="29"/>
        <v>50</v>
      </c>
      <c r="R199" s="69">
        <v>0</v>
      </c>
      <c r="S199" s="68">
        <f t="shared" si="27"/>
        <v>50</v>
      </c>
      <c r="T199" s="68">
        <v>0</v>
      </c>
      <c r="U199" s="68">
        <f t="shared" si="20"/>
        <v>50</v>
      </c>
      <c r="V199" s="68">
        <v>0</v>
      </c>
      <c r="W199" s="70">
        <f t="shared" si="23"/>
        <v>50</v>
      </c>
      <c r="X199" s="16"/>
    </row>
    <row r="200" spans="1:24" s="18" customFormat="1" ht="21" hidden="1" x14ac:dyDescent="0.25">
      <c r="A200" s="85" t="s">
        <v>20</v>
      </c>
      <c r="B200" s="86" t="s">
        <v>226</v>
      </c>
      <c r="C200" s="86" t="s">
        <v>26</v>
      </c>
      <c r="D200" s="82" t="s">
        <v>21</v>
      </c>
      <c r="E200" s="82" t="s">
        <v>21</v>
      </c>
      <c r="F200" s="88" t="s">
        <v>227</v>
      </c>
      <c r="G200" s="75">
        <v>0</v>
      </c>
      <c r="H200" s="75"/>
      <c r="I200" s="75"/>
      <c r="J200" s="77"/>
      <c r="K200" s="77"/>
      <c r="L200" s="77"/>
      <c r="M200" s="77">
        <v>0</v>
      </c>
      <c r="N200" s="77">
        <f t="shared" ref="N200" si="45">+N201</f>
        <v>50</v>
      </c>
      <c r="O200" s="77">
        <f t="shared" si="44"/>
        <v>50</v>
      </c>
      <c r="P200" s="76">
        <v>0</v>
      </c>
      <c r="Q200" s="76">
        <f t="shared" si="29"/>
        <v>50</v>
      </c>
      <c r="R200" s="76">
        <v>0</v>
      </c>
      <c r="S200" s="77">
        <f t="shared" si="27"/>
        <v>50</v>
      </c>
      <c r="T200" s="77">
        <v>0</v>
      </c>
      <c r="U200" s="77">
        <f t="shared" si="20"/>
        <v>50</v>
      </c>
      <c r="V200" s="78">
        <v>0</v>
      </c>
      <c r="W200" s="79">
        <f t="shared" si="23"/>
        <v>50</v>
      </c>
      <c r="X200" s="16"/>
    </row>
    <row r="201" spans="1:24" s="18" customFormat="1" hidden="1" x14ac:dyDescent="0.25">
      <c r="A201" s="132"/>
      <c r="B201" s="133"/>
      <c r="C201" s="133"/>
      <c r="D201" s="91">
        <v>3419</v>
      </c>
      <c r="E201" s="65">
        <v>5222</v>
      </c>
      <c r="F201" s="84" t="s">
        <v>181</v>
      </c>
      <c r="G201" s="67">
        <v>0</v>
      </c>
      <c r="H201" s="67"/>
      <c r="I201" s="67"/>
      <c r="J201" s="68"/>
      <c r="K201" s="68"/>
      <c r="L201" s="68"/>
      <c r="M201" s="68">
        <v>0</v>
      </c>
      <c r="N201" s="68">
        <v>50</v>
      </c>
      <c r="O201" s="68">
        <f t="shared" si="44"/>
        <v>50</v>
      </c>
      <c r="P201" s="69">
        <v>0</v>
      </c>
      <c r="Q201" s="69">
        <f t="shared" si="29"/>
        <v>50</v>
      </c>
      <c r="R201" s="69">
        <v>0</v>
      </c>
      <c r="S201" s="68">
        <f t="shared" si="27"/>
        <v>50</v>
      </c>
      <c r="T201" s="68">
        <v>0</v>
      </c>
      <c r="U201" s="68">
        <f t="shared" si="20"/>
        <v>50</v>
      </c>
      <c r="V201" s="68">
        <v>0</v>
      </c>
      <c r="W201" s="70">
        <f t="shared" si="23"/>
        <v>50</v>
      </c>
      <c r="X201" s="16"/>
    </row>
    <row r="202" spans="1:24" s="18" customFormat="1" ht="31.5" hidden="1" x14ac:dyDescent="0.25">
      <c r="A202" s="85" t="s">
        <v>20</v>
      </c>
      <c r="B202" s="86" t="s">
        <v>228</v>
      </c>
      <c r="C202" s="86" t="s">
        <v>26</v>
      </c>
      <c r="D202" s="82" t="s">
        <v>21</v>
      </c>
      <c r="E202" s="82" t="s">
        <v>21</v>
      </c>
      <c r="F202" s="88" t="s">
        <v>229</v>
      </c>
      <c r="G202" s="75">
        <v>0</v>
      </c>
      <c r="H202" s="75"/>
      <c r="I202" s="75"/>
      <c r="J202" s="77"/>
      <c r="K202" s="77"/>
      <c r="L202" s="77"/>
      <c r="M202" s="77">
        <v>0</v>
      </c>
      <c r="N202" s="77">
        <f t="shared" ref="N202" si="46">+N203</f>
        <v>100</v>
      </c>
      <c r="O202" s="77">
        <f t="shared" si="44"/>
        <v>100</v>
      </c>
      <c r="P202" s="76">
        <v>0</v>
      </c>
      <c r="Q202" s="76">
        <f t="shared" si="29"/>
        <v>100</v>
      </c>
      <c r="R202" s="76">
        <v>0</v>
      </c>
      <c r="S202" s="77">
        <f t="shared" si="27"/>
        <v>100</v>
      </c>
      <c r="T202" s="77">
        <v>0</v>
      </c>
      <c r="U202" s="77">
        <f t="shared" si="20"/>
        <v>100</v>
      </c>
      <c r="V202" s="78">
        <v>0</v>
      </c>
      <c r="W202" s="79">
        <f t="shared" si="23"/>
        <v>100</v>
      </c>
      <c r="X202" s="16"/>
    </row>
    <row r="203" spans="1:24" s="18" customFormat="1" hidden="1" x14ac:dyDescent="0.25">
      <c r="A203" s="132"/>
      <c r="B203" s="133"/>
      <c r="C203" s="133"/>
      <c r="D203" s="91">
        <v>3419</v>
      </c>
      <c r="E203" s="65">
        <v>5229</v>
      </c>
      <c r="F203" s="84" t="s">
        <v>185</v>
      </c>
      <c r="G203" s="67">
        <v>0</v>
      </c>
      <c r="H203" s="67"/>
      <c r="I203" s="67"/>
      <c r="J203" s="68"/>
      <c r="K203" s="68"/>
      <c r="L203" s="68"/>
      <c r="M203" s="68">
        <v>0</v>
      </c>
      <c r="N203" s="68">
        <v>100</v>
      </c>
      <c r="O203" s="68">
        <f t="shared" si="44"/>
        <v>100</v>
      </c>
      <c r="P203" s="69">
        <v>0</v>
      </c>
      <c r="Q203" s="69">
        <f t="shared" si="29"/>
        <v>100</v>
      </c>
      <c r="R203" s="69">
        <v>0</v>
      </c>
      <c r="S203" s="68">
        <f t="shared" si="27"/>
        <v>100</v>
      </c>
      <c r="T203" s="68">
        <v>0</v>
      </c>
      <c r="U203" s="68">
        <f t="shared" ref="U203:U266" si="47">+S203+T203</f>
        <v>100</v>
      </c>
      <c r="V203" s="68">
        <v>0</v>
      </c>
      <c r="W203" s="70">
        <f t="shared" si="23"/>
        <v>100</v>
      </c>
      <c r="X203" s="16"/>
    </row>
    <row r="204" spans="1:24" s="18" customFormat="1" ht="21" hidden="1" x14ac:dyDescent="0.25">
      <c r="A204" s="85" t="s">
        <v>20</v>
      </c>
      <c r="B204" s="86" t="s">
        <v>230</v>
      </c>
      <c r="C204" s="86" t="s">
        <v>26</v>
      </c>
      <c r="D204" s="82" t="s">
        <v>21</v>
      </c>
      <c r="E204" s="82" t="s">
        <v>21</v>
      </c>
      <c r="F204" s="88" t="s">
        <v>231</v>
      </c>
      <c r="G204" s="75">
        <v>0</v>
      </c>
      <c r="H204" s="75"/>
      <c r="I204" s="75"/>
      <c r="J204" s="77"/>
      <c r="K204" s="77"/>
      <c r="L204" s="77"/>
      <c r="M204" s="77">
        <v>0</v>
      </c>
      <c r="N204" s="77">
        <f t="shared" ref="N204" si="48">+N205</f>
        <v>60</v>
      </c>
      <c r="O204" s="77">
        <f t="shared" si="44"/>
        <v>60</v>
      </c>
      <c r="P204" s="76">
        <v>0</v>
      </c>
      <c r="Q204" s="76">
        <f t="shared" si="29"/>
        <v>60</v>
      </c>
      <c r="R204" s="76">
        <v>0</v>
      </c>
      <c r="S204" s="77">
        <f t="shared" si="27"/>
        <v>60</v>
      </c>
      <c r="T204" s="77">
        <v>0</v>
      </c>
      <c r="U204" s="77">
        <f t="shared" si="47"/>
        <v>60</v>
      </c>
      <c r="V204" s="78">
        <v>0</v>
      </c>
      <c r="W204" s="79">
        <f t="shared" si="23"/>
        <v>60</v>
      </c>
      <c r="X204" s="16"/>
    </row>
    <row r="205" spans="1:24" s="18" customFormat="1" hidden="1" x14ac:dyDescent="0.25">
      <c r="A205" s="132"/>
      <c r="B205" s="133"/>
      <c r="C205" s="133"/>
      <c r="D205" s="91">
        <v>3419</v>
      </c>
      <c r="E205" s="65">
        <v>5222</v>
      </c>
      <c r="F205" s="84" t="s">
        <v>181</v>
      </c>
      <c r="G205" s="67">
        <v>0</v>
      </c>
      <c r="H205" s="67"/>
      <c r="I205" s="67"/>
      <c r="J205" s="68"/>
      <c r="K205" s="68"/>
      <c r="L205" s="68"/>
      <c r="M205" s="68">
        <v>0</v>
      </c>
      <c r="N205" s="68">
        <v>60</v>
      </c>
      <c r="O205" s="68">
        <f t="shared" si="44"/>
        <v>60</v>
      </c>
      <c r="P205" s="69">
        <v>0</v>
      </c>
      <c r="Q205" s="69">
        <f t="shared" si="29"/>
        <v>60</v>
      </c>
      <c r="R205" s="69">
        <v>0</v>
      </c>
      <c r="S205" s="68">
        <f t="shared" si="27"/>
        <v>60</v>
      </c>
      <c r="T205" s="68">
        <v>0</v>
      </c>
      <c r="U205" s="68">
        <f t="shared" si="47"/>
        <v>60</v>
      </c>
      <c r="V205" s="68">
        <v>0</v>
      </c>
      <c r="W205" s="70">
        <f t="shared" si="23"/>
        <v>60</v>
      </c>
      <c r="X205" s="16"/>
    </row>
    <row r="206" spans="1:24" s="18" customFormat="1" ht="21" hidden="1" x14ac:dyDescent="0.25">
      <c r="A206" s="85" t="s">
        <v>20</v>
      </c>
      <c r="B206" s="86" t="s">
        <v>232</v>
      </c>
      <c r="C206" s="86" t="s">
        <v>26</v>
      </c>
      <c r="D206" s="82" t="s">
        <v>21</v>
      </c>
      <c r="E206" s="82" t="s">
        <v>21</v>
      </c>
      <c r="F206" s="88" t="s">
        <v>233</v>
      </c>
      <c r="G206" s="75">
        <v>0</v>
      </c>
      <c r="H206" s="75"/>
      <c r="I206" s="75"/>
      <c r="J206" s="77"/>
      <c r="K206" s="77"/>
      <c r="L206" s="77"/>
      <c r="M206" s="77">
        <v>0</v>
      </c>
      <c r="N206" s="77">
        <f t="shared" ref="N206" si="49">+N207</f>
        <v>90</v>
      </c>
      <c r="O206" s="77">
        <f t="shared" si="44"/>
        <v>90</v>
      </c>
      <c r="P206" s="76">
        <v>0</v>
      </c>
      <c r="Q206" s="76">
        <f t="shared" si="29"/>
        <v>90</v>
      </c>
      <c r="R206" s="76">
        <v>0</v>
      </c>
      <c r="S206" s="77">
        <f t="shared" si="27"/>
        <v>90</v>
      </c>
      <c r="T206" s="77">
        <v>0</v>
      </c>
      <c r="U206" s="77">
        <f t="shared" si="47"/>
        <v>90</v>
      </c>
      <c r="V206" s="78">
        <v>0</v>
      </c>
      <c r="W206" s="79">
        <f t="shared" si="23"/>
        <v>90</v>
      </c>
      <c r="X206" s="16"/>
    </row>
    <row r="207" spans="1:24" s="18" customFormat="1" hidden="1" x14ac:dyDescent="0.25">
      <c r="A207" s="132"/>
      <c r="B207" s="133"/>
      <c r="C207" s="133"/>
      <c r="D207" s="91">
        <v>3419</v>
      </c>
      <c r="E207" s="65">
        <v>5222</v>
      </c>
      <c r="F207" s="84" t="s">
        <v>181</v>
      </c>
      <c r="G207" s="67">
        <v>0</v>
      </c>
      <c r="H207" s="67"/>
      <c r="I207" s="67"/>
      <c r="J207" s="68"/>
      <c r="K207" s="68"/>
      <c r="L207" s="68"/>
      <c r="M207" s="68">
        <v>0</v>
      </c>
      <c r="N207" s="68">
        <v>90</v>
      </c>
      <c r="O207" s="68">
        <f t="shared" si="44"/>
        <v>90</v>
      </c>
      <c r="P207" s="69">
        <v>0</v>
      </c>
      <c r="Q207" s="69">
        <f t="shared" si="29"/>
        <v>90</v>
      </c>
      <c r="R207" s="69">
        <v>0</v>
      </c>
      <c r="S207" s="68">
        <f t="shared" si="27"/>
        <v>90</v>
      </c>
      <c r="T207" s="68">
        <v>0</v>
      </c>
      <c r="U207" s="68">
        <f t="shared" si="47"/>
        <v>90</v>
      </c>
      <c r="V207" s="68">
        <v>0</v>
      </c>
      <c r="W207" s="70">
        <f t="shared" si="23"/>
        <v>90</v>
      </c>
      <c r="X207" s="16"/>
    </row>
    <row r="208" spans="1:24" s="18" customFormat="1" ht="21" hidden="1" x14ac:dyDescent="0.25">
      <c r="A208" s="85" t="s">
        <v>20</v>
      </c>
      <c r="B208" s="86" t="s">
        <v>234</v>
      </c>
      <c r="C208" s="86" t="s">
        <v>26</v>
      </c>
      <c r="D208" s="82" t="s">
        <v>21</v>
      </c>
      <c r="E208" s="82" t="s">
        <v>21</v>
      </c>
      <c r="F208" s="88" t="s">
        <v>235</v>
      </c>
      <c r="G208" s="75">
        <v>0</v>
      </c>
      <c r="H208" s="75"/>
      <c r="I208" s="75"/>
      <c r="J208" s="77"/>
      <c r="K208" s="77"/>
      <c r="L208" s="77"/>
      <c r="M208" s="77">
        <v>0</v>
      </c>
      <c r="N208" s="77">
        <f t="shared" ref="N208" si="50">+N209</f>
        <v>200</v>
      </c>
      <c r="O208" s="77">
        <f t="shared" si="44"/>
        <v>200</v>
      </c>
      <c r="P208" s="76">
        <v>0</v>
      </c>
      <c r="Q208" s="76">
        <f t="shared" si="29"/>
        <v>200</v>
      </c>
      <c r="R208" s="76">
        <v>0</v>
      </c>
      <c r="S208" s="77">
        <f t="shared" si="27"/>
        <v>200</v>
      </c>
      <c r="T208" s="77">
        <v>0</v>
      </c>
      <c r="U208" s="77">
        <f t="shared" si="47"/>
        <v>200</v>
      </c>
      <c r="V208" s="78">
        <v>0</v>
      </c>
      <c r="W208" s="79">
        <f t="shared" si="23"/>
        <v>200</v>
      </c>
      <c r="X208" s="16"/>
    </row>
    <row r="209" spans="1:24" s="18" customFormat="1" hidden="1" x14ac:dyDescent="0.25">
      <c r="A209" s="132"/>
      <c r="B209" s="133"/>
      <c r="C209" s="133"/>
      <c r="D209" s="91">
        <v>3419</v>
      </c>
      <c r="E209" s="65">
        <v>5222</v>
      </c>
      <c r="F209" s="84" t="s">
        <v>181</v>
      </c>
      <c r="G209" s="67">
        <v>0</v>
      </c>
      <c r="H209" s="67"/>
      <c r="I209" s="67"/>
      <c r="J209" s="68"/>
      <c r="K209" s="68"/>
      <c r="L209" s="68"/>
      <c r="M209" s="68">
        <v>0</v>
      </c>
      <c r="N209" s="68">
        <v>200</v>
      </c>
      <c r="O209" s="68">
        <f t="shared" si="44"/>
        <v>200</v>
      </c>
      <c r="P209" s="69">
        <v>0</v>
      </c>
      <c r="Q209" s="69">
        <f t="shared" si="29"/>
        <v>200</v>
      </c>
      <c r="R209" s="69">
        <v>0</v>
      </c>
      <c r="S209" s="68">
        <f t="shared" si="27"/>
        <v>200</v>
      </c>
      <c r="T209" s="68">
        <v>0</v>
      </c>
      <c r="U209" s="68">
        <f t="shared" si="47"/>
        <v>200</v>
      </c>
      <c r="V209" s="68">
        <v>0</v>
      </c>
      <c r="W209" s="70">
        <f t="shared" si="23"/>
        <v>200</v>
      </c>
      <c r="X209" s="16"/>
    </row>
    <row r="210" spans="1:24" s="18" customFormat="1" hidden="1" x14ac:dyDescent="0.25">
      <c r="A210" s="85" t="s">
        <v>20</v>
      </c>
      <c r="B210" s="86" t="s">
        <v>236</v>
      </c>
      <c r="C210" s="86" t="s">
        <v>26</v>
      </c>
      <c r="D210" s="82" t="s">
        <v>21</v>
      </c>
      <c r="E210" s="82" t="s">
        <v>21</v>
      </c>
      <c r="F210" s="88" t="s">
        <v>237</v>
      </c>
      <c r="G210" s="75">
        <v>0</v>
      </c>
      <c r="H210" s="75"/>
      <c r="I210" s="75"/>
      <c r="J210" s="77"/>
      <c r="K210" s="77"/>
      <c r="L210" s="77"/>
      <c r="M210" s="77">
        <v>0</v>
      </c>
      <c r="N210" s="77">
        <f t="shared" ref="N210" si="51">+N211</f>
        <v>80</v>
      </c>
      <c r="O210" s="77">
        <f t="shared" si="44"/>
        <v>80</v>
      </c>
      <c r="P210" s="76">
        <v>0</v>
      </c>
      <c r="Q210" s="76">
        <f t="shared" si="29"/>
        <v>80</v>
      </c>
      <c r="R210" s="76">
        <v>0</v>
      </c>
      <c r="S210" s="77">
        <f t="shared" si="27"/>
        <v>80</v>
      </c>
      <c r="T210" s="77">
        <v>0</v>
      </c>
      <c r="U210" s="77">
        <f t="shared" si="47"/>
        <v>80</v>
      </c>
      <c r="V210" s="78">
        <v>0</v>
      </c>
      <c r="W210" s="79">
        <f t="shared" si="23"/>
        <v>80</v>
      </c>
      <c r="X210" s="16"/>
    </row>
    <row r="211" spans="1:24" s="18" customFormat="1" hidden="1" x14ac:dyDescent="0.25">
      <c r="A211" s="132"/>
      <c r="B211" s="133"/>
      <c r="C211" s="133"/>
      <c r="D211" s="91">
        <v>3419</v>
      </c>
      <c r="E211" s="65">
        <v>5222</v>
      </c>
      <c r="F211" s="84" t="s">
        <v>181</v>
      </c>
      <c r="G211" s="67">
        <v>0</v>
      </c>
      <c r="H211" s="67"/>
      <c r="I211" s="67"/>
      <c r="J211" s="68"/>
      <c r="K211" s="68"/>
      <c r="L211" s="68"/>
      <c r="M211" s="68">
        <v>0</v>
      </c>
      <c r="N211" s="68">
        <v>80</v>
      </c>
      <c r="O211" s="68">
        <f t="shared" si="44"/>
        <v>80</v>
      </c>
      <c r="P211" s="69">
        <v>0</v>
      </c>
      <c r="Q211" s="69">
        <f t="shared" si="29"/>
        <v>80</v>
      </c>
      <c r="R211" s="69">
        <v>0</v>
      </c>
      <c r="S211" s="68">
        <f t="shared" si="27"/>
        <v>80</v>
      </c>
      <c r="T211" s="68">
        <v>0</v>
      </c>
      <c r="U211" s="68">
        <f t="shared" si="47"/>
        <v>80</v>
      </c>
      <c r="V211" s="68">
        <v>0</v>
      </c>
      <c r="W211" s="70">
        <f t="shared" si="23"/>
        <v>80</v>
      </c>
      <c r="X211" s="16"/>
    </row>
    <row r="212" spans="1:24" s="18" customFormat="1" ht="21" hidden="1" x14ac:dyDescent="0.25">
      <c r="A212" s="85" t="s">
        <v>20</v>
      </c>
      <c r="B212" s="86" t="s">
        <v>238</v>
      </c>
      <c r="C212" s="86" t="s">
        <v>26</v>
      </c>
      <c r="D212" s="82" t="s">
        <v>21</v>
      </c>
      <c r="E212" s="82" t="s">
        <v>21</v>
      </c>
      <c r="F212" s="88" t="s">
        <v>239</v>
      </c>
      <c r="G212" s="75">
        <v>0</v>
      </c>
      <c r="H212" s="75"/>
      <c r="I212" s="75"/>
      <c r="J212" s="77"/>
      <c r="K212" s="77"/>
      <c r="L212" s="77"/>
      <c r="M212" s="77">
        <v>0</v>
      </c>
      <c r="N212" s="77">
        <f t="shared" ref="N212" si="52">+N213</f>
        <v>150</v>
      </c>
      <c r="O212" s="77">
        <f t="shared" si="44"/>
        <v>150</v>
      </c>
      <c r="P212" s="76">
        <v>0</v>
      </c>
      <c r="Q212" s="76">
        <f t="shared" si="29"/>
        <v>150</v>
      </c>
      <c r="R212" s="76">
        <v>0</v>
      </c>
      <c r="S212" s="77">
        <f t="shared" si="27"/>
        <v>150</v>
      </c>
      <c r="T212" s="77">
        <v>0</v>
      </c>
      <c r="U212" s="77">
        <f t="shared" si="47"/>
        <v>150</v>
      </c>
      <c r="V212" s="78">
        <v>0</v>
      </c>
      <c r="W212" s="79">
        <f t="shared" si="23"/>
        <v>150</v>
      </c>
      <c r="X212" s="16"/>
    </row>
    <row r="213" spans="1:24" s="18" customFormat="1" hidden="1" x14ac:dyDescent="0.25">
      <c r="A213" s="132"/>
      <c r="B213" s="133"/>
      <c r="C213" s="133"/>
      <c r="D213" s="91">
        <v>3419</v>
      </c>
      <c r="E213" s="65">
        <v>5222</v>
      </c>
      <c r="F213" s="84" t="s">
        <v>181</v>
      </c>
      <c r="G213" s="67">
        <v>0</v>
      </c>
      <c r="H213" s="67"/>
      <c r="I213" s="67"/>
      <c r="J213" s="68"/>
      <c r="K213" s="68"/>
      <c r="L213" s="68"/>
      <c r="M213" s="68">
        <v>0</v>
      </c>
      <c r="N213" s="68">
        <v>150</v>
      </c>
      <c r="O213" s="68">
        <f t="shared" si="44"/>
        <v>150</v>
      </c>
      <c r="P213" s="69">
        <v>0</v>
      </c>
      <c r="Q213" s="69">
        <f t="shared" si="29"/>
        <v>150</v>
      </c>
      <c r="R213" s="69">
        <v>0</v>
      </c>
      <c r="S213" s="68">
        <f t="shared" si="27"/>
        <v>150</v>
      </c>
      <c r="T213" s="68">
        <v>0</v>
      </c>
      <c r="U213" s="68">
        <f t="shared" si="47"/>
        <v>150</v>
      </c>
      <c r="V213" s="68">
        <v>0</v>
      </c>
      <c r="W213" s="70">
        <f t="shared" si="23"/>
        <v>150</v>
      </c>
      <c r="X213" s="16"/>
    </row>
    <row r="214" spans="1:24" s="18" customFormat="1" ht="21" hidden="1" x14ac:dyDescent="0.25">
      <c r="A214" s="85" t="s">
        <v>20</v>
      </c>
      <c r="B214" s="86" t="s">
        <v>240</v>
      </c>
      <c r="C214" s="86" t="s">
        <v>26</v>
      </c>
      <c r="D214" s="82" t="s">
        <v>21</v>
      </c>
      <c r="E214" s="82" t="s">
        <v>21</v>
      </c>
      <c r="F214" s="88" t="s">
        <v>241</v>
      </c>
      <c r="G214" s="75">
        <v>0</v>
      </c>
      <c r="H214" s="75"/>
      <c r="I214" s="75"/>
      <c r="J214" s="77"/>
      <c r="K214" s="77"/>
      <c r="L214" s="77"/>
      <c r="M214" s="77">
        <v>0</v>
      </c>
      <c r="N214" s="77">
        <f t="shared" ref="N214" si="53">+N215</f>
        <v>100</v>
      </c>
      <c r="O214" s="77">
        <f t="shared" si="44"/>
        <v>100</v>
      </c>
      <c r="P214" s="76">
        <v>0</v>
      </c>
      <c r="Q214" s="76">
        <f t="shared" si="29"/>
        <v>100</v>
      </c>
      <c r="R214" s="76">
        <v>0</v>
      </c>
      <c r="S214" s="77">
        <f t="shared" si="27"/>
        <v>100</v>
      </c>
      <c r="T214" s="77">
        <v>0</v>
      </c>
      <c r="U214" s="77">
        <f t="shared" si="47"/>
        <v>100</v>
      </c>
      <c r="V214" s="78">
        <v>0</v>
      </c>
      <c r="W214" s="79">
        <f t="shared" si="23"/>
        <v>100</v>
      </c>
      <c r="X214" s="16"/>
    </row>
    <row r="215" spans="1:24" s="18" customFormat="1" hidden="1" x14ac:dyDescent="0.25">
      <c r="A215" s="132"/>
      <c r="B215" s="133"/>
      <c r="C215" s="133"/>
      <c r="D215" s="91">
        <v>3419</v>
      </c>
      <c r="E215" s="65">
        <v>5222</v>
      </c>
      <c r="F215" s="84" t="s">
        <v>181</v>
      </c>
      <c r="G215" s="67">
        <v>0</v>
      </c>
      <c r="H215" s="67"/>
      <c r="I215" s="67"/>
      <c r="J215" s="68"/>
      <c r="K215" s="68"/>
      <c r="L215" s="68"/>
      <c r="M215" s="68">
        <v>0</v>
      </c>
      <c r="N215" s="68">
        <v>100</v>
      </c>
      <c r="O215" s="68">
        <f t="shared" si="44"/>
        <v>100</v>
      </c>
      <c r="P215" s="69">
        <v>0</v>
      </c>
      <c r="Q215" s="69">
        <f t="shared" si="29"/>
        <v>100</v>
      </c>
      <c r="R215" s="69">
        <v>0</v>
      </c>
      <c r="S215" s="68">
        <f t="shared" si="27"/>
        <v>100</v>
      </c>
      <c r="T215" s="68">
        <v>0</v>
      </c>
      <c r="U215" s="68">
        <f t="shared" si="47"/>
        <v>100</v>
      </c>
      <c r="V215" s="68">
        <v>0</v>
      </c>
      <c r="W215" s="70">
        <f t="shared" si="23"/>
        <v>100</v>
      </c>
      <c r="X215" s="16"/>
    </row>
    <row r="216" spans="1:24" s="18" customFormat="1" ht="21" hidden="1" x14ac:dyDescent="0.25">
      <c r="A216" s="85" t="s">
        <v>20</v>
      </c>
      <c r="B216" s="86" t="s">
        <v>242</v>
      </c>
      <c r="C216" s="86" t="s">
        <v>26</v>
      </c>
      <c r="D216" s="82" t="s">
        <v>21</v>
      </c>
      <c r="E216" s="82" t="s">
        <v>21</v>
      </c>
      <c r="F216" s="88" t="s">
        <v>243</v>
      </c>
      <c r="G216" s="75">
        <v>0</v>
      </c>
      <c r="H216" s="75"/>
      <c r="I216" s="75"/>
      <c r="J216" s="77"/>
      <c r="K216" s="77"/>
      <c r="L216" s="77"/>
      <c r="M216" s="77">
        <v>0</v>
      </c>
      <c r="N216" s="77">
        <f t="shared" ref="N216" si="54">+N217</f>
        <v>200</v>
      </c>
      <c r="O216" s="77">
        <f t="shared" si="44"/>
        <v>200</v>
      </c>
      <c r="P216" s="76">
        <v>0</v>
      </c>
      <c r="Q216" s="76">
        <f t="shared" si="29"/>
        <v>200</v>
      </c>
      <c r="R216" s="76">
        <v>0</v>
      </c>
      <c r="S216" s="77">
        <f t="shared" si="27"/>
        <v>200</v>
      </c>
      <c r="T216" s="77">
        <v>0</v>
      </c>
      <c r="U216" s="77">
        <f t="shared" si="47"/>
        <v>200</v>
      </c>
      <c r="V216" s="78">
        <v>0</v>
      </c>
      <c r="W216" s="79">
        <f t="shared" si="23"/>
        <v>200</v>
      </c>
      <c r="X216" s="16"/>
    </row>
    <row r="217" spans="1:24" s="18" customFormat="1" hidden="1" x14ac:dyDescent="0.25">
      <c r="A217" s="132"/>
      <c r="B217" s="133"/>
      <c r="C217" s="133"/>
      <c r="D217" s="91">
        <v>3419</v>
      </c>
      <c r="E217" s="65">
        <v>5222</v>
      </c>
      <c r="F217" s="84" t="s">
        <v>181</v>
      </c>
      <c r="G217" s="67">
        <v>0</v>
      </c>
      <c r="H217" s="67"/>
      <c r="I217" s="67"/>
      <c r="J217" s="68"/>
      <c r="K217" s="68"/>
      <c r="L217" s="68"/>
      <c r="M217" s="68">
        <v>0</v>
      </c>
      <c r="N217" s="68">
        <v>200</v>
      </c>
      <c r="O217" s="68">
        <f t="shared" si="44"/>
        <v>200</v>
      </c>
      <c r="P217" s="69">
        <v>0</v>
      </c>
      <c r="Q217" s="69">
        <f t="shared" si="29"/>
        <v>200</v>
      </c>
      <c r="R217" s="69">
        <v>0</v>
      </c>
      <c r="S217" s="68">
        <f t="shared" si="27"/>
        <v>200</v>
      </c>
      <c r="T217" s="68">
        <v>0</v>
      </c>
      <c r="U217" s="68">
        <f t="shared" si="47"/>
        <v>200</v>
      </c>
      <c r="V217" s="68">
        <v>0</v>
      </c>
      <c r="W217" s="70">
        <f t="shared" si="23"/>
        <v>200</v>
      </c>
      <c r="X217" s="16"/>
    </row>
    <row r="218" spans="1:24" s="18" customFormat="1" ht="21" hidden="1" x14ac:dyDescent="0.25">
      <c r="A218" s="85" t="s">
        <v>20</v>
      </c>
      <c r="B218" s="86" t="s">
        <v>244</v>
      </c>
      <c r="C218" s="86" t="s">
        <v>26</v>
      </c>
      <c r="D218" s="82" t="s">
        <v>21</v>
      </c>
      <c r="E218" s="82" t="s">
        <v>21</v>
      </c>
      <c r="F218" s="88" t="s">
        <v>245</v>
      </c>
      <c r="G218" s="75">
        <v>0</v>
      </c>
      <c r="H218" s="75"/>
      <c r="I218" s="75"/>
      <c r="J218" s="77"/>
      <c r="K218" s="77"/>
      <c r="L218" s="77"/>
      <c r="M218" s="77">
        <v>0</v>
      </c>
      <c r="N218" s="77">
        <f t="shared" ref="N218" si="55">+N219</f>
        <v>90</v>
      </c>
      <c r="O218" s="77">
        <f t="shared" si="44"/>
        <v>90</v>
      </c>
      <c r="P218" s="76">
        <v>0</v>
      </c>
      <c r="Q218" s="76">
        <f t="shared" si="29"/>
        <v>90</v>
      </c>
      <c r="R218" s="76">
        <v>0</v>
      </c>
      <c r="S218" s="77">
        <f t="shared" si="27"/>
        <v>90</v>
      </c>
      <c r="T218" s="77">
        <v>0</v>
      </c>
      <c r="U218" s="77">
        <f t="shared" si="47"/>
        <v>90</v>
      </c>
      <c r="V218" s="78">
        <v>0</v>
      </c>
      <c r="W218" s="79">
        <f t="shared" ref="W218:W281" si="56">+U218+V218</f>
        <v>90</v>
      </c>
      <c r="X218" s="16"/>
    </row>
    <row r="219" spans="1:24" s="18" customFormat="1" hidden="1" x14ac:dyDescent="0.25">
      <c r="A219" s="132"/>
      <c r="B219" s="133"/>
      <c r="C219" s="133"/>
      <c r="D219" s="91">
        <v>3419</v>
      </c>
      <c r="E219" s="65">
        <v>5222</v>
      </c>
      <c r="F219" s="84" t="s">
        <v>181</v>
      </c>
      <c r="G219" s="67">
        <v>0</v>
      </c>
      <c r="H219" s="67"/>
      <c r="I219" s="67"/>
      <c r="J219" s="68"/>
      <c r="K219" s="68"/>
      <c r="L219" s="68"/>
      <c r="M219" s="68">
        <v>0</v>
      </c>
      <c r="N219" s="68">
        <v>90</v>
      </c>
      <c r="O219" s="68">
        <f t="shared" si="44"/>
        <v>90</v>
      </c>
      <c r="P219" s="69">
        <v>0</v>
      </c>
      <c r="Q219" s="69">
        <f t="shared" si="29"/>
        <v>90</v>
      </c>
      <c r="R219" s="69">
        <v>0</v>
      </c>
      <c r="S219" s="68">
        <f t="shared" si="27"/>
        <v>90</v>
      </c>
      <c r="T219" s="68">
        <v>0</v>
      </c>
      <c r="U219" s="68">
        <f t="shared" si="47"/>
        <v>90</v>
      </c>
      <c r="V219" s="68">
        <v>0</v>
      </c>
      <c r="W219" s="70">
        <f t="shared" si="56"/>
        <v>90</v>
      </c>
      <c r="X219" s="16"/>
    </row>
    <row r="220" spans="1:24" s="18" customFormat="1" ht="21" hidden="1" x14ac:dyDescent="0.25">
      <c r="A220" s="85" t="s">
        <v>20</v>
      </c>
      <c r="B220" s="86" t="s">
        <v>246</v>
      </c>
      <c r="C220" s="86" t="s">
        <v>26</v>
      </c>
      <c r="D220" s="82" t="s">
        <v>21</v>
      </c>
      <c r="E220" s="82" t="s">
        <v>21</v>
      </c>
      <c r="F220" s="88" t="s">
        <v>247</v>
      </c>
      <c r="G220" s="75">
        <v>0</v>
      </c>
      <c r="H220" s="75"/>
      <c r="I220" s="75"/>
      <c r="J220" s="77"/>
      <c r="K220" s="77"/>
      <c r="L220" s="77"/>
      <c r="M220" s="77">
        <v>0</v>
      </c>
      <c r="N220" s="77">
        <f t="shared" ref="N220" si="57">+N221</f>
        <v>100</v>
      </c>
      <c r="O220" s="77">
        <f t="shared" si="44"/>
        <v>100</v>
      </c>
      <c r="P220" s="76">
        <v>0</v>
      </c>
      <c r="Q220" s="76">
        <f t="shared" si="29"/>
        <v>100</v>
      </c>
      <c r="R220" s="76">
        <v>0</v>
      </c>
      <c r="S220" s="77">
        <f t="shared" si="27"/>
        <v>100</v>
      </c>
      <c r="T220" s="77">
        <v>0</v>
      </c>
      <c r="U220" s="77">
        <f t="shared" si="47"/>
        <v>100</v>
      </c>
      <c r="V220" s="78">
        <v>0</v>
      </c>
      <c r="W220" s="79">
        <f t="shared" si="56"/>
        <v>100</v>
      </c>
      <c r="X220" s="16"/>
    </row>
    <row r="221" spans="1:24" s="18" customFormat="1" hidden="1" x14ac:dyDescent="0.25">
      <c r="A221" s="132"/>
      <c r="B221" s="133"/>
      <c r="C221" s="133"/>
      <c r="D221" s="91">
        <v>3419</v>
      </c>
      <c r="E221" s="65">
        <v>5222</v>
      </c>
      <c r="F221" s="84" t="s">
        <v>181</v>
      </c>
      <c r="G221" s="67">
        <v>0</v>
      </c>
      <c r="H221" s="67"/>
      <c r="I221" s="67"/>
      <c r="J221" s="68"/>
      <c r="K221" s="68"/>
      <c r="L221" s="68"/>
      <c r="M221" s="68">
        <v>0</v>
      </c>
      <c r="N221" s="68">
        <v>100</v>
      </c>
      <c r="O221" s="68">
        <f t="shared" si="44"/>
        <v>100</v>
      </c>
      <c r="P221" s="69">
        <v>0</v>
      </c>
      <c r="Q221" s="69">
        <f t="shared" si="29"/>
        <v>100</v>
      </c>
      <c r="R221" s="69">
        <v>0</v>
      </c>
      <c r="S221" s="68">
        <f t="shared" si="27"/>
        <v>100</v>
      </c>
      <c r="T221" s="68">
        <v>0</v>
      </c>
      <c r="U221" s="68">
        <f t="shared" si="47"/>
        <v>100</v>
      </c>
      <c r="V221" s="68">
        <v>0</v>
      </c>
      <c r="W221" s="70">
        <f t="shared" si="56"/>
        <v>100</v>
      </c>
      <c r="X221" s="16"/>
    </row>
    <row r="222" spans="1:24" s="18" customFormat="1" ht="31.5" hidden="1" x14ac:dyDescent="0.25">
      <c r="A222" s="85" t="s">
        <v>20</v>
      </c>
      <c r="B222" s="86" t="s">
        <v>248</v>
      </c>
      <c r="C222" s="86" t="s">
        <v>26</v>
      </c>
      <c r="D222" s="82" t="s">
        <v>21</v>
      </c>
      <c r="E222" s="82" t="s">
        <v>21</v>
      </c>
      <c r="F222" s="88" t="s">
        <v>249</v>
      </c>
      <c r="G222" s="75">
        <v>0</v>
      </c>
      <c r="H222" s="75"/>
      <c r="I222" s="75"/>
      <c r="J222" s="77"/>
      <c r="K222" s="77"/>
      <c r="L222" s="77"/>
      <c r="M222" s="77">
        <v>0</v>
      </c>
      <c r="N222" s="77">
        <f t="shared" ref="N222" si="58">+N223</f>
        <v>50</v>
      </c>
      <c r="O222" s="77">
        <f t="shared" si="44"/>
        <v>50</v>
      </c>
      <c r="P222" s="76">
        <v>0</v>
      </c>
      <c r="Q222" s="76">
        <f t="shared" si="29"/>
        <v>50</v>
      </c>
      <c r="R222" s="76">
        <v>0</v>
      </c>
      <c r="S222" s="77">
        <f t="shared" si="27"/>
        <v>50</v>
      </c>
      <c r="T222" s="77">
        <v>0</v>
      </c>
      <c r="U222" s="77">
        <f t="shared" si="47"/>
        <v>50</v>
      </c>
      <c r="V222" s="78">
        <v>0</v>
      </c>
      <c r="W222" s="79">
        <f t="shared" si="56"/>
        <v>50</v>
      </c>
      <c r="X222" s="16"/>
    </row>
    <row r="223" spans="1:24" s="18" customFormat="1" hidden="1" x14ac:dyDescent="0.25">
      <c r="A223" s="132"/>
      <c r="B223" s="133"/>
      <c r="C223" s="133"/>
      <c r="D223" s="91">
        <v>3419</v>
      </c>
      <c r="E223" s="65">
        <v>5222</v>
      </c>
      <c r="F223" s="84" t="s">
        <v>181</v>
      </c>
      <c r="G223" s="67">
        <v>0</v>
      </c>
      <c r="H223" s="67"/>
      <c r="I223" s="67"/>
      <c r="J223" s="68"/>
      <c r="K223" s="68"/>
      <c r="L223" s="68"/>
      <c r="M223" s="68">
        <v>0</v>
      </c>
      <c r="N223" s="68">
        <v>50</v>
      </c>
      <c r="O223" s="68">
        <f t="shared" si="44"/>
        <v>50</v>
      </c>
      <c r="P223" s="69">
        <v>0</v>
      </c>
      <c r="Q223" s="69">
        <f t="shared" si="29"/>
        <v>50</v>
      </c>
      <c r="R223" s="69">
        <v>0</v>
      </c>
      <c r="S223" s="68">
        <f t="shared" si="27"/>
        <v>50</v>
      </c>
      <c r="T223" s="68">
        <v>0</v>
      </c>
      <c r="U223" s="68">
        <f t="shared" si="47"/>
        <v>50</v>
      </c>
      <c r="V223" s="68">
        <v>0</v>
      </c>
      <c r="W223" s="70">
        <f t="shared" si="56"/>
        <v>50</v>
      </c>
      <c r="X223" s="16"/>
    </row>
    <row r="224" spans="1:24" s="18" customFormat="1" hidden="1" x14ac:dyDescent="0.25">
      <c r="A224" s="85" t="s">
        <v>20</v>
      </c>
      <c r="B224" s="86" t="s">
        <v>250</v>
      </c>
      <c r="C224" s="86" t="s">
        <v>26</v>
      </c>
      <c r="D224" s="82" t="s">
        <v>21</v>
      </c>
      <c r="E224" s="82" t="s">
        <v>21</v>
      </c>
      <c r="F224" s="88" t="s">
        <v>251</v>
      </c>
      <c r="G224" s="75">
        <v>0</v>
      </c>
      <c r="H224" s="75"/>
      <c r="I224" s="75"/>
      <c r="J224" s="77"/>
      <c r="K224" s="77"/>
      <c r="L224" s="77"/>
      <c r="M224" s="77">
        <v>0</v>
      </c>
      <c r="N224" s="77">
        <f t="shared" ref="N224" si="59">+N225</f>
        <v>150</v>
      </c>
      <c r="O224" s="77">
        <f t="shared" si="44"/>
        <v>150</v>
      </c>
      <c r="P224" s="76">
        <v>0</v>
      </c>
      <c r="Q224" s="76">
        <f t="shared" si="29"/>
        <v>150</v>
      </c>
      <c r="R224" s="76">
        <v>0</v>
      </c>
      <c r="S224" s="77">
        <f t="shared" si="27"/>
        <v>150</v>
      </c>
      <c r="T224" s="77">
        <v>0</v>
      </c>
      <c r="U224" s="77">
        <f t="shared" si="47"/>
        <v>150</v>
      </c>
      <c r="V224" s="78">
        <v>0</v>
      </c>
      <c r="W224" s="79">
        <f t="shared" si="56"/>
        <v>150</v>
      </c>
      <c r="X224" s="16"/>
    </row>
    <row r="225" spans="1:24" s="18" customFormat="1" hidden="1" x14ac:dyDescent="0.25">
      <c r="A225" s="132"/>
      <c r="B225" s="133"/>
      <c r="C225" s="133"/>
      <c r="D225" s="91">
        <v>3419</v>
      </c>
      <c r="E225" s="65">
        <v>5222</v>
      </c>
      <c r="F225" s="84" t="s">
        <v>181</v>
      </c>
      <c r="G225" s="67">
        <v>0</v>
      </c>
      <c r="H225" s="67"/>
      <c r="I225" s="67"/>
      <c r="J225" s="68"/>
      <c r="K225" s="68"/>
      <c r="L225" s="68"/>
      <c r="M225" s="68">
        <v>0</v>
      </c>
      <c r="N225" s="68">
        <v>150</v>
      </c>
      <c r="O225" s="68">
        <f t="shared" si="44"/>
        <v>150</v>
      </c>
      <c r="P225" s="69">
        <v>0</v>
      </c>
      <c r="Q225" s="69">
        <f t="shared" si="29"/>
        <v>150</v>
      </c>
      <c r="R225" s="69">
        <v>0</v>
      </c>
      <c r="S225" s="68">
        <f t="shared" si="27"/>
        <v>150</v>
      </c>
      <c r="T225" s="68">
        <v>0</v>
      </c>
      <c r="U225" s="68">
        <f t="shared" si="47"/>
        <v>150</v>
      </c>
      <c r="V225" s="68">
        <v>0</v>
      </c>
      <c r="W225" s="70">
        <f t="shared" si="56"/>
        <v>150</v>
      </c>
      <c r="X225" s="16"/>
    </row>
    <row r="226" spans="1:24" s="18" customFormat="1" ht="21" hidden="1" x14ac:dyDescent="0.25">
      <c r="A226" s="85" t="s">
        <v>20</v>
      </c>
      <c r="B226" s="86" t="s">
        <v>252</v>
      </c>
      <c r="C226" s="86" t="s">
        <v>26</v>
      </c>
      <c r="D226" s="82" t="s">
        <v>21</v>
      </c>
      <c r="E226" s="82" t="s">
        <v>21</v>
      </c>
      <c r="F226" s="88" t="s">
        <v>253</v>
      </c>
      <c r="G226" s="75">
        <v>0</v>
      </c>
      <c r="H226" s="75"/>
      <c r="I226" s="75"/>
      <c r="J226" s="77"/>
      <c r="K226" s="77"/>
      <c r="L226" s="77"/>
      <c r="M226" s="77">
        <v>0</v>
      </c>
      <c r="N226" s="77">
        <f>+N227</f>
        <v>200</v>
      </c>
      <c r="O226" s="77">
        <f t="shared" si="44"/>
        <v>200</v>
      </c>
      <c r="P226" s="76">
        <v>0</v>
      </c>
      <c r="Q226" s="76">
        <f t="shared" si="29"/>
        <v>200</v>
      </c>
      <c r="R226" s="76">
        <v>0</v>
      </c>
      <c r="S226" s="77">
        <f t="shared" si="27"/>
        <v>200</v>
      </c>
      <c r="T226" s="77">
        <v>0</v>
      </c>
      <c r="U226" s="77">
        <f t="shared" si="47"/>
        <v>200</v>
      </c>
      <c r="V226" s="78">
        <v>0</v>
      </c>
      <c r="W226" s="79">
        <f t="shared" si="56"/>
        <v>200</v>
      </c>
      <c r="X226" s="16"/>
    </row>
    <row r="227" spans="1:24" s="18" customFormat="1" hidden="1" x14ac:dyDescent="0.25">
      <c r="A227" s="132"/>
      <c r="B227" s="133"/>
      <c r="C227" s="133"/>
      <c r="D227" s="91">
        <v>3419</v>
      </c>
      <c r="E227" s="65">
        <v>5222</v>
      </c>
      <c r="F227" s="84" t="s">
        <v>181</v>
      </c>
      <c r="G227" s="67">
        <v>0</v>
      </c>
      <c r="H227" s="67"/>
      <c r="I227" s="67"/>
      <c r="J227" s="68"/>
      <c r="K227" s="68"/>
      <c r="L227" s="68"/>
      <c r="M227" s="68">
        <v>0</v>
      </c>
      <c r="N227" s="68">
        <v>200</v>
      </c>
      <c r="O227" s="68">
        <f t="shared" si="44"/>
        <v>200</v>
      </c>
      <c r="P227" s="69">
        <v>0</v>
      </c>
      <c r="Q227" s="69">
        <f t="shared" si="29"/>
        <v>200</v>
      </c>
      <c r="R227" s="69">
        <v>0</v>
      </c>
      <c r="S227" s="68">
        <f t="shared" si="27"/>
        <v>200</v>
      </c>
      <c r="T227" s="68">
        <v>0</v>
      </c>
      <c r="U227" s="68">
        <f t="shared" si="47"/>
        <v>200</v>
      </c>
      <c r="V227" s="68">
        <v>0</v>
      </c>
      <c r="W227" s="70">
        <f t="shared" si="56"/>
        <v>200</v>
      </c>
      <c r="X227" s="16"/>
    </row>
    <row r="228" spans="1:24" s="18" customFormat="1" ht="21" hidden="1" x14ac:dyDescent="0.25">
      <c r="A228" s="85" t="s">
        <v>20</v>
      </c>
      <c r="B228" s="86" t="s">
        <v>254</v>
      </c>
      <c r="C228" s="86" t="s">
        <v>26</v>
      </c>
      <c r="D228" s="82" t="s">
        <v>21</v>
      </c>
      <c r="E228" s="82" t="s">
        <v>21</v>
      </c>
      <c r="F228" s="88" t="s">
        <v>255</v>
      </c>
      <c r="G228" s="75">
        <v>0</v>
      </c>
      <c r="H228" s="75"/>
      <c r="I228" s="75"/>
      <c r="J228" s="77"/>
      <c r="K228" s="77"/>
      <c r="L228" s="77"/>
      <c r="M228" s="77">
        <v>0</v>
      </c>
      <c r="N228" s="77">
        <f t="shared" ref="N228:N232" si="60">+N229</f>
        <v>50</v>
      </c>
      <c r="O228" s="77">
        <f t="shared" si="44"/>
        <v>50</v>
      </c>
      <c r="P228" s="76">
        <v>0</v>
      </c>
      <c r="Q228" s="76">
        <f t="shared" si="29"/>
        <v>50</v>
      </c>
      <c r="R228" s="76">
        <v>0</v>
      </c>
      <c r="S228" s="77">
        <f t="shared" si="27"/>
        <v>50</v>
      </c>
      <c r="T228" s="77">
        <v>0</v>
      </c>
      <c r="U228" s="77">
        <f t="shared" si="47"/>
        <v>50</v>
      </c>
      <c r="V228" s="78">
        <v>0</v>
      </c>
      <c r="W228" s="79">
        <f t="shared" si="56"/>
        <v>50</v>
      </c>
      <c r="X228" s="16"/>
    </row>
    <row r="229" spans="1:24" s="18" customFormat="1" hidden="1" x14ac:dyDescent="0.25">
      <c r="A229" s="132"/>
      <c r="B229" s="133"/>
      <c r="C229" s="133"/>
      <c r="D229" s="91">
        <v>3419</v>
      </c>
      <c r="E229" s="65">
        <v>5222</v>
      </c>
      <c r="F229" s="134" t="s">
        <v>181</v>
      </c>
      <c r="G229" s="67">
        <v>0</v>
      </c>
      <c r="H229" s="67"/>
      <c r="I229" s="67"/>
      <c r="J229" s="68"/>
      <c r="K229" s="68"/>
      <c r="L229" s="68"/>
      <c r="M229" s="68">
        <v>0</v>
      </c>
      <c r="N229" s="98">
        <v>50</v>
      </c>
      <c r="O229" s="98">
        <f t="shared" si="44"/>
        <v>50</v>
      </c>
      <c r="P229" s="69">
        <v>0</v>
      </c>
      <c r="Q229" s="69">
        <f t="shared" si="29"/>
        <v>50</v>
      </c>
      <c r="R229" s="69">
        <v>0</v>
      </c>
      <c r="S229" s="68">
        <f t="shared" si="27"/>
        <v>50</v>
      </c>
      <c r="T229" s="68">
        <v>0</v>
      </c>
      <c r="U229" s="68">
        <f t="shared" si="47"/>
        <v>50</v>
      </c>
      <c r="V229" s="68">
        <v>0</v>
      </c>
      <c r="W229" s="70">
        <f t="shared" si="56"/>
        <v>50</v>
      </c>
      <c r="X229" s="16"/>
    </row>
    <row r="230" spans="1:24" s="18" customFormat="1" hidden="1" x14ac:dyDescent="0.25">
      <c r="A230" s="85" t="s">
        <v>20</v>
      </c>
      <c r="B230" s="86" t="s">
        <v>256</v>
      </c>
      <c r="C230" s="86" t="s">
        <v>26</v>
      </c>
      <c r="D230" s="82" t="s">
        <v>21</v>
      </c>
      <c r="E230" s="82" t="s">
        <v>21</v>
      </c>
      <c r="F230" s="88" t="s">
        <v>257</v>
      </c>
      <c r="G230" s="75">
        <v>0</v>
      </c>
      <c r="H230" s="75"/>
      <c r="I230" s="75"/>
      <c r="J230" s="77"/>
      <c r="K230" s="77"/>
      <c r="L230" s="77"/>
      <c r="M230" s="77">
        <v>0</v>
      </c>
      <c r="N230" s="77">
        <f t="shared" si="60"/>
        <v>0</v>
      </c>
      <c r="O230" s="77">
        <f t="shared" si="44"/>
        <v>0</v>
      </c>
      <c r="P230" s="76">
        <f>+P231</f>
        <v>100</v>
      </c>
      <c r="Q230" s="76">
        <f t="shared" si="29"/>
        <v>100</v>
      </c>
      <c r="R230" s="76">
        <v>0</v>
      </c>
      <c r="S230" s="77">
        <f t="shared" ref="S230:S293" si="61">+Q230+R230</f>
        <v>100</v>
      </c>
      <c r="T230" s="77">
        <v>0</v>
      </c>
      <c r="U230" s="77">
        <f t="shared" si="47"/>
        <v>100</v>
      </c>
      <c r="V230" s="78">
        <v>0</v>
      </c>
      <c r="W230" s="79">
        <f t="shared" si="56"/>
        <v>100</v>
      </c>
      <c r="X230" s="16"/>
    </row>
    <row r="231" spans="1:24" s="18" customFormat="1" hidden="1" x14ac:dyDescent="0.25">
      <c r="A231" s="132"/>
      <c r="B231" s="133"/>
      <c r="C231" s="133"/>
      <c r="D231" s="91">
        <v>3419</v>
      </c>
      <c r="E231" s="65">
        <v>5213</v>
      </c>
      <c r="F231" s="134" t="s">
        <v>258</v>
      </c>
      <c r="G231" s="67">
        <v>0</v>
      </c>
      <c r="H231" s="67"/>
      <c r="I231" s="67"/>
      <c r="J231" s="68"/>
      <c r="K231" s="68"/>
      <c r="L231" s="68"/>
      <c r="M231" s="68">
        <v>0</v>
      </c>
      <c r="N231" s="98">
        <v>0</v>
      </c>
      <c r="O231" s="98">
        <f t="shared" si="44"/>
        <v>0</v>
      </c>
      <c r="P231" s="69">
        <v>100</v>
      </c>
      <c r="Q231" s="69">
        <f t="shared" ref="Q231:Q294" si="62">+O231+P231</f>
        <v>100</v>
      </c>
      <c r="R231" s="69">
        <v>0</v>
      </c>
      <c r="S231" s="68">
        <f t="shared" si="61"/>
        <v>100</v>
      </c>
      <c r="T231" s="68">
        <v>0</v>
      </c>
      <c r="U231" s="68">
        <f t="shared" si="47"/>
        <v>100</v>
      </c>
      <c r="V231" s="68">
        <v>0</v>
      </c>
      <c r="W231" s="70">
        <f t="shared" si="56"/>
        <v>100</v>
      </c>
      <c r="X231" s="16"/>
    </row>
    <row r="232" spans="1:24" s="18" customFormat="1" ht="21" hidden="1" x14ac:dyDescent="0.25">
      <c r="A232" s="85" t="s">
        <v>20</v>
      </c>
      <c r="B232" s="86" t="s">
        <v>259</v>
      </c>
      <c r="C232" s="86" t="s">
        <v>26</v>
      </c>
      <c r="D232" s="82" t="s">
        <v>21</v>
      </c>
      <c r="E232" s="82" t="s">
        <v>21</v>
      </c>
      <c r="F232" s="88" t="s">
        <v>260</v>
      </c>
      <c r="G232" s="75">
        <v>0</v>
      </c>
      <c r="H232" s="75"/>
      <c r="I232" s="75"/>
      <c r="J232" s="77"/>
      <c r="K232" s="77"/>
      <c r="L232" s="77"/>
      <c r="M232" s="77">
        <v>0</v>
      </c>
      <c r="N232" s="77">
        <f t="shared" si="60"/>
        <v>0</v>
      </c>
      <c r="O232" s="77">
        <f t="shared" si="44"/>
        <v>0</v>
      </c>
      <c r="P232" s="76">
        <f>+P233</f>
        <v>200</v>
      </c>
      <c r="Q232" s="76">
        <f t="shared" si="62"/>
        <v>200</v>
      </c>
      <c r="R232" s="76">
        <v>0</v>
      </c>
      <c r="S232" s="77">
        <f t="shared" si="61"/>
        <v>200</v>
      </c>
      <c r="T232" s="77">
        <v>0</v>
      </c>
      <c r="U232" s="77">
        <f t="shared" si="47"/>
        <v>200</v>
      </c>
      <c r="V232" s="78">
        <v>0</v>
      </c>
      <c r="W232" s="79">
        <f t="shared" si="56"/>
        <v>200</v>
      </c>
      <c r="X232" s="16"/>
    </row>
    <row r="233" spans="1:24" s="18" customFormat="1" ht="13" hidden="1" thickBot="1" x14ac:dyDescent="0.3">
      <c r="A233" s="132"/>
      <c r="B233" s="133"/>
      <c r="C233" s="133"/>
      <c r="D233" s="91">
        <v>3419</v>
      </c>
      <c r="E233" s="65">
        <v>5222</v>
      </c>
      <c r="F233" s="134" t="s">
        <v>181</v>
      </c>
      <c r="G233" s="67">
        <v>0</v>
      </c>
      <c r="H233" s="67"/>
      <c r="I233" s="67"/>
      <c r="J233" s="68"/>
      <c r="K233" s="68"/>
      <c r="L233" s="68"/>
      <c r="M233" s="68">
        <v>0</v>
      </c>
      <c r="N233" s="98">
        <v>0</v>
      </c>
      <c r="O233" s="98">
        <f t="shared" si="44"/>
        <v>0</v>
      </c>
      <c r="P233" s="105">
        <v>200</v>
      </c>
      <c r="Q233" s="105">
        <f t="shared" si="62"/>
        <v>200</v>
      </c>
      <c r="R233" s="105">
        <v>0</v>
      </c>
      <c r="S233" s="98">
        <f t="shared" si="61"/>
        <v>200</v>
      </c>
      <c r="T233" s="98">
        <v>0</v>
      </c>
      <c r="U233" s="98">
        <f t="shared" si="47"/>
        <v>200</v>
      </c>
      <c r="V233" s="98">
        <v>0</v>
      </c>
      <c r="W233" s="135">
        <f t="shared" si="56"/>
        <v>200</v>
      </c>
      <c r="X233" s="16"/>
    </row>
    <row r="234" spans="1:24" s="18" customFormat="1" ht="13" hidden="1" thickBot="1" x14ac:dyDescent="0.3">
      <c r="A234" s="112" t="s">
        <v>127</v>
      </c>
      <c r="B234" s="207" t="s">
        <v>21</v>
      </c>
      <c r="C234" s="208"/>
      <c r="D234" s="113" t="s">
        <v>21</v>
      </c>
      <c r="E234" s="113" t="s">
        <v>21</v>
      </c>
      <c r="F234" s="114" t="s">
        <v>261</v>
      </c>
      <c r="G234" s="115">
        <f>+G235</f>
        <v>200</v>
      </c>
      <c r="H234" s="115">
        <f>+H235+H237+H239</f>
        <v>200</v>
      </c>
      <c r="I234" s="115">
        <f t="shared" si="0"/>
        <v>400</v>
      </c>
      <c r="J234" s="116">
        <f>+J235+J237+J239</f>
        <v>0</v>
      </c>
      <c r="K234" s="116">
        <f t="shared" si="1"/>
        <v>400</v>
      </c>
      <c r="L234" s="116">
        <v>0</v>
      </c>
      <c r="M234" s="116">
        <f t="shared" si="31"/>
        <v>400</v>
      </c>
      <c r="N234" s="116">
        <f>+N239+N241</f>
        <v>0</v>
      </c>
      <c r="O234" s="116">
        <f t="shared" si="28"/>
        <v>400</v>
      </c>
      <c r="P234" s="117">
        <v>0</v>
      </c>
      <c r="Q234" s="117">
        <f t="shared" si="62"/>
        <v>400</v>
      </c>
      <c r="R234" s="117">
        <v>0</v>
      </c>
      <c r="S234" s="116">
        <f t="shared" si="61"/>
        <v>400</v>
      </c>
      <c r="T234" s="116">
        <v>0</v>
      </c>
      <c r="U234" s="116">
        <f t="shared" si="47"/>
        <v>400</v>
      </c>
      <c r="V234" s="118">
        <v>0</v>
      </c>
      <c r="W234" s="119">
        <f t="shared" si="56"/>
        <v>400</v>
      </c>
      <c r="X234" s="16"/>
    </row>
    <row r="235" spans="1:24" s="18" customFormat="1" hidden="1" x14ac:dyDescent="0.25">
      <c r="A235" s="136" t="s">
        <v>20</v>
      </c>
      <c r="B235" s="137" t="s">
        <v>262</v>
      </c>
      <c r="C235" s="137" t="s">
        <v>26</v>
      </c>
      <c r="D235" s="138" t="s">
        <v>21</v>
      </c>
      <c r="E235" s="138" t="s">
        <v>21</v>
      </c>
      <c r="F235" s="139" t="s">
        <v>263</v>
      </c>
      <c r="G235" s="122">
        <f>+G236</f>
        <v>200</v>
      </c>
      <c r="H235" s="122">
        <f>H236</f>
        <v>-200</v>
      </c>
      <c r="I235" s="122">
        <f t="shared" si="0"/>
        <v>0</v>
      </c>
      <c r="J235" s="59">
        <v>0</v>
      </c>
      <c r="K235" s="59">
        <f t="shared" si="1"/>
        <v>0</v>
      </c>
      <c r="L235" s="59">
        <v>0</v>
      </c>
      <c r="M235" s="59">
        <f t="shared" si="31"/>
        <v>0</v>
      </c>
      <c r="N235" s="59">
        <v>0</v>
      </c>
      <c r="O235" s="59">
        <f t="shared" si="28"/>
        <v>0</v>
      </c>
      <c r="P235" s="60">
        <v>0</v>
      </c>
      <c r="Q235" s="60">
        <f t="shared" si="62"/>
        <v>0</v>
      </c>
      <c r="R235" s="60">
        <v>0</v>
      </c>
      <c r="S235" s="59">
        <f t="shared" si="61"/>
        <v>0</v>
      </c>
      <c r="T235" s="59">
        <v>0</v>
      </c>
      <c r="U235" s="59">
        <f t="shared" si="47"/>
        <v>0</v>
      </c>
      <c r="V235" s="61">
        <v>0</v>
      </c>
      <c r="W235" s="62">
        <f t="shared" si="56"/>
        <v>0</v>
      </c>
      <c r="X235" s="16"/>
    </row>
    <row r="236" spans="1:24" s="18" customFormat="1" hidden="1" x14ac:dyDescent="0.25">
      <c r="A236" s="89"/>
      <c r="B236" s="90"/>
      <c r="C236" s="90"/>
      <c r="D236" s="91">
        <v>3419</v>
      </c>
      <c r="E236" s="91">
        <v>5229</v>
      </c>
      <c r="F236" s="92" t="s">
        <v>185</v>
      </c>
      <c r="G236" s="67">
        <v>200</v>
      </c>
      <c r="H236" s="67">
        <v>-200</v>
      </c>
      <c r="I236" s="67">
        <f t="shared" si="0"/>
        <v>0</v>
      </c>
      <c r="J236" s="68">
        <v>0</v>
      </c>
      <c r="K236" s="68">
        <f t="shared" si="1"/>
        <v>0</v>
      </c>
      <c r="L236" s="68">
        <v>0</v>
      </c>
      <c r="M236" s="68">
        <f t="shared" si="31"/>
        <v>0</v>
      </c>
      <c r="N236" s="68">
        <v>0</v>
      </c>
      <c r="O236" s="68">
        <f t="shared" si="28"/>
        <v>0</v>
      </c>
      <c r="P236" s="69">
        <v>0</v>
      </c>
      <c r="Q236" s="69">
        <f t="shared" si="62"/>
        <v>0</v>
      </c>
      <c r="R236" s="69">
        <v>0</v>
      </c>
      <c r="S236" s="68">
        <f t="shared" si="61"/>
        <v>0</v>
      </c>
      <c r="T236" s="68">
        <v>0</v>
      </c>
      <c r="U236" s="68">
        <f t="shared" si="47"/>
        <v>0</v>
      </c>
      <c r="V236" s="68">
        <v>0</v>
      </c>
      <c r="W236" s="70">
        <f t="shared" si="56"/>
        <v>0</v>
      </c>
      <c r="X236" s="16"/>
    </row>
    <row r="237" spans="1:24" s="18" customFormat="1" ht="21" hidden="1" x14ac:dyDescent="0.25">
      <c r="A237" s="71" t="s">
        <v>20</v>
      </c>
      <c r="B237" s="81" t="s">
        <v>264</v>
      </c>
      <c r="C237" s="81" t="s">
        <v>26</v>
      </c>
      <c r="D237" s="82" t="s">
        <v>21</v>
      </c>
      <c r="E237" s="82" t="s">
        <v>21</v>
      </c>
      <c r="F237" s="140" t="s">
        <v>265</v>
      </c>
      <c r="G237" s="75">
        <v>0</v>
      </c>
      <c r="H237" s="75">
        <f>H238</f>
        <v>200</v>
      </c>
      <c r="I237" s="75">
        <f t="shared" si="0"/>
        <v>200</v>
      </c>
      <c r="J237" s="77">
        <v>0</v>
      </c>
      <c r="K237" s="77">
        <f t="shared" si="1"/>
        <v>200</v>
      </c>
      <c r="L237" s="77">
        <v>0</v>
      </c>
      <c r="M237" s="77">
        <f t="shared" si="31"/>
        <v>200</v>
      </c>
      <c r="N237" s="77">
        <v>0</v>
      </c>
      <c r="O237" s="77">
        <f t="shared" si="28"/>
        <v>200</v>
      </c>
      <c r="P237" s="76">
        <v>0</v>
      </c>
      <c r="Q237" s="76">
        <f t="shared" si="62"/>
        <v>200</v>
      </c>
      <c r="R237" s="76">
        <v>0</v>
      </c>
      <c r="S237" s="77">
        <f t="shared" si="61"/>
        <v>200</v>
      </c>
      <c r="T237" s="77">
        <v>0</v>
      </c>
      <c r="U237" s="77">
        <f t="shared" si="47"/>
        <v>200</v>
      </c>
      <c r="V237" s="78">
        <v>0</v>
      </c>
      <c r="W237" s="79">
        <f t="shared" si="56"/>
        <v>200</v>
      </c>
      <c r="X237" s="16"/>
    </row>
    <row r="238" spans="1:24" s="18" customFormat="1" hidden="1" x14ac:dyDescent="0.25">
      <c r="A238" s="63"/>
      <c r="B238" s="64"/>
      <c r="C238" s="64"/>
      <c r="D238" s="65">
        <v>3419</v>
      </c>
      <c r="E238" s="65">
        <v>5222</v>
      </c>
      <c r="F238" s="66" t="s">
        <v>181</v>
      </c>
      <c r="G238" s="67">
        <v>0</v>
      </c>
      <c r="H238" s="67">
        <v>200</v>
      </c>
      <c r="I238" s="67">
        <f t="shared" si="0"/>
        <v>200</v>
      </c>
      <c r="J238" s="68">
        <v>0</v>
      </c>
      <c r="K238" s="68">
        <f t="shared" si="1"/>
        <v>200</v>
      </c>
      <c r="L238" s="68">
        <v>0</v>
      </c>
      <c r="M238" s="68">
        <f t="shared" si="31"/>
        <v>200</v>
      </c>
      <c r="N238" s="68">
        <v>0</v>
      </c>
      <c r="O238" s="68">
        <f t="shared" si="28"/>
        <v>200</v>
      </c>
      <c r="P238" s="69">
        <v>0</v>
      </c>
      <c r="Q238" s="69">
        <f t="shared" si="62"/>
        <v>200</v>
      </c>
      <c r="R238" s="69">
        <v>0</v>
      </c>
      <c r="S238" s="68">
        <f t="shared" si="61"/>
        <v>200</v>
      </c>
      <c r="T238" s="68">
        <v>0</v>
      </c>
      <c r="U238" s="68">
        <f t="shared" si="47"/>
        <v>200</v>
      </c>
      <c r="V238" s="68">
        <v>0</v>
      </c>
      <c r="W238" s="70">
        <f t="shared" si="56"/>
        <v>200</v>
      </c>
      <c r="X238" s="16"/>
    </row>
    <row r="239" spans="1:24" s="18" customFormat="1" hidden="1" x14ac:dyDescent="0.25">
      <c r="A239" s="85" t="s">
        <v>20</v>
      </c>
      <c r="B239" s="86" t="s">
        <v>266</v>
      </c>
      <c r="C239" s="86" t="s">
        <v>26</v>
      </c>
      <c r="D239" s="82" t="s">
        <v>21</v>
      </c>
      <c r="E239" s="82" t="s">
        <v>21</v>
      </c>
      <c r="F239" s="88" t="s">
        <v>267</v>
      </c>
      <c r="G239" s="75">
        <v>0</v>
      </c>
      <c r="H239" s="75">
        <v>200</v>
      </c>
      <c r="I239" s="75">
        <f t="shared" si="0"/>
        <v>200</v>
      </c>
      <c r="J239" s="77">
        <v>0</v>
      </c>
      <c r="K239" s="77">
        <f t="shared" si="1"/>
        <v>200</v>
      </c>
      <c r="L239" s="77">
        <v>0</v>
      </c>
      <c r="M239" s="77">
        <f t="shared" si="31"/>
        <v>200</v>
      </c>
      <c r="N239" s="77">
        <f>+N240</f>
        <v>-200</v>
      </c>
      <c r="O239" s="77">
        <f t="shared" si="28"/>
        <v>0</v>
      </c>
      <c r="P239" s="76">
        <v>0</v>
      </c>
      <c r="Q239" s="76">
        <f t="shared" si="62"/>
        <v>0</v>
      </c>
      <c r="R239" s="76">
        <v>0</v>
      </c>
      <c r="S239" s="77">
        <f t="shared" si="61"/>
        <v>0</v>
      </c>
      <c r="T239" s="77">
        <v>0</v>
      </c>
      <c r="U239" s="77">
        <f t="shared" si="47"/>
        <v>0</v>
      </c>
      <c r="V239" s="78">
        <v>0</v>
      </c>
      <c r="W239" s="79">
        <f t="shared" si="56"/>
        <v>0</v>
      </c>
      <c r="X239" s="16"/>
    </row>
    <row r="240" spans="1:24" s="18" customFormat="1" hidden="1" x14ac:dyDescent="0.25">
      <c r="A240" s="128"/>
      <c r="B240" s="129"/>
      <c r="C240" s="129"/>
      <c r="D240" s="130">
        <v>3419</v>
      </c>
      <c r="E240" s="130">
        <v>5229</v>
      </c>
      <c r="F240" s="141" t="s">
        <v>185</v>
      </c>
      <c r="G240" s="97">
        <v>0</v>
      </c>
      <c r="H240" s="97">
        <v>200</v>
      </c>
      <c r="I240" s="97">
        <f t="shared" si="0"/>
        <v>200</v>
      </c>
      <c r="J240" s="98">
        <v>0</v>
      </c>
      <c r="K240" s="98">
        <f t="shared" si="1"/>
        <v>200</v>
      </c>
      <c r="L240" s="98">
        <v>0</v>
      </c>
      <c r="M240" s="98">
        <f t="shared" si="31"/>
        <v>200</v>
      </c>
      <c r="N240" s="98">
        <v>-200</v>
      </c>
      <c r="O240" s="98">
        <f t="shared" si="28"/>
        <v>0</v>
      </c>
      <c r="P240" s="69">
        <v>0</v>
      </c>
      <c r="Q240" s="69">
        <f t="shared" si="62"/>
        <v>0</v>
      </c>
      <c r="R240" s="69">
        <v>0</v>
      </c>
      <c r="S240" s="68">
        <f t="shared" si="61"/>
        <v>0</v>
      </c>
      <c r="T240" s="68">
        <v>0</v>
      </c>
      <c r="U240" s="68">
        <f t="shared" si="47"/>
        <v>0</v>
      </c>
      <c r="V240" s="68">
        <v>0</v>
      </c>
      <c r="W240" s="70">
        <f t="shared" si="56"/>
        <v>0</v>
      </c>
      <c r="X240" s="16"/>
    </row>
    <row r="241" spans="1:24" s="18" customFormat="1" ht="21" hidden="1" x14ac:dyDescent="0.25">
      <c r="A241" s="85" t="s">
        <v>20</v>
      </c>
      <c r="B241" s="86" t="s">
        <v>268</v>
      </c>
      <c r="C241" s="86" t="s">
        <v>26</v>
      </c>
      <c r="D241" s="82" t="s">
        <v>21</v>
      </c>
      <c r="E241" s="82" t="s">
        <v>21</v>
      </c>
      <c r="F241" s="88" t="s">
        <v>269</v>
      </c>
      <c r="G241" s="75">
        <v>0</v>
      </c>
      <c r="H241" s="75"/>
      <c r="I241" s="75"/>
      <c r="J241" s="77"/>
      <c r="K241" s="77"/>
      <c r="L241" s="77"/>
      <c r="M241" s="77">
        <v>0</v>
      </c>
      <c r="N241" s="77">
        <f t="shared" ref="N241" si="63">+N242</f>
        <v>200</v>
      </c>
      <c r="O241" s="77">
        <f t="shared" si="28"/>
        <v>200</v>
      </c>
      <c r="P241" s="76">
        <v>0</v>
      </c>
      <c r="Q241" s="76">
        <f t="shared" si="62"/>
        <v>200</v>
      </c>
      <c r="R241" s="76">
        <v>0</v>
      </c>
      <c r="S241" s="77">
        <f t="shared" si="61"/>
        <v>200</v>
      </c>
      <c r="T241" s="77">
        <v>0</v>
      </c>
      <c r="U241" s="77">
        <f t="shared" si="47"/>
        <v>200</v>
      </c>
      <c r="V241" s="78">
        <v>0</v>
      </c>
      <c r="W241" s="79">
        <f t="shared" si="56"/>
        <v>200</v>
      </c>
      <c r="X241" s="16"/>
    </row>
    <row r="242" spans="1:24" s="18" customFormat="1" ht="13" hidden="1" thickBot="1" x14ac:dyDescent="0.3">
      <c r="A242" s="142"/>
      <c r="B242" s="143"/>
      <c r="C242" s="143"/>
      <c r="D242" s="144">
        <v>3419</v>
      </c>
      <c r="E242" s="145">
        <v>5222</v>
      </c>
      <c r="F242" s="146" t="s">
        <v>181</v>
      </c>
      <c r="G242" s="147">
        <v>0</v>
      </c>
      <c r="H242" s="147"/>
      <c r="I242" s="147"/>
      <c r="J242" s="104"/>
      <c r="K242" s="104"/>
      <c r="L242" s="104"/>
      <c r="M242" s="104">
        <v>0</v>
      </c>
      <c r="N242" s="98">
        <v>200</v>
      </c>
      <c r="O242" s="98">
        <f t="shared" si="28"/>
        <v>200</v>
      </c>
      <c r="P242" s="105">
        <v>0</v>
      </c>
      <c r="Q242" s="105">
        <f t="shared" si="62"/>
        <v>200</v>
      </c>
      <c r="R242" s="105">
        <v>0</v>
      </c>
      <c r="S242" s="98">
        <f t="shared" si="61"/>
        <v>200</v>
      </c>
      <c r="T242" s="98">
        <v>0</v>
      </c>
      <c r="U242" s="98">
        <f t="shared" si="47"/>
        <v>200</v>
      </c>
      <c r="V242" s="98">
        <v>0</v>
      </c>
      <c r="W242" s="135">
        <f t="shared" si="56"/>
        <v>200</v>
      </c>
      <c r="X242" s="16"/>
    </row>
    <row r="243" spans="1:24" s="18" customFormat="1" ht="13" hidden="1" thickBot="1" x14ac:dyDescent="0.3">
      <c r="A243" s="112" t="s">
        <v>127</v>
      </c>
      <c r="B243" s="207" t="s">
        <v>21</v>
      </c>
      <c r="C243" s="208"/>
      <c r="D243" s="113" t="s">
        <v>21</v>
      </c>
      <c r="E243" s="113" t="s">
        <v>21</v>
      </c>
      <c r="F243" s="114" t="s">
        <v>270</v>
      </c>
      <c r="G243" s="115">
        <f>+G244+G246</f>
        <v>1500</v>
      </c>
      <c r="H243" s="115">
        <f>+H244+H246+H248+H253+H257</f>
        <v>1200</v>
      </c>
      <c r="I243" s="115">
        <f t="shared" si="0"/>
        <v>2700</v>
      </c>
      <c r="J243" s="116">
        <f>+J248+J250+J253+J255+J257+J259</f>
        <v>0</v>
      </c>
      <c r="K243" s="116">
        <f t="shared" si="1"/>
        <v>2700</v>
      </c>
      <c r="L243" s="116">
        <v>0</v>
      </c>
      <c r="M243" s="116">
        <f t="shared" si="31"/>
        <v>2700</v>
      </c>
      <c r="N243" s="116">
        <f>+N244+N253</f>
        <v>-1100</v>
      </c>
      <c r="O243" s="116">
        <f t="shared" si="28"/>
        <v>1600</v>
      </c>
      <c r="P243" s="117">
        <v>0</v>
      </c>
      <c r="Q243" s="117">
        <f t="shared" si="62"/>
        <v>1600</v>
      </c>
      <c r="R243" s="117">
        <v>0</v>
      </c>
      <c r="S243" s="116">
        <f t="shared" si="61"/>
        <v>1600</v>
      </c>
      <c r="T243" s="116">
        <v>0</v>
      </c>
      <c r="U243" s="116">
        <f t="shared" si="47"/>
        <v>1600</v>
      </c>
      <c r="V243" s="118">
        <v>0</v>
      </c>
      <c r="W243" s="119">
        <f t="shared" si="56"/>
        <v>1600</v>
      </c>
      <c r="X243" s="16"/>
    </row>
    <row r="244" spans="1:24" s="18" customFormat="1" hidden="1" x14ac:dyDescent="0.25">
      <c r="A244" s="54" t="s">
        <v>20</v>
      </c>
      <c r="B244" s="55" t="s">
        <v>271</v>
      </c>
      <c r="C244" s="55" t="s">
        <v>26</v>
      </c>
      <c r="D244" s="56" t="s">
        <v>21</v>
      </c>
      <c r="E244" s="56" t="s">
        <v>21</v>
      </c>
      <c r="F244" s="57" t="s">
        <v>270</v>
      </c>
      <c r="G244" s="58">
        <f>+G245</f>
        <v>1000</v>
      </c>
      <c r="H244" s="58">
        <v>0</v>
      </c>
      <c r="I244" s="58">
        <f t="shared" si="0"/>
        <v>1000</v>
      </c>
      <c r="J244" s="59">
        <v>0</v>
      </c>
      <c r="K244" s="59">
        <f t="shared" si="1"/>
        <v>1000</v>
      </c>
      <c r="L244" s="59">
        <v>0</v>
      </c>
      <c r="M244" s="59">
        <f t="shared" si="31"/>
        <v>1000</v>
      </c>
      <c r="N244" s="59">
        <f>+N245</f>
        <v>-1000</v>
      </c>
      <c r="O244" s="59">
        <f t="shared" si="28"/>
        <v>0</v>
      </c>
      <c r="P244" s="60">
        <v>0</v>
      </c>
      <c r="Q244" s="60">
        <f t="shared" si="62"/>
        <v>0</v>
      </c>
      <c r="R244" s="60">
        <v>0</v>
      </c>
      <c r="S244" s="59">
        <f t="shared" si="61"/>
        <v>0</v>
      </c>
      <c r="T244" s="59">
        <v>0</v>
      </c>
      <c r="U244" s="59">
        <f t="shared" si="47"/>
        <v>0</v>
      </c>
      <c r="V244" s="61">
        <v>0</v>
      </c>
      <c r="W244" s="62">
        <f t="shared" si="56"/>
        <v>0</v>
      </c>
      <c r="X244" s="16"/>
    </row>
    <row r="245" spans="1:24" s="18" customFormat="1" hidden="1" x14ac:dyDescent="0.25">
      <c r="A245" s="63"/>
      <c r="B245" s="64"/>
      <c r="C245" s="64"/>
      <c r="D245" s="65">
        <v>3419</v>
      </c>
      <c r="E245" s="65">
        <v>5221</v>
      </c>
      <c r="F245" s="66" t="s">
        <v>272</v>
      </c>
      <c r="G245" s="67">
        <v>1000</v>
      </c>
      <c r="H245" s="67">
        <v>0</v>
      </c>
      <c r="I245" s="67">
        <f t="shared" si="0"/>
        <v>1000</v>
      </c>
      <c r="J245" s="68">
        <v>0</v>
      </c>
      <c r="K245" s="68">
        <f t="shared" si="1"/>
        <v>1000</v>
      </c>
      <c r="L245" s="68">
        <v>0</v>
      </c>
      <c r="M245" s="68">
        <f t="shared" si="31"/>
        <v>1000</v>
      </c>
      <c r="N245" s="68">
        <v>-1000</v>
      </c>
      <c r="O245" s="68">
        <f t="shared" si="28"/>
        <v>0</v>
      </c>
      <c r="P245" s="69">
        <v>0</v>
      </c>
      <c r="Q245" s="69">
        <f t="shared" si="62"/>
        <v>0</v>
      </c>
      <c r="R245" s="69">
        <v>0</v>
      </c>
      <c r="S245" s="68">
        <f t="shared" si="61"/>
        <v>0</v>
      </c>
      <c r="T245" s="68">
        <v>0</v>
      </c>
      <c r="U245" s="68">
        <f t="shared" si="47"/>
        <v>0</v>
      </c>
      <c r="V245" s="68">
        <v>0</v>
      </c>
      <c r="W245" s="70">
        <f t="shared" si="56"/>
        <v>0</v>
      </c>
      <c r="X245" s="16"/>
    </row>
    <row r="246" spans="1:24" s="18" customFormat="1" hidden="1" x14ac:dyDescent="0.25">
      <c r="A246" s="71" t="s">
        <v>20</v>
      </c>
      <c r="B246" s="81" t="s">
        <v>273</v>
      </c>
      <c r="C246" s="81" t="s">
        <v>26</v>
      </c>
      <c r="D246" s="82" t="s">
        <v>21</v>
      </c>
      <c r="E246" s="82" t="s">
        <v>21</v>
      </c>
      <c r="F246" s="83" t="s">
        <v>274</v>
      </c>
      <c r="G246" s="75">
        <f>+G247</f>
        <v>500</v>
      </c>
      <c r="H246" s="75">
        <v>0</v>
      </c>
      <c r="I246" s="75">
        <f t="shared" si="0"/>
        <v>500</v>
      </c>
      <c r="J246" s="77">
        <v>0</v>
      </c>
      <c r="K246" s="77">
        <f t="shared" si="1"/>
        <v>500</v>
      </c>
      <c r="L246" s="77">
        <v>0</v>
      </c>
      <c r="M246" s="77">
        <f t="shared" si="31"/>
        <v>500</v>
      </c>
      <c r="N246" s="77">
        <v>0</v>
      </c>
      <c r="O246" s="77">
        <f t="shared" si="28"/>
        <v>500</v>
      </c>
      <c r="P246" s="76">
        <v>0</v>
      </c>
      <c r="Q246" s="76">
        <f t="shared" si="62"/>
        <v>500</v>
      </c>
      <c r="R246" s="76">
        <v>0</v>
      </c>
      <c r="S246" s="77">
        <f t="shared" si="61"/>
        <v>500</v>
      </c>
      <c r="T246" s="77">
        <v>0</v>
      </c>
      <c r="U246" s="77">
        <f t="shared" si="47"/>
        <v>500</v>
      </c>
      <c r="V246" s="78">
        <v>0</v>
      </c>
      <c r="W246" s="79">
        <f t="shared" si="56"/>
        <v>500</v>
      </c>
      <c r="X246" s="16"/>
    </row>
    <row r="247" spans="1:24" s="18" customFormat="1" hidden="1" x14ac:dyDescent="0.25">
      <c r="A247" s="71"/>
      <c r="B247" s="81"/>
      <c r="C247" s="81"/>
      <c r="D247" s="65">
        <v>3419</v>
      </c>
      <c r="E247" s="65">
        <v>5221</v>
      </c>
      <c r="F247" s="66" t="s">
        <v>272</v>
      </c>
      <c r="G247" s="67">
        <v>500</v>
      </c>
      <c r="H247" s="67">
        <v>0</v>
      </c>
      <c r="I247" s="67">
        <f t="shared" si="0"/>
        <v>500</v>
      </c>
      <c r="J247" s="68">
        <v>0</v>
      </c>
      <c r="K247" s="68">
        <f t="shared" si="1"/>
        <v>500</v>
      </c>
      <c r="L247" s="68">
        <v>0</v>
      </c>
      <c r="M247" s="68">
        <f t="shared" si="31"/>
        <v>500</v>
      </c>
      <c r="N247" s="68">
        <v>0</v>
      </c>
      <c r="O247" s="68">
        <f t="shared" si="28"/>
        <v>500</v>
      </c>
      <c r="P247" s="69">
        <v>0</v>
      </c>
      <c r="Q247" s="69">
        <f t="shared" si="62"/>
        <v>500</v>
      </c>
      <c r="R247" s="69">
        <v>0</v>
      </c>
      <c r="S247" s="68">
        <f t="shared" si="61"/>
        <v>500</v>
      </c>
      <c r="T247" s="68">
        <v>0</v>
      </c>
      <c r="U247" s="68">
        <f t="shared" si="47"/>
        <v>500</v>
      </c>
      <c r="V247" s="68">
        <v>0</v>
      </c>
      <c r="W247" s="70">
        <f t="shared" si="56"/>
        <v>500</v>
      </c>
      <c r="X247" s="16"/>
    </row>
    <row r="248" spans="1:24" s="18" customFormat="1" hidden="1" x14ac:dyDescent="0.25">
      <c r="A248" s="85" t="s">
        <v>20</v>
      </c>
      <c r="B248" s="86" t="s">
        <v>275</v>
      </c>
      <c r="C248" s="86" t="s">
        <v>26</v>
      </c>
      <c r="D248" s="82" t="s">
        <v>21</v>
      </c>
      <c r="E248" s="82" t="s">
        <v>21</v>
      </c>
      <c r="F248" s="88" t="s">
        <v>276</v>
      </c>
      <c r="G248" s="75">
        <v>0</v>
      </c>
      <c r="H248" s="75">
        <v>600</v>
      </c>
      <c r="I248" s="75">
        <f t="shared" si="0"/>
        <v>600</v>
      </c>
      <c r="J248" s="77">
        <f>+J249</f>
        <v>-600</v>
      </c>
      <c r="K248" s="77">
        <f t="shared" si="1"/>
        <v>0</v>
      </c>
      <c r="L248" s="77">
        <v>0</v>
      </c>
      <c r="M248" s="77">
        <f t="shared" si="31"/>
        <v>0</v>
      </c>
      <c r="N248" s="68">
        <v>0</v>
      </c>
      <c r="O248" s="77">
        <f t="shared" si="28"/>
        <v>0</v>
      </c>
      <c r="P248" s="76">
        <v>0</v>
      </c>
      <c r="Q248" s="76">
        <f t="shared" si="62"/>
        <v>0</v>
      </c>
      <c r="R248" s="76">
        <v>0</v>
      </c>
      <c r="S248" s="77">
        <f t="shared" si="61"/>
        <v>0</v>
      </c>
      <c r="T248" s="77">
        <v>0</v>
      </c>
      <c r="U248" s="77">
        <f t="shared" si="47"/>
        <v>0</v>
      </c>
      <c r="V248" s="78">
        <v>0</v>
      </c>
      <c r="W248" s="79">
        <f t="shared" si="56"/>
        <v>0</v>
      </c>
      <c r="X248" s="16"/>
    </row>
    <row r="249" spans="1:24" s="18" customFormat="1" hidden="1" x14ac:dyDescent="0.25">
      <c r="A249" s="85"/>
      <c r="B249" s="86"/>
      <c r="C249" s="86"/>
      <c r="D249" s="91">
        <v>3419</v>
      </c>
      <c r="E249" s="91">
        <v>5221</v>
      </c>
      <c r="F249" s="92" t="s">
        <v>272</v>
      </c>
      <c r="G249" s="67">
        <v>0</v>
      </c>
      <c r="H249" s="67">
        <v>600</v>
      </c>
      <c r="I249" s="67">
        <f t="shared" ref="I249:I291" si="64">+G249+H249</f>
        <v>600</v>
      </c>
      <c r="J249" s="68">
        <v>-600</v>
      </c>
      <c r="K249" s="68">
        <f t="shared" ref="K249:K291" si="65">+I249+J249</f>
        <v>0</v>
      </c>
      <c r="L249" s="68">
        <v>0</v>
      </c>
      <c r="M249" s="68">
        <f t="shared" si="31"/>
        <v>0</v>
      </c>
      <c r="N249" s="68">
        <v>0</v>
      </c>
      <c r="O249" s="68">
        <f t="shared" si="28"/>
        <v>0</v>
      </c>
      <c r="P249" s="69">
        <v>0</v>
      </c>
      <c r="Q249" s="69">
        <f t="shared" si="62"/>
        <v>0</v>
      </c>
      <c r="R249" s="69">
        <v>0</v>
      </c>
      <c r="S249" s="68">
        <f t="shared" si="61"/>
        <v>0</v>
      </c>
      <c r="T249" s="68">
        <v>0</v>
      </c>
      <c r="U249" s="68">
        <f t="shared" si="47"/>
        <v>0</v>
      </c>
      <c r="V249" s="68">
        <v>0</v>
      </c>
      <c r="W249" s="70">
        <f t="shared" si="56"/>
        <v>0</v>
      </c>
      <c r="X249" s="16"/>
    </row>
    <row r="250" spans="1:24" s="18" customFormat="1" ht="21" hidden="1" x14ac:dyDescent="0.25">
      <c r="A250" s="85" t="s">
        <v>20</v>
      </c>
      <c r="B250" s="86" t="s">
        <v>277</v>
      </c>
      <c r="C250" s="86" t="s">
        <v>26</v>
      </c>
      <c r="D250" s="87" t="s">
        <v>21</v>
      </c>
      <c r="E250" s="87" t="s">
        <v>21</v>
      </c>
      <c r="F250" s="88" t="s">
        <v>278</v>
      </c>
      <c r="G250" s="75">
        <f>SUM(G251:G252)</f>
        <v>0</v>
      </c>
      <c r="H250" s="75">
        <f t="shared" ref="H250:J250" si="66">SUM(H251:H252)</f>
        <v>0</v>
      </c>
      <c r="I250" s="75">
        <f t="shared" si="66"/>
        <v>0</v>
      </c>
      <c r="J250" s="75">
        <f t="shared" si="66"/>
        <v>600</v>
      </c>
      <c r="K250" s="77">
        <f t="shared" si="65"/>
        <v>600</v>
      </c>
      <c r="L250" s="77">
        <v>0</v>
      </c>
      <c r="M250" s="77">
        <f t="shared" si="31"/>
        <v>600</v>
      </c>
      <c r="N250" s="77">
        <v>0</v>
      </c>
      <c r="O250" s="77">
        <f t="shared" si="28"/>
        <v>600</v>
      </c>
      <c r="P250" s="76">
        <v>0</v>
      </c>
      <c r="Q250" s="76">
        <f t="shared" si="62"/>
        <v>600</v>
      </c>
      <c r="R250" s="76">
        <v>0</v>
      </c>
      <c r="S250" s="77">
        <f t="shared" si="61"/>
        <v>600</v>
      </c>
      <c r="T250" s="77">
        <v>0</v>
      </c>
      <c r="U250" s="77">
        <f t="shared" si="47"/>
        <v>600</v>
      </c>
      <c r="V250" s="78">
        <v>0</v>
      </c>
      <c r="W250" s="79">
        <f t="shared" si="56"/>
        <v>600</v>
      </c>
      <c r="X250" s="16"/>
    </row>
    <row r="251" spans="1:24" s="18" customFormat="1" hidden="1" x14ac:dyDescent="0.25">
      <c r="A251" s="85"/>
      <c r="B251" s="86"/>
      <c r="C251" s="86"/>
      <c r="D251" s="91">
        <v>3419</v>
      </c>
      <c r="E251" s="91">
        <v>5221</v>
      </c>
      <c r="F251" s="92" t="s">
        <v>272</v>
      </c>
      <c r="G251" s="67">
        <v>0</v>
      </c>
      <c r="H251" s="67"/>
      <c r="I251" s="67">
        <v>0</v>
      </c>
      <c r="J251" s="68">
        <v>502.35500000000002</v>
      </c>
      <c r="K251" s="68">
        <f t="shared" si="65"/>
        <v>502.35500000000002</v>
      </c>
      <c r="L251" s="68">
        <v>0</v>
      </c>
      <c r="M251" s="68">
        <f t="shared" si="31"/>
        <v>502.35500000000002</v>
      </c>
      <c r="N251" s="68">
        <v>0</v>
      </c>
      <c r="O251" s="68">
        <f t="shared" si="28"/>
        <v>502.35500000000002</v>
      </c>
      <c r="P251" s="69">
        <v>0</v>
      </c>
      <c r="Q251" s="69">
        <f t="shared" si="62"/>
        <v>502.35500000000002</v>
      </c>
      <c r="R251" s="69">
        <v>0</v>
      </c>
      <c r="S251" s="68">
        <f t="shared" si="61"/>
        <v>502.35500000000002</v>
      </c>
      <c r="T251" s="68">
        <v>0</v>
      </c>
      <c r="U251" s="68">
        <f t="shared" si="47"/>
        <v>502.35500000000002</v>
      </c>
      <c r="V251" s="68">
        <v>0</v>
      </c>
      <c r="W251" s="70">
        <f t="shared" si="56"/>
        <v>502.35500000000002</v>
      </c>
      <c r="X251" s="16"/>
    </row>
    <row r="252" spans="1:24" s="18" customFormat="1" hidden="1" x14ac:dyDescent="0.25">
      <c r="A252" s="85"/>
      <c r="B252" s="86"/>
      <c r="C252" s="86"/>
      <c r="D252" s="91">
        <v>3419</v>
      </c>
      <c r="E252" s="91">
        <v>6321</v>
      </c>
      <c r="F252" s="92" t="s">
        <v>279</v>
      </c>
      <c r="G252" s="67">
        <v>0</v>
      </c>
      <c r="H252" s="67"/>
      <c r="I252" s="67">
        <v>0</v>
      </c>
      <c r="J252" s="68">
        <v>97.644999999999996</v>
      </c>
      <c r="K252" s="68">
        <f t="shared" si="65"/>
        <v>97.644999999999996</v>
      </c>
      <c r="L252" s="68">
        <v>0</v>
      </c>
      <c r="M252" s="68">
        <f t="shared" si="31"/>
        <v>97.644999999999996</v>
      </c>
      <c r="N252" s="68">
        <v>0</v>
      </c>
      <c r="O252" s="68">
        <f t="shared" si="28"/>
        <v>97.644999999999996</v>
      </c>
      <c r="P252" s="69">
        <v>0</v>
      </c>
      <c r="Q252" s="69">
        <f t="shared" si="62"/>
        <v>97.644999999999996</v>
      </c>
      <c r="R252" s="69">
        <v>0</v>
      </c>
      <c r="S252" s="68">
        <f t="shared" si="61"/>
        <v>97.644999999999996</v>
      </c>
      <c r="T252" s="68">
        <v>0</v>
      </c>
      <c r="U252" s="68">
        <f t="shared" si="47"/>
        <v>97.644999999999996</v>
      </c>
      <c r="V252" s="68">
        <v>0</v>
      </c>
      <c r="W252" s="70">
        <f t="shared" si="56"/>
        <v>97.644999999999996</v>
      </c>
      <c r="X252" s="16"/>
    </row>
    <row r="253" spans="1:24" s="18" customFormat="1" hidden="1" x14ac:dyDescent="0.25">
      <c r="A253" s="85" t="s">
        <v>20</v>
      </c>
      <c r="B253" s="86" t="s">
        <v>280</v>
      </c>
      <c r="C253" s="86" t="s">
        <v>26</v>
      </c>
      <c r="D253" s="82" t="s">
        <v>21</v>
      </c>
      <c r="E253" s="82" t="s">
        <v>21</v>
      </c>
      <c r="F253" s="88" t="s">
        <v>281</v>
      </c>
      <c r="G253" s="75">
        <v>0</v>
      </c>
      <c r="H253" s="75">
        <v>400</v>
      </c>
      <c r="I253" s="75">
        <f t="shared" si="64"/>
        <v>400</v>
      </c>
      <c r="J253" s="77">
        <f>+J254</f>
        <v>-300</v>
      </c>
      <c r="K253" s="77">
        <f t="shared" si="65"/>
        <v>100</v>
      </c>
      <c r="L253" s="77">
        <v>0</v>
      </c>
      <c r="M253" s="77">
        <f t="shared" si="31"/>
        <v>100</v>
      </c>
      <c r="N253" s="77">
        <f>+N254</f>
        <v>-100</v>
      </c>
      <c r="O253" s="77">
        <f t="shared" si="28"/>
        <v>0</v>
      </c>
      <c r="P253" s="76">
        <v>0</v>
      </c>
      <c r="Q253" s="76">
        <f t="shared" si="62"/>
        <v>0</v>
      </c>
      <c r="R253" s="76">
        <v>0</v>
      </c>
      <c r="S253" s="77">
        <f t="shared" si="61"/>
        <v>0</v>
      </c>
      <c r="T253" s="77">
        <v>0</v>
      </c>
      <c r="U253" s="77">
        <f t="shared" si="47"/>
        <v>0</v>
      </c>
      <c r="V253" s="78">
        <v>0</v>
      </c>
      <c r="W253" s="79">
        <f t="shared" si="56"/>
        <v>0</v>
      </c>
      <c r="X253" s="16"/>
    </row>
    <row r="254" spans="1:24" s="18" customFormat="1" hidden="1" x14ac:dyDescent="0.25">
      <c r="A254" s="85"/>
      <c r="B254" s="86"/>
      <c r="C254" s="86"/>
      <c r="D254" s="91">
        <v>3419</v>
      </c>
      <c r="E254" s="91">
        <v>5329</v>
      </c>
      <c r="F254" s="127" t="s">
        <v>282</v>
      </c>
      <c r="G254" s="67">
        <v>0</v>
      </c>
      <c r="H254" s="67">
        <v>400</v>
      </c>
      <c r="I254" s="67">
        <f t="shared" si="64"/>
        <v>400</v>
      </c>
      <c r="J254" s="68">
        <v>-300</v>
      </c>
      <c r="K254" s="68">
        <f t="shared" si="65"/>
        <v>100</v>
      </c>
      <c r="L254" s="68">
        <v>0</v>
      </c>
      <c r="M254" s="68">
        <f t="shared" si="31"/>
        <v>100</v>
      </c>
      <c r="N254" s="68">
        <v>-100</v>
      </c>
      <c r="O254" s="68">
        <f t="shared" si="28"/>
        <v>0</v>
      </c>
      <c r="P254" s="69">
        <v>0</v>
      </c>
      <c r="Q254" s="69">
        <f t="shared" si="62"/>
        <v>0</v>
      </c>
      <c r="R254" s="69">
        <v>0</v>
      </c>
      <c r="S254" s="68">
        <f t="shared" si="61"/>
        <v>0</v>
      </c>
      <c r="T254" s="68">
        <v>0</v>
      </c>
      <c r="U254" s="68">
        <f t="shared" si="47"/>
        <v>0</v>
      </c>
      <c r="V254" s="68">
        <v>0</v>
      </c>
      <c r="W254" s="70">
        <f t="shared" si="56"/>
        <v>0</v>
      </c>
      <c r="X254" s="16"/>
    </row>
    <row r="255" spans="1:24" s="18" customFormat="1" ht="21" hidden="1" x14ac:dyDescent="0.25">
      <c r="A255" s="85" t="s">
        <v>20</v>
      </c>
      <c r="B255" s="86" t="s">
        <v>283</v>
      </c>
      <c r="C255" s="86" t="s">
        <v>26</v>
      </c>
      <c r="D255" s="87" t="s">
        <v>21</v>
      </c>
      <c r="E255" s="87" t="s">
        <v>21</v>
      </c>
      <c r="F255" s="88" t="s">
        <v>284</v>
      </c>
      <c r="G255" s="75">
        <v>0</v>
      </c>
      <c r="H255" s="75"/>
      <c r="I255" s="75">
        <v>0</v>
      </c>
      <c r="J255" s="77">
        <f>+J256</f>
        <v>300</v>
      </c>
      <c r="K255" s="77">
        <f t="shared" si="65"/>
        <v>300</v>
      </c>
      <c r="L255" s="77">
        <v>0</v>
      </c>
      <c r="M255" s="77">
        <f t="shared" si="31"/>
        <v>300</v>
      </c>
      <c r="N255" s="77">
        <v>0</v>
      </c>
      <c r="O255" s="77">
        <f t="shared" si="28"/>
        <v>300</v>
      </c>
      <c r="P255" s="76">
        <v>0</v>
      </c>
      <c r="Q255" s="76">
        <f t="shared" si="62"/>
        <v>300</v>
      </c>
      <c r="R255" s="76">
        <v>0</v>
      </c>
      <c r="S255" s="77">
        <f t="shared" si="61"/>
        <v>300</v>
      </c>
      <c r="T255" s="77">
        <v>0</v>
      </c>
      <c r="U255" s="77">
        <f t="shared" si="47"/>
        <v>300</v>
      </c>
      <c r="V255" s="78">
        <v>0</v>
      </c>
      <c r="W255" s="79">
        <f t="shared" si="56"/>
        <v>300</v>
      </c>
      <c r="X255" s="16"/>
    </row>
    <row r="256" spans="1:24" s="18" customFormat="1" hidden="1" x14ac:dyDescent="0.25">
      <c r="A256" s="85"/>
      <c r="B256" s="86"/>
      <c r="C256" s="86"/>
      <c r="D256" s="91">
        <v>3419</v>
      </c>
      <c r="E256" s="91">
        <v>5329</v>
      </c>
      <c r="F256" s="148" t="s">
        <v>285</v>
      </c>
      <c r="G256" s="67">
        <v>0</v>
      </c>
      <c r="H256" s="67"/>
      <c r="I256" s="67">
        <v>0</v>
      </c>
      <c r="J256" s="68">
        <v>300</v>
      </c>
      <c r="K256" s="68">
        <f t="shared" si="65"/>
        <v>300</v>
      </c>
      <c r="L256" s="68">
        <v>0</v>
      </c>
      <c r="M256" s="68">
        <f t="shared" si="31"/>
        <v>300</v>
      </c>
      <c r="N256" s="68">
        <v>0</v>
      </c>
      <c r="O256" s="68">
        <f t="shared" si="28"/>
        <v>300</v>
      </c>
      <c r="P256" s="69">
        <v>0</v>
      </c>
      <c r="Q256" s="69">
        <f t="shared" si="62"/>
        <v>300</v>
      </c>
      <c r="R256" s="69">
        <v>0</v>
      </c>
      <c r="S256" s="68">
        <f t="shared" si="61"/>
        <v>300</v>
      </c>
      <c r="T256" s="68">
        <v>0</v>
      </c>
      <c r="U256" s="68">
        <f t="shared" si="47"/>
        <v>300</v>
      </c>
      <c r="V256" s="68">
        <v>0</v>
      </c>
      <c r="W256" s="70">
        <f t="shared" si="56"/>
        <v>300</v>
      </c>
      <c r="X256" s="16"/>
    </row>
    <row r="257" spans="1:24" s="18" customFormat="1" hidden="1" x14ac:dyDescent="0.25">
      <c r="A257" s="85" t="s">
        <v>20</v>
      </c>
      <c r="B257" s="86" t="s">
        <v>286</v>
      </c>
      <c r="C257" s="86" t="s">
        <v>287</v>
      </c>
      <c r="D257" s="82" t="s">
        <v>21</v>
      </c>
      <c r="E257" s="82" t="s">
        <v>21</v>
      </c>
      <c r="F257" s="88" t="s">
        <v>288</v>
      </c>
      <c r="G257" s="75">
        <v>0</v>
      </c>
      <c r="H257" s="75">
        <v>200</v>
      </c>
      <c r="I257" s="75">
        <f t="shared" si="64"/>
        <v>200</v>
      </c>
      <c r="J257" s="77">
        <f>+J258</f>
        <v>-200</v>
      </c>
      <c r="K257" s="77">
        <f t="shared" si="65"/>
        <v>0</v>
      </c>
      <c r="L257" s="77">
        <v>0</v>
      </c>
      <c r="M257" s="77">
        <f t="shared" si="31"/>
        <v>0</v>
      </c>
      <c r="N257" s="77">
        <v>0</v>
      </c>
      <c r="O257" s="77">
        <f t="shared" si="28"/>
        <v>0</v>
      </c>
      <c r="P257" s="76">
        <v>0</v>
      </c>
      <c r="Q257" s="76">
        <f t="shared" si="62"/>
        <v>0</v>
      </c>
      <c r="R257" s="76">
        <v>0</v>
      </c>
      <c r="S257" s="77">
        <f t="shared" si="61"/>
        <v>0</v>
      </c>
      <c r="T257" s="77">
        <v>0</v>
      </c>
      <c r="U257" s="77">
        <f t="shared" si="47"/>
        <v>0</v>
      </c>
      <c r="V257" s="78">
        <v>0</v>
      </c>
      <c r="W257" s="79">
        <f t="shared" si="56"/>
        <v>0</v>
      </c>
      <c r="X257" s="16"/>
    </row>
    <row r="258" spans="1:24" s="18" customFormat="1" hidden="1" x14ac:dyDescent="0.25">
      <c r="A258" s="149"/>
      <c r="B258" s="150"/>
      <c r="C258" s="150"/>
      <c r="D258" s="130">
        <v>3419</v>
      </c>
      <c r="E258" s="130">
        <v>5329</v>
      </c>
      <c r="F258" s="131" t="s">
        <v>282</v>
      </c>
      <c r="G258" s="97">
        <v>0</v>
      </c>
      <c r="H258" s="97">
        <v>200</v>
      </c>
      <c r="I258" s="97">
        <f t="shared" si="64"/>
        <v>200</v>
      </c>
      <c r="J258" s="98">
        <v>-200</v>
      </c>
      <c r="K258" s="98">
        <f t="shared" si="65"/>
        <v>0</v>
      </c>
      <c r="L258" s="68">
        <v>0</v>
      </c>
      <c r="M258" s="68">
        <f t="shared" si="31"/>
        <v>0</v>
      </c>
      <c r="N258" s="68">
        <v>0</v>
      </c>
      <c r="O258" s="68">
        <f t="shared" si="28"/>
        <v>0</v>
      </c>
      <c r="P258" s="69">
        <v>0</v>
      </c>
      <c r="Q258" s="69">
        <f t="shared" si="62"/>
        <v>0</v>
      </c>
      <c r="R258" s="69">
        <v>0</v>
      </c>
      <c r="S258" s="68">
        <f t="shared" si="61"/>
        <v>0</v>
      </c>
      <c r="T258" s="68">
        <v>0</v>
      </c>
      <c r="U258" s="68">
        <f t="shared" si="47"/>
        <v>0</v>
      </c>
      <c r="V258" s="68">
        <v>0</v>
      </c>
      <c r="W258" s="70">
        <f t="shared" si="56"/>
        <v>0</v>
      </c>
      <c r="X258" s="16"/>
    </row>
    <row r="259" spans="1:24" s="18" customFormat="1" hidden="1" x14ac:dyDescent="0.25">
      <c r="A259" s="85" t="s">
        <v>20</v>
      </c>
      <c r="B259" s="86" t="s">
        <v>289</v>
      </c>
      <c r="C259" s="86" t="s">
        <v>287</v>
      </c>
      <c r="D259" s="87" t="s">
        <v>21</v>
      </c>
      <c r="E259" s="87" t="s">
        <v>21</v>
      </c>
      <c r="F259" s="126" t="s">
        <v>290</v>
      </c>
      <c r="G259" s="75">
        <v>0</v>
      </c>
      <c r="H259" s="75"/>
      <c r="I259" s="75">
        <v>0</v>
      </c>
      <c r="J259" s="77">
        <f>+J260</f>
        <v>200</v>
      </c>
      <c r="K259" s="77">
        <f t="shared" si="65"/>
        <v>200</v>
      </c>
      <c r="L259" s="77">
        <v>0</v>
      </c>
      <c r="M259" s="77">
        <f t="shared" si="31"/>
        <v>200</v>
      </c>
      <c r="N259" s="77">
        <v>0</v>
      </c>
      <c r="O259" s="77">
        <f t="shared" si="28"/>
        <v>200</v>
      </c>
      <c r="P259" s="76">
        <v>0</v>
      </c>
      <c r="Q259" s="76">
        <f t="shared" si="62"/>
        <v>200</v>
      </c>
      <c r="R259" s="76">
        <v>0</v>
      </c>
      <c r="S259" s="77">
        <f t="shared" si="61"/>
        <v>200</v>
      </c>
      <c r="T259" s="77">
        <v>0</v>
      </c>
      <c r="U259" s="77">
        <f t="shared" si="47"/>
        <v>200</v>
      </c>
      <c r="V259" s="78">
        <v>0</v>
      </c>
      <c r="W259" s="79">
        <f t="shared" si="56"/>
        <v>200</v>
      </c>
      <c r="X259" s="16"/>
    </row>
    <row r="260" spans="1:24" s="18" customFormat="1" ht="13" hidden="1" thickBot="1" x14ac:dyDescent="0.3">
      <c r="A260" s="136"/>
      <c r="B260" s="137"/>
      <c r="C260" s="137"/>
      <c r="D260" s="151">
        <v>3419</v>
      </c>
      <c r="E260" s="151">
        <v>5329</v>
      </c>
      <c r="F260" s="148" t="s">
        <v>285</v>
      </c>
      <c r="G260" s="103">
        <v>0</v>
      </c>
      <c r="H260" s="103"/>
      <c r="I260" s="103">
        <v>0</v>
      </c>
      <c r="J260" s="104">
        <v>200</v>
      </c>
      <c r="K260" s="104">
        <f t="shared" si="65"/>
        <v>200</v>
      </c>
      <c r="L260" s="98">
        <v>0</v>
      </c>
      <c r="M260" s="98">
        <f t="shared" si="31"/>
        <v>200</v>
      </c>
      <c r="N260" s="98">
        <v>0</v>
      </c>
      <c r="O260" s="98">
        <f t="shared" si="28"/>
        <v>200</v>
      </c>
      <c r="P260" s="105">
        <v>0</v>
      </c>
      <c r="Q260" s="105">
        <f t="shared" si="62"/>
        <v>200</v>
      </c>
      <c r="R260" s="105">
        <v>0</v>
      </c>
      <c r="S260" s="98">
        <f t="shared" si="61"/>
        <v>200</v>
      </c>
      <c r="T260" s="98">
        <v>0</v>
      </c>
      <c r="U260" s="98">
        <f t="shared" si="47"/>
        <v>200</v>
      </c>
      <c r="V260" s="98">
        <v>0</v>
      </c>
      <c r="W260" s="135">
        <f t="shared" si="56"/>
        <v>200</v>
      </c>
      <c r="X260" s="16"/>
    </row>
    <row r="261" spans="1:24" s="18" customFormat="1" ht="13" hidden="1" thickBot="1" x14ac:dyDescent="0.3">
      <c r="A261" s="112" t="s">
        <v>127</v>
      </c>
      <c r="B261" s="207" t="s">
        <v>21</v>
      </c>
      <c r="C261" s="208"/>
      <c r="D261" s="113" t="s">
        <v>21</v>
      </c>
      <c r="E261" s="113" t="s">
        <v>21</v>
      </c>
      <c r="F261" s="114" t="s">
        <v>291</v>
      </c>
      <c r="G261" s="115">
        <f>+G262+G264</f>
        <v>1530</v>
      </c>
      <c r="H261" s="115">
        <f>+H262+H264+H268+H270+H272</f>
        <v>4436.8</v>
      </c>
      <c r="I261" s="115">
        <f t="shared" si="64"/>
        <v>5966.8</v>
      </c>
      <c r="J261" s="116">
        <f>+J264+J266+J272+J274</f>
        <v>0</v>
      </c>
      <c r="K261" s="116">
        <f t="shared" si="65"/>
        <v>5966.8</v>
      </c>
      <c r="L261" s="116">
        <v>0</v>
      </c>
      <c r="M261" s="116">
        <f t="shared" si="31"/>
        <v>5966.8</v>
      </c>
      <c r="N261" s="116">
        <f>+N262+N264</f>
        <v>-1330</v>
      </c>
      <c r="O261" s="116">
        <f t="shared" si="28"/>
        <v>4636.8</v>
      </c>
      <c r="P261" s="117">
        <v>0</v>
      </c>
      <c r="Q261" s="117">
        <f t="shared" si="62"/>
        <v>4636.8</v>
      </c>
      <c r="R261" s="117">
        <v>0</v>
      </c>
      <c r="S261" s="116">
        <f t="shared" si="61"/>
        <v>4636.8</v>
      </c>
      <c r="T261" s="116">
        <v>0</v>
      </c>
      <c r="U261" s="116">
        <f t="shared" si="47"/>
        <v>4636.8</v>
      </c>
      <c r="V261" s="118">
        <v>0</v>
      </c>
      <c r="W261" s="119">
        <f t="shared" si="56"/>
        <v>4636.8</v>
      </c>
      <c r="X261" s="16"/>
    </row>
    <row r="262" spans="1:24" s="18" customFormat="1" hidden="1" x14ac:dyDescent="0.25">
      <c r="A262" s="54" t="s">
        <v>20</v>
      </c>
      <c r="B262" s="55" t="s">
        <v>292</v>
      </c>
      <c r="C262" s="55" t="s">
        <v>26</v>
      </c>
      <c r="D262" s="56" t="s">
        <v>21</v>
      </c>
      <c r="E262" s="56" t="s">
        <v>21</v>
      </c>
      <c r="F262" s="152" t="s">
        <v>291</v>
      </c>
      <c r="G262" s="58">
        <f>+G263</f>
        <v>1230</v>
      </c>
      <c r="H262" s="58">
        <v>0</v>
      </c>
      <c r="I262" s="58">
        <f t="shared" si="64"/>
        <v>1230</v>
      </c>
      <c r="J262" s="59">
        <v>0</v>
      </c>
      <c r="K262" s="59">
        <f t="shared" si="65"/>
        <v>1230</v>
      </c>
      <c r="L262" s="59">
        <v>0</v>
      </c>
      <c r="M262" s="59">
        <f t="shared" si="31"/>
        <v>1230</v>
      </c>
      <c r="N262" s="59">
        <f>+N263</f>
        <v>-1230</v>
      </c>
      <c r="O262" s="59">
        <f t="shared" si="28"/>
        <v>0</v>
      </c>
      <c r="P262" s="60">
        <v>0</v>
      </c>
      <c r="Q262" s="60">
        <f t="shared" si="62"/>
        <v>0</v>
      </c>
      <c r="R262" s="60">
        <v>0</v>
      </c>
      <c r="S262" s="59">
        <f t="shared" si="61"/>
        <v>0</v>
      </c>
      <c r="T262" s="59">
        <v>0</v>
      </c>
      <c r="U262" s="59">
        <f t="shared" si="47"/>
        <v>0</v>
      </c>
      <c r="V262" s="61">
        <v>0</v>
      </c>
      <c r="W262" s="62">
        <f t="shared" si="56"/>
        <v>0</v>
      </c>
      <c r="X262" s="16"/>
    </row>
    <row r="263" spans="1:24" s="18" customFormat="1" hidden="1" x14ac:dyDescent="0.25">
      <c r="A263" s="71"/>
      <c r="B263" s="81"/>
      <c r="C263" s="81"/>
      <c r="D263" s="65">
        <v>3419</v>
      </c>
      <c r="E263" s="65">
        <v>5229</v>
      </c>
      <c r="F263" s="66" t="s">
        <v>185</v>
      </c>
      <c r="G263" s="67">
        <v>1230</v>
      </c>
      <c r="H263" s="67">
        <v>0</v>
      </c>
      <c r="I263" s="67">
        <f t="shared" si="64"/>
        <v>1230</v>
      </c>
      <c r="J263" s="68">
        <v>0</v>
      </c>
      <c r="K263" s="68">
        <f t="shared" si="65"/>
        <v>1230</v>
      </c>
      <c r="L263" s="68">
        <v>0</v>
      </c>
      <c r="M263" s="68">
        <f t="shared" si="31"/>
        <v>1230</v>
      </c>
      <c r="N263" s="68">
        <v>-1230</v>
      </c>
      <c r="O263" s="68">
        <f t="shared" si="28"/>
        <v>0</v>
      </c>
      <c r="P263" s="69">
        <v>0</v>
      </c>
      <c r="Q263" s="69">
        <f t="shared" si="62"/>
        <v>0</v>
      </c>
      <c r="R263" s="69">
        <v>0</v>
      </c>
      <c r="S263" s="68">
        <f t="shared" si="61"/>
        <v>0</v>
      </c>
      <c r="T263" s="68">
        <v>0</v>
      </c>
      <c r="U263" s="68">
        <f t="shared" si="47"/>
        <v>0</v>
      </c>
      <c r="V263" s="68">
        <v>0</v>
      </c>
      <c r="W263" s="70">
        <f t="shared" si="56"/>
        <v>0</v>
      </c>
      <c r="X263" s="16"/>
    </row>
    <row r="264" spans="1:24" s="18" customFormat="1" hidden="1" x14ac:dyDescent="0.25">
      <c r="A264" s="71" t="s">
        <v>20</v>
      </c>
      <c r="B264" s="81" t="s">
        <v>293</v>
      </c>
      <c r="C264" s="81" t="s">
        <v>26</v>
      </c>
      <c r="D264" s="82" t="s">
        <v>21</v>
      </c>
      <c r="E264" s="82" t="s">
        <v>21</v>
      </c>
      <c r="F264" s="83" t="s">
        <v>294</v>
      </c>
      <c r="G264" s="75">
        <f>+G265</f>
        <v>300</v>
      </c>
      <c r="H264" s="75">
        <v>0</v>
      </c>
      <c r="I264" s="75">
        <f t="shared" si="64"/>
        <v>300</v>
      </c>
      <c r="J264" s="77">
        <f>+J265</f>
        <v>-200</v>
      </c>
      <c r="K264" s="77">
        <f t="shared" si="65"/>
        <v>100</v>
      </c>
      <c r="L264" s="77">
        <v>0</v>
      </c>
      <c r="M264" s="77">
        <f t="shared" si="31"/>
        <v>100</v>
      </c>
      <c r="N264" s="77">
        <f>+N265</f>
        <v>-100</v>
      </c>
      <c r="O264" s="77">
        <f t="shared" si="28"/>
        <v>0</v>
      </c>
      <c r="P264" s="76">
        <v>0</v>
      </c>
      <c r="Q264" s="76">
        <f t="shared" si="62"/>
        <v>0</v>
      </c>
      <c r="R264" s="76">
        <v>0</v>
      </c>
      <c r="S264" s="77">
        <f t="shared" si="61"/>
        <v>0</v>
      </c>
      <c r="T264" s="77">
        <v>0</v>
      </c>
      <c r="U264" s="77">
        <f t="shared" si="47"/>
        <v>0</v>
      </c>
      <c r="V264" s="78">
        <v>0</v>
      </c>
      <c r="W264" s="79">
        <f t="shared" si="56"/>
        <v>0</v>
      </c>
      <c r="X264" s="16"/>
    </row>
    <row r="265" spans="1:24" s="18" customFormat="1" hidden="1" x14ac:dyDescent="0.25">
      <c r="A265" s="71"/>
      <c r="B265" s="81"/>
      <c r="C265" s="81"/>
      <c r="D265" s="65">
        <v>3419</v>
      </c>
      <c r="E265" s="65">
        <v>5229</v>
      </c>
      <c r="F265" s="66" t="s">
        <v>185</v>
      </c>
      <c r="G265" s="67">
        <v>300</v>
      </c>
      <c r="H265" s="67">
        <v>0</v>
      </c>
      <c r="I265" s="67">
        <f t="shared" si="64"/>
        <v>300</v>
      </c>
      <c r="J265" s="68">
        <v>-200</v>
      </c>
      <c r="K265" s="68">
        <f t="shared" si="65"/>
        <v>100</v>
      </c>
      <c r="L265" s="68">
        <v>0</v>
      </c>
      <c r="M265" s="68">
        <f t="shared" si="31"/>
        <v>100</v>
      </c>
      <c r="N265" s="68">
        <v>-100</v>
      </c>
      <c r="O265" s="68">
        <f t="shared" si="28"/>
        <v>0</v>
      </c>
      <c r="P265" s="69">
        <v>0</v>
      </c>
      <c r="Q265" s="69">
        <f t="shared" si="62"/>
        <v>0</v>
      </c>
      <c r="R265" s="69">
        <v>0</v>
      </c>
      <c r="S265" s="68">
        <f t="shared" si="61"/>
        <v>0</v>
      </c>
      <c r="T265" s="68">
        <v>0</v>
      </c>
      <c r="U265" s="68">
        <f t="shared" si="47"/>
        <v>0</v>
      </c>
      <c r="V265" s="68">
        <v>0</v>
      </c>
      <c r="W265" s="70">
        <f t="shared" si="56"/>
        <v>0</v>
      </c>
      <c r="X265" s="16"/>
    </row>
    <row r="266" spans="1:24" s="18" customFormat="1" ht="21" hidden="1" x14ac:dyDescent="0.25">
      <c r="A266" s="71" t="s">
        <v>20</v>
      </c>
      <c r="B266" s="81" t="s">
        <v>295</v>
      </c>
      <c r="C266" s="81" t="s">
        <v>26</v>
      </c>
      <c r="D266" s="82" t="s">
        <v>21</v>
      </c>
      <c r="E266" s="82" t="s">
        <v>21</v>
      </c>
      <c r="F266" s="83" t="s">
        <v>296</v>
      </c>
      <c r="G266" s="75">
        <v>0</v>
      </c>
      <c r="H266" s="75"/>
      <c r="I266" s="75">
        <v>0</v>
      </c>
      <c r="J266" s="77">
        <f>+J267</f>
        <v>200</v>
      </c>
      <c r="K266" s="77">
        <f t="shared" si="65"/>
        <v>200</v>
      </c>
      <c r="L266" s="77">
        <v>0</v>
      </c>
      <c r="M266" s="77">
        <f t="shared" si="31"/>
        <v>200</v>
      </c>
      <c r="N266" s="77">
        <v>0</v>
      </c>
      <c r="O266" s="77">
        <f t="shared" si="28"/>
        <v>200</v>
      </c>
      <c r="P266" s="76">
        <v>0</v>
      </c>
      <c r="Q266" s="76">
        <f t="shared" si="62"/>
        <v>200</v>
      </c>
      <c r="R266" s="76">
        <v>0</v>
      </c>
      <c r="S266" s="77">
        <f t="shared" si="61"/>
        <v>200</v>
      </c>
      <c r="T266" s="77">
        <v>0</v>
      </c>
      <c r="U266" s="77">
        <f t="shared" si="47"/>
        <v>200</v>
      </c>
      <c r="V266" s="78">
        <v>0</v>
      </c>
      <c r="W266" s="79">
        <f t="shared" si="56"/>
        <v>200</v>
      </c>
      <c r="X266" s="16"/>
    </row>
    <row r="267" spans="1:24" s="18" customFormat="1" hidden="1" x14ac:dyDescent="0.25">
      <c r="A267" s="71"/>
      <c r="B267" s="81"/>
      <c r="C267" s="81"/>
      <c r="D267" s="65">
        <v>3419</v>
      </c>
      <c r="E267" s="65">
        <v>5222</v>
      </c>
      <c r="F267" s="84" t="s">
        <v>181</v>
      </c>
      <c r="G267" s="67">
        <v>0</v>
      </c>
      <c r="H267" s="67"/>
      <c r="I267" s="67">
        <v>0</v>
      </c>
      <c r="J267" s="68">
        <v>200</v>
      </c>
      <c r="K267" s="68">
        <f t="shared" si="65"/>
        <v>200</v>
      </c>
      <c r="L267" s="68">
        <v>0</v>
      </c>
      <c r="M267" s="68">
        <f t="shared" si="31"/>
        <v>200</v>
      </c>
      <c r="N267" s="68">
        <v>0</v>
      </c>
      <c r="O267" s="68">
        <f t="shared" si="28"/>
        <v>200</v>
      </c>
      <c r="P267" s="69">
        <v>0</v>
      </c>
      <c r="Q267" s="69">
        <f t="shared" si="62"/>
        <v>200</v>
      </c>
      <c r="R267" s="69">
        <v>0</v>
      </c>
      <c r="S267" s="68">
        <f t="shared" si="61"/>
        <v>200</v>
      </c>
      <c r="T267" s="68">
        <v>0</v>
      </c>
      <c r="U267" s="68">
        <f t="shared" ref="U267:U307" si="67">+S267+T267</f>
        <v>200</v>
      </c>
      <c r="V267" s="68">
        <v>0</v>
      </c>
      <c r="W267" s="70">
        <f t="shared" si="56"/>
        <v>200</v>
      </c>
      <c r="X267" s="16"/>
    </row>
    <row r="268" spans="1:24" s="18" customFormat="1" ht="21" hidden="1" x14ac:dyDescent="0.25">
      <c r="A268" s="71" t="s">
        <v>20</v>
      </c>
      <c r="B268" s="81" t="s">
        <v>297</v>
      </c>
      <c r="C268" s="81" t="s">
        <v>26</v>
      </c>
      <c r="D268" s="82" t="s">
        <v>21</v>
      </c>
      <c r="E268" s="82" t="s">
        <v>21</v>
      </c>
      <c r="F268" s="83" t="s">
        <v>298</v>
      </c>
      <c r="G268" s="67">
        <v>0</v>
      </c>
      <c r="H268" s="75">
        <f>+H269</f>
        <v>4000</v>
      </c>
      <c r="I268" s="75">
        <f t="shared" si="64"/>
        <v>4000</v>
      </c>
      <c r="J268" s="77">
        <v>0</v>
      </c>
      <c r="K268" s="77">
        <f t="shared" si="65"/>
        <v>4000</v>
      </c>
      <c r="L268" s="77">
        <v>0</v>
      </c>
      <c r="M268" s="77">
        <f t="shared" si="31"/>
        <v>4000</v>
      </c>
      <c r="N268" s="77">
        <v>0</v>
      </c>
      <c r="O268" s="77">
        <f t="shared" si="28"/>
        <v>4000</v>
      </c>
      <c r="P268" s="76">
        <v>0</v>
      </c>
      <c r="Q268" s="76">
        <f t="shared" si="62"/>
        <v>4000</v>
      </c>
      <c r="R268" s="76">
        <v>0</v>
      </c>
      <c r="S268" s="77">
        <f t="shared" si="61"/>
        <v>4000</v>
      </c>
      <c r="T268" s="77">
        <v>0</v>
      </c>
      <c r="U268" s="77">
        <f t="shared" si="67"/>
        <v>4000</v>
      </c>
      <c r="V268" s="78">
        <v>0</v>
      </c>
      <c r="W268" s="79">
        <f t="shared" si="56"/>
        <v>4000</v>
      </c>
      <c r="X268" s="16"/>
    </row>
    <row r="269" spans="1:24" s="18" customFormat="1" hidden="1" x14ac:dyDescent="0.25">
      <c r="A269" s="63"/>
      <c r="B269" s="64"/>
      <c r="C269" s="64"/>
      <c r="D269" s="65">
        <v>3419</v>
      </c>
      <c r="E269" s="65">
        <v>5222</v>
      </c>
      <c r="F269" s="84" t="s">
        <v>181</v>
      </c>
      <c r="G269" s="67">
        <v>0</v>
      </c>
      <c r="H269" s="67">
        <v>4000</v>
      </c>
      <c r="I269" s="67">
        <f t="shared" si="64"/>
        <v>4000</v>
      </c>
      <c r="J269" s="68">
        <v>0</v>
      </c>
      <c r="K269" s="68">
        <f t="shared" si="65"/>
        <v>4000</v>
      </c>
      <c r="L269" s="68">
        <v>0</v>
      </c>
      <c r="M269" s="68">
        <f t="shared" si="31"/>
        <v>4000</v>
      </c>
      <c r="N269" s="68">
        <v>0</v>
      </c>
      <c r="O269" s="68">
        <f t="shared" si="28"/>
        <v>4000</v>
      </c>
      <c r="P269" s="69">
        <v>0</v>
      </c>
      <c r="Q269" s="69">
        <f t="shared" si="62"/>
        <v>4000</v>
      </c>
      <c r="R269" s="69">
        <v>0</v>
      </c>
      <c r="S269" s="68">
        <f t="shared" si="61"/>
        <v>4000</v>
      </c>
      <c r="T269" s="68">
        <v>0</v>
      </c>
      <c r="U269" s="68">
        <f t="shared" si="67"/>
        <v>4000</v>
      </c>
      <c r="V269" s="68">
        <v>0</v>
      </c>
      <c r="W269" s="70">
        <f t="shared" si="56"/>
        <v>4000</v>
      </c>
      <c r="X269" s="16"/>
    </row>
    <row r="270" spans="1:24" s="18" customFormat="1" hidden="1" x14ac:dyDescent="0.25">
      <c r="A270" s="85" t="s">
        <v>20</v>
      </c>
      <c r="B270" s="86" t="s">
        <v>299</v>
      </c>
      <c r="C270" s="86" t="s">
        <v>26</v>
      </c>
      <c r="D270" s="87" t="s">
        <v>21</v>
      </c>
      <c r="E270" s="87" t="s">
        <v>21</v>
      </c>
      <c r="F270" s="88" t="s">
        <v>300</v>
      </c>
      <c r="G270" s="75">
        <f>G271</f>
        <v>0</v>
      </c>
      <c r="H270" s="75">
        <f>H271</f>
        <v>36.799999999999997</v>
      </c>
      <c r="I270" s="75">
        <f t="shared" si="64"/>
        <v>36.799999999999997</v>
      </c>
      <c r="J270" s="77">
        <v>0</v>
      </c>
      <c r="K270" s="77">
        <f t="shared" si="65"/>
        <v>36.799999999999997</v>
      </c>
      <c r="L270" s="77">
        <v>0</v>
      </c>
      <c r="M270" s="77">
        <f t="shared" si="31"/>
        <v>36.799999999999997</v>
      </c>
      <c r="N270" s="77">
        <v>0</v>
      </c>
      <c r="O270" s="77">
        <f t="shared" si="28"/>
        <v>36.799999999999997</v>
      </c>
      <c r="P270" s="76">
        <v>0</v>
      </c>
      <c r="Q270" s="76">
        <f t="shared" si="62"/>
        <v>36.799999999999997</v>
      </c>
      <c r="R270" s="76">
        <v>0</v>
      </c>
      <c r="S270" s="77">
        <f t="shared" si="61"/>
        <v>36.799999999999997</v>
      </c>
      <c r="T270" s="77">
        <v>0</v>
      </c>
      <c r="U270" s="77">
        <f t="shared" si="67"/>
        <v>36.799999999999997</v>
      </c>
      <c r="V270" s="78">
        <v>0</v>
      </c>
      <c r="W270" s="79">
        <f t="shared" si="56"/>
        <v>36.799999999999997</v>
      </c>
      <c r="X270" s="16"/>
    </row>
    <row r="271" spans="1:24" hidden="1" x14ac:dyDescent="0.25">
      <c r="A271" s="85"/>
      <c r="B271" s="86"/>
      <c r="C271" s="86"/>
      <c r="D271" s="91">
        <v>3419</v>
      </c>
      <c r="E271" s="91">
        <v>5492</v>
      </c>
      <c r="F271" s="92" t="s">
        <v>117</v>
      </c>
      <c r="G271" s="67">
        <v>0</v>
      </c>
      <c r="H271" s="67">
        <v>36.799999999999997</v>
      </c>
      <c r="I271" s="67">
        <f t="shared" si="64"/>
        <v>36.799999999999997</v>
      </c>
      <c r="J271" s="68">
        <v>0</v>
      </c>
      <c r="K271" s="68">
        <f t="shared" si="65"/>
        <v>36.799999999999997</v>
      </c>
      <c r="L271" s="68">
        <v>0</v>
      </c>
      <c r="M271" s="68">
        <f t="shared" si="31"/>
        <v>36.799999999999997</v>
      </c>
      <c r="N271" s="68">
        <v>0</v>
      </c>
      <c r="O271" s="68">
        <f t="shared" si="28"/>
        <v>36.799999999999997</v>
      </c>
      <c r="P271" s="69">
        <v>0</v>
      </c>
      <c r="Q271" s="69">
        <f t="shared" si="62"/>
        <v>36.799999999999997</v>
      </c>
      <c r="R271" s="69">
        <v>0</v>
      </c>
      <c r="S271" s="68">
        <f t="shared" si="61"/>
        <v>36.799999999999997</v>
      </c>
      <c r="T271" s="68">
        <v>0</v>
      </c>
      <c r="U271" s="68">
        <f t="shared" si="67"/>
        <v>36.799999999999997</v>
      </c>
      <c r="V271" s="68">
        <v>0</v>
      </c>
      <c r="W271" s="70">
        <f t="shared" si="56"/>
        <v>36.799999999999997</v>
      </c>
    </row>
    <row r="272" spans="1:24" hidden="1" x14ac:dyDescent="0.25">
      <c r="A272" s="85" t="s">
        <v>20</v>
      </c>
      <c r="B272" s="86" t="s">
        <v>301</v>
      </c>
      <c r="C272" s="86" t="s">
        <v>26</v>
      </c>
      <c r="D272" s="82" t="s">
        <v>21</v>
      </c>
      <c r="E272" s="82" t="s">
        <v>21</v>
      </c>
      <c r="F272" s="126" t="s">
        <v>302</v>
      </c>
      <c r="G272" s="75">
        <v>0</v>
      </c>
      <c r="H272" s="75">
        <v>400</v>
      </c>
      <c r="I272" s="75">
        <f t="shared" si="64"/>
        <v>400</v>
      </c>
      <c r="J272" s="77">
        <f>+J273</f>
        <v>-400</v>
      </c>
      <c r="K272" s="77">
        <f t="shared" si="65"/>
        <v>0</v>
      </c>
      <c r="L272" s="77">
        <v>0</v>
      </c>
      <c r="M272" s="77">
        <f t="shared" si="31"/>
        <v>0</v>
      </c>
      <c r="N272" s="77">
        <v>0</v>
      </c>
      <c r="O272" s="77">
        <f t="shared" si="28"/>
        <v>0</v>
      </c>
      <c r="P272" s="76">
        <v>0</v>
      </c>
      <c r="Q272" s="76">
        <f t="shared" si="62"/>
        <v>0</v>
      </c>
      <c r="R272" s="76">
        <v>0</v>
      </c>
      <c r="S272" s="77">
        <f t="shared" si="61"/>
        <v>0</v>
      </c>
      <c r="T272" s="77">
        <v>0</v>
      </c>
      <c r="U272" s="77">
        <f t="shared" si="67"/>
        <v>0</v>
      </c>
      <c r="V272" s="78">
        <v>0</v>
      </c>
      <c r="W272" s="79">
        <f t="shared" si="56"/>
        <v>0</v>
      </c>
    </row>
    <row r="273" spans="1:23" s="1" customFormat="1" hidden="1" x14ac:dyDescent="0.25">
      <c r="A273" s="149"/>
      <c r="B273" s="150"/>
      <c r="C273" s="150"/>
      <c r="D273" s="130">
        <v>3419</v>
      </c>
      <c r="E273" s="130">
        <v>5229</v>
      </c>
      <c r="F273" s="141" t="s">
        <v>185</v>
      </c>
      <c r="G273" s="97">
        <v>0</v>
      </c>
      <c r="H273" s="97">
        <v>400</v>
      </c>
      <c r="I273" s="97">
        <f t="shared" si="64"/>
        <v>400</v>
      </c>
      <c r="J273" s="98">
        <v>-400</v>
      </c>
      <c r="K273" s="98">
        <f t="shared" si="65"/>
        <v>0</v>
      </c>
      <c r="L273" s="68">
        <v>0</v>
      </c>
      <c r="M273" s="68">
        <f t="shared" si="31"/>
        <v>0</v>
      </c>
      <c r="N273" s="68">
        <v>0</v>
      </c>
      <c r="O273" s="68">
        <f t="shared" si="28"/>
        <v>0</v>
      </c>
      <c r="P273" s="69">
        <v>0</v>
      </c>
      <c r="Q273" s="69">
        <f t="shared" si="62"/>
        <v>0</v>
      </c>
      <c r="R273" s="69">
        <v>0</v>
      </c>
      <c r="S273" s="68">
        <f t="shared" si="61"/>
        <v>0</v>
      </c>
      <c r="T273" s="68">
        <v>0</v>
      </c>
      <c r="U273" s="68">
        <f t="shared" si="67"/>
        <v>0</v>
      </c>
      <c r="V273" s="68">
        <v>0</v>
      </c>
      <c r="W273" s="70">
        <f t="shared" si="56"/>
        <v>0</v>
      </c>
    </row>
    <row r="274" spans="1:23" s="1" customFormat="1" hidden="1" x14ac:dyDescent="0.25">
      <c r="A274" s="85" t="s">
        <v>20</v>
      </c>
      <c r="B274" s="86" t="s">
        <v>303</v>
      </c>
      <c r="C274" s="86" t="s">
        <v>26</v>
      </c>
      <c r="D274" s="87" t="s">
        <v>21</v>
      </c>
      <c r="E274" s="87" t="s">
        <v>21</v>
      </c>
      <c r="F274" s="126" t="s">
        <v>304</v>
      </c>
      <c r="G274" s="75">
        <v>0</v>
      </c>
      <c r="H274" s="75"/>
      <c r="I274" s="75">
        <v>0</v>
      </c>
      <c r="J274" s="77">
        <f>+J275</f>
        <v>400</v>
      </c>
      <c r="K274" s="77">
        <f t="shared" si="65"/>
        <v>400</v>
      </c>
      <c r="L274" s="77">
        <v>0</v>
      </c>
      <c r="M274" s="77">
        <f t="shared" si="31"/>
        <v>400</v>
      </c>
      <c r="N274" s="77">
        <v>0</v>
      </c>
      <c r="O274" s="77">
        <f t="shared" si="28"/>
        <v>400</v>
      </c>
      <c r="P274" s="76">
        <v>0</v>
      </c>
      <c r="Q274" s="76">
        <f t="shared" si="62"/>
        <v>400</v>
      </c>
      <c r="R274" s="76">
        <v>0</v>
      </c>
      <c r="S274" s="77">
        <f t="shared" si="61"/>
        <v>400</v>
      </c>
      <c r="T274" s="77">
        <v>0</v>
      </c>
      <c r="U274" s="77">
        <f t="shared" si="67"/>
        <v>400</v>
      </c>
      <c r="V274" s="78">
        <v>0</v>
      </c>
      <c r="W274" s="79">
        <f t="shared" si="56"/>
        <v>400</v>
      </c>
    </row>
    <row r="275" spans="1:23" s="1" customFormat="1" ht="13" hidden="1" thickBot="1" x14ac:dyDescent="0.3">
      <c r="A275" s="153"/>
      <c r="B275" s="154"/>
      <c r="C275" s="154"/>
      <c r="D275" s="155">
        <v>3419</v>
      </c>
      <c r="E275" s="65">
        <v>5222</v>
      </c>
      <c r="F275" s="84" t="s">
        <v>181</v>
      </c>
      <c r="G275" s="103">
        <v>0</v>
      </c>
      <c r="H275" s="103"/>
      <c r="I275" s="103">
        <v>0</v>
      </c>
      <c r="J275" s="104">
        <v>400</v>
      </c>
      <c r="K275" s="98">
        <f t="shared" si="65"/>
        <v>400</v>
      </c>
      <c r="L275" s="98">
        <v>0</v>
      </c>
      <c r="M275" s="98">
        <f t="shared" si="31"/>
        <v>400</v>
      </c>
      <c r="N275" s="98">
        <v>0</v>
      </c>
      <c r="O275" s="98">
        <f t="shared" si="28"/>
        <v>400</v>
      </c>
      <c r="P275" s="105">
        <v>0</v>
      </c>
      <c r="Q275" s="105">
        <f t="shared" si="62"/>
        <v>400</v>
      </c>
      <c r="R275" s="105">
        <v>0</v>
      </c>
      <c r="S275" s="98">
        <f t="shared" si="61"/>
        <v>400</v>
      </c>
      <c r="T275" s="98">
        <v>0</v>
      </c>
      <c r="U275" s="98">
        <f t="shared" si="67"/>
        <v>400</v>
      </c>
      <c r="V275" s="98">
        <v>0</v>
      </c>
      <c r="W275" s="135">
        <f t="shared" si="56"/>
        <v>400</v>
      </c>
    </row>
    <row r="276" spans="1:23" s="1" customFormat="1" ht="13" hidden="1" thickBot="1" x14ac:dyDescent="0.3">
      <c r="A276" s="156" t="s">
        <v>20</v>
      </c>
      <c r="B276" s="199" t="s">
        <v>21</v>
      </c>
      <c r="C276" s="200"/>
      <c r="D276" s="157" t="s">
        <v>21</v>
      </c>
      <c r="E276" s="157" t="s">
        <v>21</v>
      </c>
      <c r="F276" s="158" t="s">
        <v>305</v>
      </c>
      <c r="G276" s="115">
        <v>0</v>
      </c>
      <c r="H276" s="115">
        <f>+H277</f>
        <v>5500</v>
      </c>
      <c r="I276" s="115">
        <f t="shared" si="64"/>
        <v>5500</v>
      </c>
      <c r="J276" s="116">
        <f>+J277</f>
        <v>0</v>
      </c>
      <c r="K276" s="116">
        <f t="shared" si="65"/>
        <v>5500</v>
      </c>
      <c r="L276" s="116">
        <v>0</v>
      </c>
      <c r="M276" s="116">
        <f t="shared" si="31"/>
        <v>5500</v>
      </c>
      <c r="N276" s="116">
        <f>+N277+N279+N281+N283+N285+N287</f>
        <v>-2600</v>
      </c>
      <c r="O276" s="116">
        <f t="shared" si="28"/>
        <v>2900</v>
      </c>
      <c r="P276" s="117">
        <v>0</v>
      </c>
      <c r="Q276" s="117">
        <f t="shared" si="62"/>
        <v>2900</v>
      </c>
      <c r="R276" s="117">
        <v>0</v>
      </c>
      <c r="S276" s="116">
        <f t="shared" si="61"/>
        <v>2900</v>
      </c>
      <c r="T276" s="116">
        <v>0</v>
      </c>
      <c r="U276" s="116">
        <f t="shared" si="67"/>
        <v>2900</v>
      </c>
      <c r="V276" s="118">
        <v>0</v>
      </c>
      <c r="W276" s="119">
        <f t="shared" si="56"/>
        <v>2900</v>
      </c>
    </row>
    <row r="277" spans="1:23" s="1" customFormat="1" hidden="1" x14ac:dyDescent="0.25">
      <c r="A277" s="136" t="s">
        <v>20</v>
      </c>
      <c r="B277" s="137" t="s">
        <v>306</v>
      </c>
      <c r="C277" s="137" t="s">
        <v>26</v>
      </c>
      <c r="D277" s="82" t="s">
        <v>21</v>
      </c>
      <c r="E277" s="82" t="s">
        <v>21</v>
      </c>
      <c r="F277" s="159" t="s">
        <v>307</v>
      </c>
      <c r="G277" s="122">
        <v>0</v>
      </c>
      <c r="H277" s="122">
        <v>5500</v>
      </c>
      <c r="I277" s="122">
        <f t="shared" si="64"/>
        <v>5500</v>
      </c>
      <c r="J277" s="59">
        <v>0</v>
      </c>
      <c r="K277" s="59">
        <f t="shared" si="65"/>
        <v>5500</v>
      </c>
      <c r="L277" s="59">
        <v>0</v>
      </c>
      <c r="M277" s="59">
        <f t="shared" si="31"/>
        <v>5500</v>
      </c>
      <c r="N277" s="59">
        <f>+N278</f>
        <v>-5500</v>
      </c>
      <c r="O277" s="59">
        <f t="shared" si="28"/>
        <v>0</v>
      </c>
      <c r="P277" s="60">
        <v>0</v>
      </c>
      <c r="Q277" s="60">
        <f t="shared" si="62"/>
        <v>0</v>
      </c>
      <c r="R277" s="60">
        <v>0</v>
      </c>
      <c r="S277" s="59">
        <f t="shared" si="61"/>
        <v>0</v>
      </c>
      <c r="T277" s="59">
        <v>0</v>
      </c>
      <c r="U277" s="59">
        <f t="shared" si="67"/>
        <v>0</v>
      </c>
      <c r="V277" s="61">
        <v>0</v>
      </c>
      <c r="W277" s="62">
        <f t="shared" si="56"/>
        <v>0</v>
      </c>
    </row>
    <row r="278" spans="1:23" s="1" customFormat="1" hidden="1" x14ac:dyDescent="0.25">
      <c r="A278" s="160"/>
      <c r="B278" s="161"/>
      <c r="C278" s="161"/>
      <c r="D278" s="130">
        <v>3419</v>
      </c>
      <c r="E278" s="130">
        <v>5229</v>
      </c>
      <c r="F278" s="141" t="s">
        <v>185</v>
      </c>
      <c r="G278" s="105">
        <v>0</v>
      </c>
      <c r="H278" s="105">
        <v>5500</v>
      </c>
      <c r="I278" s="97">
        <f t="shared" si="64"/>
        <v>5500</v>
      </c>
      <c r="J278" s="98">
        <v>0</v>
      </c>
      <c r="K278" s="98">
        <f t="shared" si="65"/>
        <v>5500</v>
      </c>
      <c r="L278" s="98">
        <v>0</v>
      </c>
      <c r="M278" s="98">
        <f t="shared" si="31"/>
        <v>5500</v>
      </c>
      <c r="N278" s="98">
        <v>-5500</v>
      </c>
      <c r="O278" s="98">
        <f t="shared" si="28"/>
        <v>0</v>
      </c>
      <c r="P278" s="69">
        <v>0</v>
      </c>
      <c r="Q278" s="69">
        <f t="shared" si="62"/>
        <v>0</v>
      </c>
      <c r="R278" s="69">
        <v>0</v>
      </c>
      <c r="S278" s="68">
        <f t="shared" si="61"/>
        <v>0</v>
      </c>
      <c r="T278" s="68">
        <v>0</v>
      </c>
      <c r="U278" s="68">
        <f t="shared" si="67"/>
        <v>0</v>
      </c>
      <c r="V278" s="68">
        <v>0</v>
      </c>
      <c r="W278" s="70">
        <f t="shared" si="56"/>
        <v>0</v>
      </c>
    </row>
    <row r="279" spans="1:23" s="1" customFormat="1" ht="21" hidden="1" x14ac:dyDescent="0.25">
      <c r="A279" s="85" t="s">
        <v>20</v>
      </c>
      <c r="B279" s="86" t="s">
        <v>308</v>
      </c>
      <c r="C279" s="86" t="s">
        <v>26</v>
      </c>
      <c r="D279" s="82" t="s">
        <v>21</v>
      </c>
      <c r="E279" s="82" t="s">
        <v>21</v>
      </c>
      <c r="F279" s="88" t="s">
        <v>309</v>
      </c>
      <c r="G279" s="76">
        <v>0</v>
      </c>
      <c r="H279" s="76"/>
      <c r="I279" s="75"/>
      <c r="J279" s="77"/>
      <c r="K279" s="77"/>
      <c r="L279" s="77"/>
      <c r="M279" s="77">
        <v>0</v>
      </c>
      <c r="N279" s="77">
        <f>+N280</f>
        <v>800</v>
      </c>
      <c r="O279" s="77">
        <f>+M279+N279</f>
        <v>800</v>
      </c>
      <c r="P279" s="76">
        <v>0</v>
      </c>
      <c r="Q279" s="76">
        <f t="shared" si="62"/>
        <v>800</v>
      </c>
      <c r="R279" s="76">
        <v>0</v>
      </c>
      <c r="S279" s="77">
        <f t="shared" si="61"/>
        <v>800</v>
      </c>
      <c r="T279" s="77">
        <v>0</v>
      </c>
      <c r="U279" s="77">
        <f t="shared" si="67"/>
        <v>800</v>
      </c>
      <c r="V279" s="78">
        <v>0</v>
      </c>
      <c r="W279" s="79">
        <f t="shared" si="56"/>
        <v>800</v>
      </c>
    </row>
    <row r="280" spans="1:23" s="1" customFormat="1" hidden="1" x14ac:dyDescent="0.25">
      <c r="A280" s="132"/>
      <c r="B280" s="133"/>
      <c r="C280" s="133"/>
      <c r="D280" s="91">
        <v>3419</v>
      </c>
      <c r="E280" s="65">
        <v>5222</v>
      </c>
      <c r="F280" s="84" t="s">
        <v>181</v>
      </c>
      <c r="G280" s="69">
        <v>0</v>
      </c>
      <c r="H280" s="69"/>
      <c r="I280" s="67"/>
      <c r="J280" s="68"/>
      <c r="K280" s="68"/>
      <c r="L280" s="68"/>
      <c r="M280" s="68">
        <v>0</v>
      </c>
      <c r="N280" s="68">
        <v>800</v>
      </c>
      <c r="O280" s="68">
        <f>+M280+N280</f>
        <v>800</v>
      </c>
      <c r="P280" s="69">
        <v>0</v>
      </c>
      <c r="Q280" s="69">
        <f t="shared" si="62"/>
        <v>800</v>
      </c>
      <c r="R280" s="69">
        <v>0</v>
      </c>
      <c r="S280" s="68">
        <f t="shared" si="61"/>
        <v>800</v>
      </c>
      <c r="T280" s="68">
        <v>0</v>
      </c>
      <c r="U280" s="68">
        <f t="shared" si="67"/>
        <v>800</v>
      </c>
      <c r="V280" s="68">
        <v>0</v>
      </c>
      <c r="W280" s="70">
        <f t="shared" si="56"/>
        <v>800</v>
      </c>
    </row>
    <row r="281" spans="1:23" s="1" customFormat="1" ht="21" hidden="1" x14ac:dyDescent="0.25">
      <c r="A281" s="85" t="s">
        <v>20</v>
      </c>
      <c r="B281" s="86" t="s">
        <v>310</v>
      </c>
      <c r="C281" s="86" t="s">
        <v>26</v>
      </c>
      <c r="D281" s="82" t="s">
        <v>21</v>
      </c>
      <c r="E281" s="82" t="s">
        <v>21</v>
      </c>
      <c r="F281" s="88" t="s">
        <v>311</v>
      </c>
      <c r="G281" s="76">
        <v>0</v>
      </c>
      <c r="H281" s="76"/>
      <c r="I281" s="75"/>
      <c r="J281" s="77"/>
      <c r="K281" s="77"/>
      <c r="L281" s="77"/>
      <c r="M281" s="77">
        <v>0</v>
      </c>
      <c r="N281" s="77">
        <f t="shared" ref="N281" si="68">+N282</f>
        <v>300</v>
      </c>
      <c r="O281" s="77">
        <f t="shared" ref="O281:O307" si="69">+M281+N281</f>
        <v>300</v>
      </c>
      <c r="P281" s="76">
        <v>0</v>
      </c>
      <c r="Q281" s="76">
        <f t="shared" si="62"/>
        <v>300</v>
      </c>
      <c r="R281" s="76">
        <v>0</v>
      </c>
      <c r="S281" s="77">
        <f t="shared" si="61"/>
        <v>300</v>
      </c>
      <c r="T281" s="77">
        <v>0</v>
      </c>
      <c r="U281" s="77">
        <f t="shared" si="67"/>
        <v>300</v>
      </c>
      <c r="V281" s="78">
        <v>0</v>
      </c>
      <c r="W281" s="79">
        <f t="shared" si="56"/>
        <v>300</v>
      </c>
    </row>
    <row r="282" spans="1:23" s="1" customFormat="1" hidden="1" x14ac:dyDescent="0.25">
      <c r="A282" s="132"/>
      <c r="B282" s="133"/>
      <c r="C282" s="133"/>
      <c r="D282" s="91">
        <v>3419</v>
      </c>
      <c r="E282" s="65">
        <v>5222</v>
      </c>
      <c r="F282" s="84" t="s">
        <v>181</v>
      </c>
      <c r="G282" s="69">
        <v>0</v>
      </c>
      <c r="H282" s="69"/>
      <c r="I282" s="67"/>
      <c r="J282" s="68"/>
      <c r="K282" s="68"/>
      <c r="L282" s="68"/>
      <c r="M282" s="68">
        <v>0</v>
      </c>
      <c r="N282" s="68">
        <v>300</v>
      </c>
      <c r="O282" s="68">
        <f t="shared" si="69"/>
        <v>300</v>
      </c>
      <c r="P282" s="69">
        <v>0</v>
      </c>
      <c r="Q282" s="69">
        <f t="shared" si="62"/>
        <v>300</v>
      </c>
      <c r="R282" s="69">
        <v>0</v>
      </c>
      <c r="S282" s="68">
        <f t="shared" si="61"/>
        <v>300</v>
      </c>
      <c r="T282" s="68">
        <v>0</v>
      </c>
      <c r="U282" s="68">
        <f t="shared" si="67"/>
        <v>300</v>
      </c>
      <c r="V282" s="68">
        <v>0</v>
      </c>
      <c r="W282" s="70">
        <f t="shared" ref="W282:W307" si="70">+U282+V282</f>
        <v>300</v>
      </c>
    </row>
    <row r="283" spans="1:23" s="1" customFormat="1" ht="21" hidden="1" x14ac:dyDescent="0.25">
      <c r="A283" s="85" t="s">
        <v>20</v>
      </c>
      <c r="B283" s="86" t="s">
        <v>312</v>
      </c>
      <c r="C283" s="86" t="s">
        <v>26</v>
      </c>
      <c r="D283" s="82" t="s">
        <v>21</v>
      </c>
      <c r="E283" s="82" t="s">
        <v>21</v>
      </c>
      <c r="F283" s="88" t="s">
        <v>313</v>
      </c>
      <c r="G283" s="76">
        <v>0</v>
      </c>
      <c r="H283" s="76"/>
      <c r="I283" s="75"/>
      <c r="J283" s="77"/>
      <c r="K283" s="77"/>
      <c r="L283" s="77"/>
      <c r="M283" s="77">
        <v>0</v>
      </c>
      <c r="N283" s="77">
        <f t="shared" ref="N283" si="71">+N284</f>
        <v>200</v>
      </c>
      <c r="O283" s="77">
        <f t="shared" si="69"/>
        <v>200</v>
      </c>
      <c r="P283" s="76">
        <v>0</v>
      </c>
      <c r="Q283" s="76">
        <f t="shared" si="62"/>
        <v>200</v>
      </c>
      <c r="R283" s="76">
        <v>0</v>
      </c>
      <c r="S283" s="77">
        <f t="shared" si="61"/>
        <v>200</v>
      </c>
      <c r="T283" s="77">
        <v>0</v>
      </c>
      <c r="U283" s="77">
        <f t="shared" si="67"/>
        <v>200</v>
      </c>
      <c r="V283" s="78">
        <v>0</v>
      </c>
      <c r="W283" s="79">
        <f t="shared" si="70"/>
        <v>200</v>
      </c>
    </row>
    <row r="284" spans="1:23" s="1" customFormat="1" hidden="1" x14ac:dyDescent="0.25">
      <c r="A284" s="132"/>
      <c r="B284" s="133"/>
      <c r="C284" s="133"/>
      <c r="D284" s="91">
        <v>3419</v>
      </c>
      <c r="E284" s="65">
        <v>5222</v>
      </c>
      <c r="F284" s="84" t="s">
        <v>181</v>
      </c>
      <c r="G284" s="69">
        <v>0</v>
      </c>
      <c r="H284" s="69"/>
      <c r="I284" s="67"/>
      <c r="J284" s="68"/>
      <c r="K284" s="68"/>
      <c r="L284" s="68"/>
      <c r="M284" s="68">
        <v>0</v>
      </c>
      <c r="N284" s="68">
        <v>200</v>
      </c>
      <c r="O284" s="68">
        <f t="shared" si="69"/>
        <v>200</v>
      </c>
      <c r="P284" s="69">
        <v>0</v>
      </c>
      <c r="Q284" s="69">
        <f t="shared" si="62"/>
        <v>200</v>
      </c>
      <c r="R284" s="69">
        <v>0</v>
      </c>
      <c r="S284" s="68">
        <f t="shared" si="61"/>
        <v>200</v>
      </c>
      <c r="T284" s="68">
        <v>0</v>
      </c>
      <c r="U284" s="68">
        <f t="shared" si="67"/>
        <v>200</v>
      </c>
      <c r="V284" s="68">
        <v>0</v>
      </c>
      <c r="W284" s="70">
        <f t="shared" si="70"/>
        <v>200</v>
      </c>
    </row>
    <row r="285" spans="1:23" s="1" customFormat="1" ht="21" hidden="1" x14ac:dyDescent="0.25">
      <c r="A285" s="85" t="s">
        <v>20</v>
      </c>
      <c r="B285" s="86" t="s">
        <v>314</v>
      </c>
      <c r="C285" s="86" t="s">
        <v>26</v>
      </c>
      <c r="D285" s="82" t="s">
        <v>21</v>
      </c>
      <c r="E285" s="82" t="s">
        <v>21</v>
      </c>
      <c r="F285" s="88" t="s">
        <v>315</v>
      </c>
      <c r="G285" s="76">
        <v>0</v>
      </c>
      <c r="H285" s="76"/>
      <c r="I285" s="75"/>
      <c r="J285" s="77"/>
      <c r="K285" s="77"/>
      <c r="L285" s="77"/>
      <c r="M285" s="77">
        <v>0</v>
      </c>
      <c r="N285" s="77">
        <f t="shared" ref="N285" si="72">+N286</f>
        <v>800</v>
      </c>
      <c r="O285" s="77">
        <f t="shared" si="69"/>
        <v>800</v>
      </c>
      <c r="P285" s="76">
        <v>0</v>
      </c>
      <c r="Q285" s="76">
        <f t="shared" si="62"/>
        <v>800</v>
      </c>
      <c r="R285" s="76">
        <v>0</v>
      </c>
      <c r="S285" s="77">
        <f t="shared" si="61"/>
        <v>800</v>
      </c>
      <c r="T285" s="77">
        <v>0</v>
      </c>
      <c r="U285" s="77">
        <f t="shared" si="67"/>
        <v>800</v>
      </c>
      <c r="V285" s="78">
        <v>0</v>
      </c>
      <c r="W285" s="79">
        <f t="shared" si="70"/>
        <v>800</v>
      </c>
    </row>
    <row r="286" spans="1:23" s="1" customFormat="1" hidden="1" x14ac:dyDescent="0.25">
      <c r="A286" s="132"/>
      <c r="B286" s="133"/>
      <c r="C286" s="133"/>
      <c r="D286" s="91">
        <v>3419</v>
      </c>
      <c r="E286" s="65">
        <v>5222</v>
      </c>
      <c r="F286" s="84" t="s">
        <v>181</v>
      </c>
      <c r="G286" s="69">
        <v>0</v>
      </c>
      <c r="H286" s="69"/>
      <c r="I286" s="67"/>
      <c r="J286" s="68"/>
      <c r="K286" s="68"/>
      <c r="L286" s="68"/>
      <c r="M286" s="68">
        <v>0</v>
      </c>
      <c r="N286" s="68">
        <v>800</v>
      </c>
      <c r="O286" s="68">
        <f t="shared" si="69"/>
        <v>800</v>
      </c>
      <c r="P286" s="69">
        <v>0</v>
      </c>
      <c r="Q286" s="69">
        <f t="shared" si="62"/>
        <v>800</v>
      </c>
      <c r="R286" s="69">
        <v>0</v>
      </c>
      <c r="S286" s="68">
        <f t="shared" si="61"/>
        <v>800</v>
      </c>
      <c r="T286" s="68">
        <v>0</v>
      </c>
      <c r="U286" s="68">
        <f t="shared" si="67"/>
        <v>800</v>
      </c>
      <c r="V286" s="68">
        <v>0</v>
      </c>
      <c r="W286" s="70">
        <f t="shared" si="70"/>
        <v>800</v>
      </c>
    </row>
    <row r="287" spans="1:23" s="1" customFormat="1" ht="21" hidden="1" x14ac:dyDescent="0.25">
      <c r="A287" s="85" t="s">
        <v>20</v>
      </c>
      <c r="B287" s="86" t="s">
        <v>316</v>
      </c>
      <c r="C287" s="86" t="s">
        <v>26</v>
      </c>
      <c r="D287" s="82" t="s">
        <v>21</v>
      </c>
      <c r="E287" s="82" t="s">
        <v>21</v>
      </c>
      <c r="F287" s="88" t="s">
        <v>317</v>
      </c>
      <c r="G287" s="76">
        <v>0</v>
      </c>
      <c r="H287" s="76"/>
      <c r="I287" s="75"/>
      <c r="J287" s="77"/>
      <c r="K287" s="77"/>
      <c r="L287" s="77"/>
      <c r="M287" s="77">
        <v>0</v>
      </c>
      <c r="N287" s="77">
        <f t="shared" ref="N287" si="73">+N288</f>
        <v>800</v>
      </c>
      <c r="O287" s="77">
        <f t="shared" si="69"/>
        <v>800</v>
      </c>
      <c r="P287" s="76">
        <v>0</v>
      </c>
      <c r="Q287" s="76">
        <f t="shared" si="62"/>
        <v>800</v>
      </c>
      <c r="R287" s="76">
        <v>0</v>
      </c>
      <c r="S287" s="77">
        <f t="shared" si="61"/>
        <v>800</v>
      </c>
      <c r="T287" s="77">
        <v>0</v>
      </c>
      <c r="U287" s="77">
        <f t="shared" si="67"/>
        <v>800</v>
      </c>
      <c r="V287" s="78">
        <v>0</v>
      </c>
      <c r="W287" s="79">
        <f t="shared" si="70"/>
        <v>800</v>
      </c>
    </row>
    <row r="288" spans="1:23" s="1" customFormat="1" ht="13" hidden="1" thickBot="1" x14ac:dyDescent="0.3">
      <c r="A288" s="132"/>
      <c r="B288" s="133"/>
      <c r="C288" s="133"/>
      <c r="D288" s="91">
        <v>3419</v>
      </c>
      <c r="E288" s="65">
        <v>5222</v>
      </c>
      <c r="F288" s="84" t="s">
        <v>181</v>
      </c>
      <c r="G288" s="69">
        <v>0</v>
      </c>
      <c r="H288" s="69"/>
      <c r="I288" s="67"/>
      <c r="J288" s="68"/>
      <c r="K288" s="68"/>
      <c r="L288" s="68"/>
      <c r="M288" s="68">
        <v>0</v>
      </c>
      <c r="N288" s="98">
        <v>800</v>
      </c>
      <c r="O288" s="98">
        <f t="shared" si="69"/>
        <v>800</v>
      </c>
      <c r="P288" s="105">
        <v>0</v>
      </c>
      <c r="Q288" s="105">
        <f t="shared" si="62"/>
        <v>800</v>
      </c>
      <c r="R288" s="105">
        <v>0</v>
      </c>
      <c r="S288" s="98">
        <f t="shared" si="61"/>
        <v>800</v>
      </c>
      <c r="T288" s="98">
        <v>0</v>
      </c>
      <c r="U288" s="98">
        <f t="shared" si="67"/>
        <v>800</v>
      </c>
      <c r="V288" s="98">
        <v>0</v>
      </c>
      <c r="W288" s="135">
        <f t="shared" si="70"/>
        <v>800</v>
      </c>
    </row>
    <row r="289" spans="1:23" s="1" customFormat="1" ht="13" hidden="1" thickBot="1" x14ac:dyDescent="0.3">
      <c r="A289" s="156" t="s">
        <v>20</v>
      </c>
      <c r="B289" s="199" t="s">
        <v>21</v>
      </c>
      <c r="C289" s="200"/>
      <c r="D289" s="157" t="s">
        <v>21</v>
      </c>
      <c r="E289" s="157" t="s">
        <v>21</v>
      </c>
      <c r="F289" s="158" t="s">
        <v>318</v>
      </c>
      <c r="G289" s="115">
        <v>0</v>
      </c>
      <c r="H289" s="115">
        <f>+H290</f>
        <v>1000</v>
      </c>
      <c r="I289" s="115">
        <f t="shared" si="64"/>
        <v>1000</v>
      </c>
      <c r="J289" s="116">
        <f>+J290</f>
        <v>0</v>
      </c>
      <c r="K289" s="116">
        <f t="shared" si="65"/>
        <v>1000</v>
      </c>
      <c r="L289" s="116">
        <v>0</v>
      </c>
      <c r="M289" s="116">
        <f t="shared" si="31"/>
        <v>1000</v>
      </c>
      <c r="N289" s="116">
        <f>+N290+N292+N294+N296+N298+N300+N302+N304+N306</f>
        <v>0</v>
      </c>
      <c r="O289" s="116">
        <f t="shared" si="69"/>
        <v>1000</v>
      </c>
      <c r="P289" s="117">
        <v>0</v>
      </c>
      <c r="Q289" s="117">
        <f t="shared" si="62"/>
        <v>1000</v>
      </c>
      <c r="R289" s="117">
        <v>0</v>
      </c>
      <c r="S289" s="116">
        <f t="shared" si="61"/>
        <v>1000</v>
      </c>
      <c r="T289" s="116">
        <v>0</v>
      </c>
      <c r="U289" s="116">
        <f t="shared" si="67"/>
        <v>1000</v>
      </c>
      <c r="V289" s="118">
        <v>0</v>
      </c>
      <c r="W289" s="119">
        <f t="shared" si="70"/>
        <v>1000</v>
      </c>
    </row>
    <row r="290" spans="1:23" s="1" customFormat="1" hidden="1" x14ac:dyDescent="0.25">
      <c r="A290" s="85" t="s">
        <v>20</v>
      </c>
      <c r="B290" s="137" t="s">
        <v>319</v>
      </c>
      <c r="C290" s="137" t="s">
        <v>26</v>
      </c>
      <c r="D290" s="82" t="s">
        <v>21</v>
      </c>
      <c r="E290" s="82" t="s">
        <v>21</v>
      </c>
      <c r="F290" s="159" t="s">
        <v>320</v>
      </c>
      <c r="G290" s="122">
        <v>0</v>
      </c>
      <c r="H290" s="122">
        <v>1000</v>
      </c>
      <c r="I290" s="122">
        <f t="shared" si="64"/>
        <v>1000</v>
      </c>
      <c r="J290" s="59">
        <v>0</v>
      </c>
      <c r="K290" s="59">
        <f t="shared" si="65"/>
        <v>1000</v>
      </c>
      <c r="L290" s="59">
        <v>0</v>
      </c>
      <c r="M290" s="59">
        <f t="shared" si="31"/>
        <v>1000</v>
      </c>
      <c r="N290" s="59">
        <f>+N291</f>
        <v>-1000</v>
      </c>
      <c r="O290" s="59">
        <f t="shared" si="69"/>
        <v>0</v>
      </c>
      <c r="P290" s="60">
        <v>0</v>
      </c>
      <c r="Q290" s="60">
        <f t="shared" si="62"/>
        <v>0</v>
      </c>
      <c r="R290" s="60">
        <v>0</v>
      </c>
      <c r="S290" s="59">
        <f t="shared" si="61"/>
        <v>0</v>
      </c>
      <c r="T290" s="59">
        <v>0</v>
      </c>
      <c r="U290" s="59">
        <f t="shared" si="67"/>
        <v>0</v>
      </c>
      <c r="V290" s="61">
        <v>0</v>
      </c>
      <c r="W290" s="62">
        <f t="shared" si="70"/>
        <v>0</v>
      </c>
    </row>
    <row r="291" spans="1:23" s="1" customFormat="1" ht="13" hidden="1" thickBot="1" x14ac:dyDescent="0.3">
      <c r="A291" s="142"/>
      <c r="B291" s="143"/>
      <c r="C291" s="143"/>
      <c r="D291" s="144">
        <v>3419</v>
      </c>
      <c r="E291" s="144">
        <v>5229</v>
      </c>
      <c r="F291" s="162" t="s">
        <v>185</v>
      </c>
      <c r="G291" s="163">
        <v>0</v>
      </c>
      <c r="H291" s="163">
        <v>1000</v>
      </c>
      <c r="I291" s="164">
        <f t="shared" si="64"/>
        <v>1000</v>
      </c>
      <c r="J291" s="106">
        <v>0</v>
      </c>
      <c r="K291" s="106">
        <f t="shared" si="65"/>
        <v>1000</v>
      </c>
      <c r="L291" s="106">
        <v>0</v>
      </c>
      <c r="M291" s="106">
        <f t="shared" ref="M291" si="74">+K291+L291</f>
        <v>1000</v>
      </c>
      <c r="N291" s="106">
        <v>-1000</v>
      </c>
      <c r="O291" s="106">
        <f t="shared" si="69"/>
        <v>0</v>
      </c>
      <c r="P291" s="69">
        <v>0</v>
      </c>
      <c r="Q291" s="69">
        <f t="shared" si="62"/>
        <v>0</v>
      </c>
      <c r="R291" s="69">
        <v>0</v>
      </c>
      <c r="S291" s="68">
        <f t="shared" si="61"/>
        <v>0</v>
      </c>
      <c r="T291" s="68">
        <v>0</v>
      </c>
      <c r="U291" s="68">
        <f t="shared" si="67"/>
        <v>0</v>
      </c>
      <c r="V291" s="68">
        <v>0</v>
      </c>
      <c r="W291" s="70">
        <f t="shared" si="70"/>
        <v>0</v>
      </c>
    </row>
    <row r="292" spans="1:23" s="1" customFormat="1" ht="31.5" hidden="1" x14ac:dyDescent="0.25">
      <c r="A292" s="71" t="s">
        <v>20</v>
      </c>
      <c r="B292" s="81" t="s">
        <v>321</v>
      </c>
      <c r="C292" s="81" t="s">
        <v>26</v>
      </c>
      <c r="D292" s="82" t="s">
        <v>21</v>
      </c>
      <c r="E292" s="165" t="s">
        <v>21</v>
      </c>
      <c r="F292" s="88" t="s">
        <v>322</v>
      </c>
      <c r="G292" s="76">
        <v>0</v>
      </c>
      <c r="H292" s="76"/>
      <c r="I292" s="75"/>
      <c r="J292" s="77"/>
      <c r="K292" s="77"/>
      <c r="L292" s="77"/>
      <c r="M292" s="77">
        <v>0</v>
      </c>
      <c r="N292" s="77">
        <f>+N293</f>
        <v>60</v>
      </c>
      <c r="O292" s="77">
        <f t="shared" si="69"/>
        <v>60</v>
      </c>
      <c r="P292" s="76">
        <v>0</v>
      </c>
      <c r="Q292" s="76">
        <f t="shared" si="62"/>
        <v>60</v>
      </c>
      <c r="R292" s="76">
        <v>0</v>
      </c>
      <c r="S292" s="77">
        <f t="shared" si="61"/>
        <v>60</v>
      </c>
      <c r="T292" s="77">
        <v>0</v>
      </c>
      <c r="U292" s="77">
        <f t="shared" si="67"/>
        <v>60</v>
      </c>
      <c r="V292" s="78">
        <v>0</v>
      </c>
      <c r="W292" s="79">
        <f t="shared" si="70"/>
        <v>60</v>
      </c>
    </row>
    <row r="293" spans="1:23" s="1" customFormat="1" hidden="1" x14ac:dyDescent="0.25">
      <c r="A293" s="166"/>
      <c r="B293" s="167"/>
      <c r="C293" s="167"/>
      <c r="D293" s="91">
        <v>3419</v>
      </c>
      <c r="E293" s="168">
        <v>5222</v>
      </c>
      <c r="F293" s="84" t="s">
        <v>181</v>
      </c>
      <c r="G293" s="69">
        <v>0</v>
      </c>
      <c r="H293" s="69"/>
      <c r="I293" s="67"/>
      <c r="J293" s="68"/>
      <c r="K293" s="68"/>
      <c r="L293" s="68"/>
      <c r="M293" s="68">
        <v>0</v>
      </c>
      <c r="N293" s="68">
        <v>60</v>
      </c>
      <c r="O293" s="68">
        <f t="shared" si="69"/>
        <v>60</v>
      </c>
      <c r="P293" s="69">
        <v>0</v>
      </c>
      <c r="Q293" s="69">
        <f t="shared" si="62"/>
        <v>60</v>
      </c>
      <c r="R293" s="69">
        <v>0</v>
      </c>
      <c r="S293" s="68">
        <f t="shared" si="61"/>
        <v>60</v>
      </c>
      <c r="T293" s="68">
        <v>0</v>
      </c>
      <c r="U293" s="68">
        <f t="shared" si="67"/>
        <v>60</v>
      </c>
      <c r="V293" s="68">
        <v>0</v>
      </c>
      <c r="W293" s="70">
        <f t="shared" si="70"/>
        <v>60</v>
      </c>
    </row>
    <row r="294" spans="1:23" s="1" customFormat="1" ht="31.5" hidden="1" x14ac:dyDescent="0.25">
      <c r="A294" s="71" t="s">
        <v>20</v>
      </c>
      <c r="B294" s="81" t="s">
        <v>323</v>
      </c>
      <c r="C294" s="81" t="s">
        <v>26</v>
      </c>
      <c r="D294" s="169" t="s">
        <v>21</v>
      </c>
      <c r="E294" s="82" t="s">
        <v>21</v>
      </c>
      <c r="F294" s="88" t="s">
        <v>324</v>
      </c>
      <c r="G294" s="76">
        <v>0</v>
      </c>
      <c r="H294" s="76"/>
      <c r="I294" s="75"/>
      <c r="J294" s="77"/>
      <c r="K294" s="77"/>
      <c r="L294" s="77"/>
      <c r="M294" s="77">
        <v>0</v>
      </c>
      <c r="N294" s="77">
        <f t="shared" ref="N294" si="75">+N295</f>
        <v>60</v>
      </c>
      <c r="O294" s="77">
        <f t="shared" si="69"/>
        <v>60</v>
      </c>
      <c r="P294" s="76">
        <v>0</v>
      </c>
      <c r="Q294" s="76">
        <f t="shared" si="62"/>
        <v>60</v>
      </c>
      <c r="R294" s="76">
        <v>0</v>
      </c>
      <c r="S294" s="77">
        <f t="shared" ref="S294:S307" si="76">+Q294+R294</f>
        <v>60</v>
      </c>
      <c r="T294" s="77">
        <v>0</v>
      </c>
      <c r="U294" s="77">
        <f t="shared" si="67"/>
        <v>60</v>
      </c>
      <c r="V294" s="78">
        <v>0</v>
      </c>
      <c r="W294" s="79">
        <f t="shared" si="70"/>
        <v>60</v>
      </c>
    </row>
    <row r="295" spans="1:23" s="1" customFormat="1" hidden="1" x14ac:dyDescent="0.25">
      <c r="A295" s="166"/>
      <c r="B295" s="167"/>
      <c r="C295" s="167"/>
      <c r="D295" s="170">
        <v>3419</v>
      </c>
      <c r="E295" s="65">
        <v>5222</v>
      </c>
      <c r="F295" s="84" t="s">
        <v>181</v>
      </c>
      <c r="G295" s="69">
        <v>0</v>
      </c>
      <c r="H295" s="69"/>
      <c r="I295" s="67"/>
      <c r="J295" s="68"/>
      <c r="K295" s="68"/>
      <c r="L295" s="68"/>
      <c r="M295" s="68">
        <v>0</v>
      </c>
      <c r="N295" s="68">
        <v>60</v>
      </c>
      <c r="O295" s="68">
        <f t="shared" si="69"/>
        <v>60</v>
      </c>
      <c r="P295" s="69">
        <v>0</v>
      </c>
      <c r="Q295" s="69">
        <f t="shared" ref="Q295:Q307" si="77">+O295+P295</f>
        <v>60</v>
      </c>
      <c r="R295" s="69">
        <v>0</v>
      </c>
      <c r="S295" s="68">
        <f t="shared" si="76"/>
        <v>60</v>
      </c>
      <c r="T295" s="68">
        <v>0</v>
      </c>
      <c r="U295" s="68">
        <f t="shared" si="67"/>
        <v>60</v>
      </c>
      <c r="V295" s="68">
        <v>0</v>
      </c>
      <c r="W295" s="70">
        <f t="shared" si="70"/>
        <v>60</v>
      </c>
    </row>
    <row r="296" spans="1:23" s="1" customFormat="1" ht="42" hidden="1" x14ac:dyDescent="0.25">
      <c r="A296" s="71" t="s">
        <v>20</v>
      </c>
      <c r="B296" s="81" t="s">
        <v>325</v>
      </c>
      <c r="C296" s="81" t="s">
        <v>26</v>
      </c>
      <c r="D296" s="169" t="s">
        <v>21</v>
      </c>
      <c r="E296" s="82" t="s">
        <v>21</v>
      </c>
      <c r="F296" s="88" t="s">
        <v>326</v>
      </c>
      <c r="G296" s="76">
        <v>0</v>
      </c>
      <c r="H296" s="76"/>
      <c r="I296" s="75"/>
      <c r="J296" s="77"/>
      <c r="K296" s="77"/>
      <c r="L296" s="77"/>
      <c r="M296" s="77">
        <v>0</v>
      </c>
      <c r="N296" s="77">
        <f t="shared" ref="N296" si="78">+N297</f>
        <v>60</v>
      </c>
      <c r="O296" s="77">
        <f t="shared" si="69"/>
        <v>60</v>
      </c>
      <c r="P296" s="76">
        <v>0</v>
      </c>
      <c r="Q296" s="76">
        <f t="shared" si="77"/>
        <v>60</v>
      </c>
      <c r="R296" s="76">
        <v>0</v>
      </c>
      <c r="S296" s="77">
        <f t="shared" si="76"/>
        <v>60</v>
      </c>
      <c r="T296" s="77">
        <v>0</v>
      </c>
      <c r="U296" s="77">
        <f t="shared" si="67"/>
        <v>60</v>
      </c>
      <c r="V296" s="78">
        <v>0</v>
      </c>
      <c r="W296" s="79">
        <f t="shared" si="70"/>
        <v>60</v>
      </c>
    </row>
    <row r="297" spans="1:23" s="1" customFormat="1" hidden="1" x14ac:dyDescent="0.25">
      <c r="A297" s="166"/>
      <c r="B297" s="167"/>
      <c r="C297" s="167"/>
      <c r="D297" s="170">
        <v>3419</v>
      </c>
      <c r="E297" s="65">
        <v>5222</v>
      </c>
      <c r="F297" s="84" t="s">
        <v>181</v>
      </c>
      <c r="G297" s="69">
        <v>0</v>
      </c>
      <c r="H297" s="69"/>
      <c r="I297" s="67"/>
      <c r="J297" s="68"/>
      <c r="K297" s="68"/>
      <c r="L297" s="68"/>
      <c r="M297" s="68">
        <v>0</v>
      </c>
      <c r="N297" s="68">
        <v>60</v>
      </c>
      <c r="O297" s="68">
        <f t="shared" si="69"/>
        <v>60</v>
      </c>
      <c r="P297" s="69">
        <v>0</v>
      </c>
      <c r="Q297" s="69">
        <f t="shared" si="77"/>
        <v>60</v>
      </c>
      <c r="R297" s="69">
        <v>0</v>
      </c>
      <c r="S297" s="68">
        <f t="shared" si="76"/>
        <v>60</v>
      </c>
      <c r="T297" s="68">
        <v>0</v>
      </c>
      <c r="U297" s="68">
        <f t="shared" si="67"/>
        <v>60</v>
      </c>
      <c r="V297" s="68">
        <v>0</v>
      </c>
      <c r="W297" s="70">
        <f t="shared" si="70"/>
        <v>60</v>
      </c>
    </row>
    <row r="298" spans="1:23" s="1" customFormat="1" ht="31.5" hidden="1" x14ac:dyDescent="0.25">
      <c r="A298" s="71" t="s">
        <v>20</v>
      </c>
      <c r="B298" s="81" t="s">
        <v>327</v>
      </c>
      <c r="C298" s="81" t="s">
        <v>26</v>
      </c>
      <c r="D298" s="169" t="s">
        <v>21</v>
      </c>
      <c r="E298" s="82" t="s">
        <v>21</v>
      </c>
      <c r="F298" s="88" t="s">
        <v>328</v>
      </c>
      <c r="G298" s="76">
        <v>0</v>
      </c>
      <c r="H298" s="76"/>
      <c r="I298" s="75"/>
      <c r="J298" s="77"/>
      <c r="K298" s="77"/>
      <c r="L298" s="77"/>
      <c r="M298" s="77">
        <v>0</v>
      </c>
      <c r="N298" s="77">
        <f t="shared" ref="N298" si="79">+N299</f>
        <v>130</v>
      </c>
      <c r="O298" s="77">
        <f t="shared" si="69"/>
        <v>130</v>
      </c>
      <c r="P298" s="76">
        <v>0</v>
      </c>
      <c r="Q298" s="76">
        <f t="shared" si="77"/>
        <v>130</v>
      </c>
      <c r="R298" s="76">
        <v>0</v>
      </c>
      <c r="S298" s="77">
        <f t="shared" si="76"/>
        <v>130</v>
      </c>
      <c r="T298" s="77">
        <v>0</v>
      </c>
      <c r="U298" s="77">
        <f t="shared" si="67"/>
        <v>130</v>
      </c>
      <c r="V298" s="78">
        <v>0</v>
      </c>
      <c r="W298" s="79">
        <f t="shared" si="70"/>
        <v>130</v>
      </c>
    </row>
    <row r="299" spans="1:23" s="1" customFormat="1" hidden="1" x14ac:dyDescent="0.25">
      <c r="A299" s="166"/>
      <c r="B299" s="167"/>
      <c r="C299" s="167"/>
      <c r="D299" s="170">
        <v>3419</v>
      </c>
      <c r="E299" s="65">
        <v>5222</v>
      </c>
      <c r="F299" s="84" t="s">
        <v>181</v>
      </c>
      <c r="G299" s="69">
        <v>0</v>
      </c>
      <c r="H299" s="69"/>
      <c r="I299" s="67"/>
      <c r="J299" s="68"/>
      <c r="K299" s="68"/>
      <c r="L299" s="68"/>
      <c r="M299" s="68">
        <v>0</v>
      </c>
      <c r="N299" s="68">
        <v>130</v>
      </c>
      <c r="O299" s="68">
        <f t="shared" si="69"/>
        <v>130</v>
      </c>
      <c r="P299" s="69">
        <v>0</v>
      </c>
      <c r="Q299" s="69">
        <f t="shared" si="77"/>
        <v>130</v>
      </c>
      <c r="R299" s="69">
        <v>0</v>
      </c>
      <c r="S299" s="68">
        <f t="shared" si="76"/>
        <v>130</v>
      </c>
      <c r="T299" s="68">
        <v>0</v>
      </c>
      <c r="U299" s="68">
        <f t="shared" si="67"/>
        <v>130</v>
      </c>
      <c r="V299" s="68">
        <v>0</v>
      </c>
      <c r="W299" s="70">
        <f t="shared" si="70"/>
        <v>130</v>
      </c>
    </row>
    <row r="300" spans="1:23" s="1" customFormat="1" ht="31.5" hidden="1" x14ac:dyDescent="0.25">
      <c r="A300" s="71" t="s">
        <v>20</v>
      </c>
      <c r="B300" s="81" t="s">
        <v>329</v>
      </c>
      <c r="C300" s="81" t="s">
        <v>26</v>
      </c>
      <c r="D300" s="169" t="s">
        <v>21</v>
      </c>
      <c r="E300" s="82" t="s">
        <v>21</v>
      </c>
      <c r="F300" s="88" t="s">
        <v>330</v>
      </c>
      <c r="G300" s="76">
        <v>0</v>
      </c>
      <c r="H300" s="76"/>
      <c r="I300" s="75"/>
      <c r="J300" s="77"/>
      <c r="K300" s="77"/>
      <c r="L300" s="77"/>
      <c r="M300" s="77">
        <v>0</v>
      </c>
      <c r="N300" s="77">
        <f t="shared" ref="N300" si="80">+N301</f>
        <v>130</v>
      </c>
      <c r="O300" s="77">
        <f t="shared" si="69"/>
        <v>130</v>
      </c>
      <c r="P300" s="76">
        <v>0</v>
      </c>
      <c r="Q300" s="76">
        <f t="shared" si="77"/>
        <v>130</v>
      </c>
      <c r="R300" s="76">
        <v>0</v>
      </c>
      <c r="S300" s="77">
        <f t="shared" si="76"/>
        <v>130</v>
      </c>
      <c r="T300" s="77">
        <v>0</v>
      </c>
      <c r="U300" s="77">
        <f t="shared" si="67"/>
        <v>130</v>
      </c>
      <c r="V300" s="78">
        <v>0</v>
      </c>
      <c r="W300" s="79">
        <f t="shared" si="70"/>
        <v>130</v>
      </c>
    </row>
    <row r="301" spans="1:23" s="1" customFormat="1" hidden="1" x14ac:dyDescent="0.25">
      <c r="A301" s="166"/>
      <c r="B301" s="167"/>
      <c r="C301" s="167"/>
      <c r="D301" s="170">
        <v>3419</v>
      </c>
      <c r="E301" s="65">
        <v>5222</v>
      </c>
      <c r="F301" s="84" t="s">
        <v>181</v>
      </c>
      <c r="G301" s="69">
        <v>0</v>
      </c>
      <c r="H301" s="69"/>
      <c r="I301" s="67"/>
      <c r="J301" s="68"/>
      <c r="K301" s="68"/>
      <c r="L301" s="68"/>
      <c r="M301" s="68">
        <v>0</v>
      </c>
      <c r="N301" s="68">
        <v>130</v>
      </c>
      <c r="O301" s="68">
        <f t="shared" si="69"/>
        <v>130</v>
      </c>
      <c r="P301" s="69">
        <v>0</v>
      </c>
      <c r="Q301" s="69">
        <f t="shared" si="77"/>
        <v>130</v>
      </c>
      <c r="R301" s="69">
        <v>0</v>
      </c>
      <c r="S301" s="68">
        <f t="shared" si="76"/>
        <v>130</v>
      </c>
      <c r="T301" s="68">
        <v>0</v>
      </c>
      <c r="U301" s="68">
        <f t="shared" si="67"/>
        <v>130</v>
      </c>
      <c r="V301" s="68">
        <v>0</v>
      </c>
      <c r="W301" s="70">
        <f t="shared" si="70"/>
        <v>130</v>
      </c>
    </row>
    <row r="302" spans="1:23" s="1" customFormat="1" ht="42" hidden="1" x14ac:dyDescent="0.25">
      <c r="A302" s="71" t="s">
        <v>20</v>
      </c>
      <c r="B302" s="81" t="s">
        <v>331</v>
      </c>
      <c r="C302" s="81" t="s">
        <v>26</v>
      </c>
      <c r="D302" s="169" t="s">
        <v>21</v>
      </c>
      <c r="E302" s="82" t="s">
        <v>21</v>
      </c>
      <c r="F302" s="88" t="s">
        <v>332</v>
      </c>
      <c r="G302" s="76">
        <v>0</v>
      </c>
      <c r="H302" s="76"/>
      <c r="I302" s="75"/>
      <c r="J302" s="77"/>
      <c r="K302" s="77"/>
      <c r="L302" s="77"/>
      <c r="M302" s="77">
        <v>0</v>
      </c>
      <c r="N302" s="77">
        <f t="shared" ref="N302" si="81">+N303</f>
        <v>130</v>
      </c>
      <c r="O302" s="77">
        <f t="shared" si="69"/>
        <v>130</v>
      </c>
      <c r="P302" s="76">
        <v>0</v>
      </c>
      <c r="Q302" s="76">
        <f t="shared" si="77"/>
        <v>130</v>
      </c>
      <c r="R302" s="76">
        <v>0</v>
      </c>
      <c r="S302" s="77">
        <f t="shared" si="76"/>
        <v>130</v>
      </c>
      <c r="T302" s="77">
        <v>0</v>
      </c>
      <c r="U302" s="77">
        <f t="shared" si="67"/>
        <v>130</v>
      </c>
      <c r="V302" s="78">
        <v>0</v>
      </c>
      <c r="W302" s="79">
        <f t="shared" si="70"/>
        <v>130</v>
      </c>
    </row>
    <row r="303" spans="1:23" s="1" customFormat="1" hidden="1" x14ac:dyDescent="0.25">
      <c r="A303" s="166"/>
      <c r="B303" s="167"/>
      <c r="C303" s="167"/>
      <c r="D303" s="170">
        <v>3419</v>
      </c>
      <c r="E303" s="65">
        <v>5222</v>
      </c>
      <c r="F303" s="84" t="s">
        <v>181</v>
      </c>
      <c r="G303" s="69">
        <v>0</v>
      </c>
      <c r="H303" s="69"/>
      <c r="I303" s="67"/>
      <c r="J303" s="68"/>
      <c r="K303" s="68"/>
      <c r="L303" s="68"/>
      <c r="M303" s="68">
        <v>0</v>
      </c>
      <c r="N303" s="68">
        <v>130</v>
      </c>
      <c r="O303" s="68">
        <f t="shared" si="69"/>
        <v>130</v>
      </c>
      <c r="P303" s="69">
        <v>0</v>
      </c>
      <c r="Q303" s="69">
        <f t="shared" si="77"/>
        <v>130</v>
      </c>
      <c r="R303" s="69">
        <v>0</v>
      </c>
      <c r="S303" s="68">
        <f t="shared" si="76"/>
        <v>130</v>
      </c>
      <c r="T303" s="68">
        <v>0</v>
      </c>
      <c r="U303" s="68">
        <f t="shared" si="67"/>
        <v>130</v>
      </c>
      <c r="V303" s="68">
        <v>0</v>
      </c>
      <c r="W303" s="70">
        <f t="shared" si="70"/>
        <v>130</v>
      </c>
    </row>
    <row r="304" spans="1:23" s="1" customFormat="1" ht="31.5" hidden="1" x14ac:dyDescent="0.25">
      <c r="A304" s="71" t="s">
        <v>20</v>
      </c>
      <c r="B304" s="81" t="s">
        <v>333</v>
      </c>
      <c r="C304" s="81" t="s">
        <v>26</v>
      </c>
      <c r="D304" s="169" t="s">
        <v>21</v>
      </c>
      <c r="E304" s="82" t="s">
        <v>21</v>
      </c>
      <c r="F304" s="88" t="s">
        <v>334</v>
      </c>
      <c r="G304" s="76">
        <v>0</v>
      </c>
      <c r="H304" s="76"/>
      <c r="I304" s="75"/>
      <c r="J304" s="77"/>
      <c r="K304" s="77"/>
      <c r="L304" s="77"/>
      <c r="M304" s="77">
        <v>0</v>
      </c>
      <c r="N304" s="77">
        <f t="shared" ref="N304" si="82">+N305</f>
        <v>130</v>
      </c>
      <c r="O304" s="77">
        <f t="shared" si="69"/>
        <v>130</v>
      </c>
      <c r="P304" s="76">
        <v>0</v>
      </c>
      <c r="Q304" s="76">
        <f t="shared" si="77"/>
        <v>130</v>
      </c>
      <c r="R304" s="76">
        <v>0</v>
      </c>
      <c r="S304" s="77">
        <f t="shared" si="76"/>
        <v>130</v>
      </c>
      <c r="T304" s="77">
        <v>0</v>
      </c>
      <c r="U304" s="77">
        <f t="shared" si="67"/>
        <v>130</v>
      </c>
      <c r="V304" s="78">
        <v>0</v>
      </c>
      <c r="W304" s="79">
        <f t="shared" si="70"/>
        <v>130</v>
      </c>
    </row>
    <row r="305" spans="1:23" s="1" customFormat="1" hidden="1" x14ac:dyDescent="0.25">
      <c r="A305" s="166"/>
      <c r="B305" s="167"/>
      <c r="C305" s="167"/>
      <c r="D305" s="170">
        <v>3419</v>
      </c>
      <c r="E305" s="65">
        <v>5222</v>
      </c>
      <c r="F305" s="84" t="s">
        <v>181</v>
      </c>
      <c r="G305" s="69">
        <v>0</v>
      </c>
      <c r="H305" s="69"/>
      <c r="I305" s="67"/>
      <c r="J305" s="68"/>
      <c r="K305" s="68"/>
      <c r="L305" s="68"/>
      <c r="M305" s="68">
        <v>0</v>
      </c>
      <c r="N305" s="68">
        <v>130</v>
      </c>
      <c r="O305" s="68">
        <f t="shared" si="69"/>
        <v>130</v>
      </c>
      <c r="P305" s="69">
        <v>0</v>
      </c>
      <c r="Q305" s="69">
        <f t="shared" si="77"/>
        <v>130</v>
      </c>
      <c r="R305" s="69">
        <v>0</v>
      </c>
      <c r="S305" s="68">
        <f t="shared" si="76"/>
        <v>130</v>
      </c>
      <c r="T305" s="68">
        <v>0</v>
      </c>
      <c r="U305" s="68">
        <f t="shared" si="67"/>
        <v>130</v>
      </c>
      <c r="V305" s="68">
        <v>0</v>
      </c>
      <c r="W305" s="70">
        <f t="shared" si="70"/>
        <v>130</v>
      </c>
    </row>
    <row r="306" spans="1:23" s="1" customFormat="1" ht="31.5" hidden="1" x14ac:dyDescent="0.25">
      <c r="A306" s="71" t="s">
        <v>20</v>
      </c>
      <c r="B306" s="72" t="s">
        <v>335</v>
      </c>
      <c r="C306" s="72" t="s">
        <v>26</v>
      </c>
      <c r="D306" s="171" t="s">
        <v>21</v>
      </c>
      <c r="E306" s="73" t="s">
        <v>21</v>
      </c>
      <c r="F306" s="139" t="s">
        <v>336</v>
      </c>
      <c r="G306" s="76">
        <v>0</v>
      </c>
      <c r="H306" s="76"/>
      <c r="I306" s="75"/>
      <c r="J306" s="77"/>
      <c r="K306" s="77"/>
      <c r="L306" s="77"/>
      <c r="M306" s="77">
        <v>0</v>
      </c>
      <c r="N306" s="59">
        <f t="shared" ref="N306" si="83">+N307</f>
        <v>300</v>
      </c>
      <c r="O306" s="59">
        <f t="shared" si="69"/>
        <v>300</v>
      </c>
      <c r="P306" s="76">
        <v>0</v>
      </c>
      <c r="Q306" s="76">
        <f t="shared" si="77"/>
        <v>300</v>
      </c>
      <c r="R306" s="76">
        <v>0</v>
      </c>
      <c r="S306" s="77">
        <f t="shared" si="76"/>
        <v>300</v>
      </c>
      <c r="T306" s="77">
        <v>0</v>
      </c>
      <c r="U306" s="77">
        <f t="shared" si="67"/>
        <v>300</v>
      </c>
      <c r="V306" s="78">
        <v>0</v>
      </c>
      <c r="W306" s="79">
        <f t="shared" si="70"/>
        <v>300</v>
      </c>
    </row>
    <row r="307" spans="1:23" s="1" customFormat="1" ht="13" hidden="1" thickBot="1" x14ac:dyDescent="0.3">
      <c r="A307" s="172"/>
      <c r="B307" s="173"/>
      <c r="C307" s="173"/>
      <c r="D307" s="174">
        <v>3419</v>
      </c>
      <c r="E307" s="145">
        <v>5222</v>
      </c>
      <c r="F307" s="146" t="s">
        <v>181</v>
      </c>
      <c r="G307" s="163">
        <v>0</v>
      </c>
      <c r="H307" s="163"/>
      <c r="I307" s="164"/>
      <c r="J307" s="106"/>
      <c r="K307" s="106"/>
      <c r="L307" s="106"/>
      <c r="M307" s="106">
        <v>0</v>
      </c>
      <c r="N307" s="106">
        <v>300</v>
      </c>
      <c r="O307" s="106">
        <f t="shared" si="69"/>
        <v>300</v>
      </c>
      <c r="P307" s="163">
        <v>0</v>
      </c>
      <c r="Q307" s="163">
        <f t="shared" si="77"/>
        <v>300</v>
      </c>
      <c r="R307" s="163">
        <v>0</v>
      </c>
      <c r="S307" s="106">
        <f t="shared" si="76"/>
        <v>300</v>
      </c>
      <c r="T307" s="106">
        <v>0</v>
      </c>
      <c r="U307" s="106">
        <f t="shared" si="67"/>
        <v>300</v>
      </c>
      <c r="V307" s="106">
        <v>0</v>
      </c>
      <c r="W307" s="107">
        <f t="shared" si="70"/>
        <v>300</v>
      </c>
    </row>
    <row r="308" spans="1:23" s="1" customFormat="1" x14ac:dyDescent="0.25">
      <c r="A308" s="175"/>
      <c r="B308" s="175"/>
      <c r="C308" s="175"/>
      <c r="D308" s="175"/>
      <c r="E308" s="175"/>
      <c r="F308" s="175"/>
      <c r="G308" s="176"/>
      <c r="H308" s="175"/>
      <c r="I308" s="175"/>
      <c r="J308" s="177"/>
      <c r="K308" s="177"/>
      <c r="L308" s="177"/>
      <c r="M308" s="177"/>
      <c r="N308" s="177"/>
      <c r="O308" s="175"/>
      <c r="P308" s="177"/>
      <c r="Q308" s="175"/>
      <c r="R308" s="175"/>
      <c r="S308" s="178"/>
      <c r="T308" s="178"/>
      <c r="U308" s="178"/>
      <c r="V308" s="178"/>
    </row>
    <row r="309" spans="1:23" s="1" customFormat="1" x14ac:dyDescent="0.25">
      <c r="A309" s="175"/>
      <c r="B309" s="201"/>
      <c r="C309" s="202"/>
      <c r="D309" s="202"/>
      <c r="E309" s="202"/>
      <c r="F309" s="179">
        <v>41963</v>
      </c>
      <c r="G309" s="180"/>
      <c r="H309" s="181"/>
      <c r="I309" s="181"/>
      <c r="J309" s="181"/>
      <c r="K309" s="181"/>
      <c r="L309" s="180"/>
      <c r="M309" s="180"/>
      <c r="N309" s="177"/>
      <c r="O309" s="175"/>
      <c r="P309" s="177"/>
      <c r="Q309" s="175"/>
      <c r="R309" s="175"/>
      <c r="S309" s="178"/>
      <c r="T309" s="178"/>
      <c r="U309" s="178"/>
      <c r="V309" s="178"/>
    </row>
    <row r="310" spans="1:23" s="1" customFormat="1" x14ac:dyDescent="0.25">
      <c r="A310" s="175"/>
      <c r="B310" s="181"/>
      <c r="C310" s="181"/>
      <c r="D310" s="181"/>
      <c r="E310" s="181"/>
      <c r="F310" s="181"/>
      <c r="G310" s="180"/>
      <c r="H310" s="181"/>
      <c r="I310" s="181"/>
      <c r="J310" s="181"/>
      <c r="K310" s="181"/>
      <c r="L310" s="180"/>
      <c r="M310" s="180"/>
      <c r="N310" s="177"/>
      <c r="O310" s="175"/>
      <c r="P310" s="177"/>
      <c r="Q310" s="175"/>
      <c r="R310" s="175"/>
      <c r="S310" s="178"/>
      <c r="T310" s="178"/>
      <c r="U310" s="178"/>
      <c r="V310" s="178"/>
    </row>
    <row r="311" spans="1:23" s="1" customFormat="1" x14ac:dyDescent="0.25">
      <c r="A311" s="175"/>
      <c r="B311" s="201"/>
      <c r="C311" s="202"/>
      <c r="D311" s="202"/>
      <c r="E311" s="202"/>
      <c r="F311" s="182"/>
      <c r="G311" s="180"/>
      <c r="H311" s="181"/>
      <c r="I311" s="181"/>
      <c r="J311" s="181"/>
      <c r="K311" s="181"/>
      <c r="L311" s="180"/>
      <c r="M311" s="180"/>
      <c r="N311" s="177"/>
      <c r="O311" s="175"/>
      <c r="P311" s="177"/>
      <c r="Q311" s="175"/>
      <c r="R311" s="175"/>
      <c r="S311" s="178"/>
      <c r="T311" s="178"/>
      <c r="U311" s="178"/>
      <c r="V311" s="178"/>
    </row>
    <row r="312" spans="1:23" s="1" customFormat="1" x14ac:dyDescent="0.25">
      <c r="A312" s="183"/>
      <c r="B312" s="184"/>
      <c r="C312" s="184"/>
      <c r="D312" s="184"/>
      <c r="E312" s="184"/>
      <c r="F312" s="185"/>
      <c r="G312" s="186"/>
      <c r="H312" s="184"/>
      <c r="I312" s="184"/>
      <c r="J312" s="184"/>
      <c r="K312" s="184"/>
      <c r="L312" s="186"/>
      <c r="M312" s="186"/>
      <c r="N312" s="187"/>
      <c r="O312" s="188"/>
      <c r="P312" s="189"/>
      <c r="Q312" s="188"/>
      <c r="R312" s="188"/>
    </row>
    <row r="313" spans="1:23" s="1" customFormat="1" x14ac:dyDescent="0.25">
      <c r="A313" s="183"/>
      <c r="B313" s="190"/>
      <c r="C313" s="191"/>
      <c r="D313" s="191"/>
      <c r="E313" s="191"/>
      <c r="F313" s="192"/>
      <c r="G313" s="193"/>
      <c r="H313" s="193"/>
      <c r="I313" s="193"/>
      <c r="J313" s="193"/>
      <c r="K313" s="193"/>
      <c r="L313" s="193"/>
      <c r="M313" s="193"/>
      <c r="N313" s="187"/>
      <c r="O313" s="188"/>
      <c r="P313" s="189"/>
      <c r="Q313" s="188"/>
      <c r="R313" s="188"/>
    </row>
    <row r="314" spans="1:23" s="1" customFormat="1" x14ac:dyDescent="0.25">
      <c r="A314" s="183"/>
      <c r="B314" s="184"/>
      <c r="C314" s="184"/>
      <c r="D314" s="184"/>
      <c r="E314" s="184"/>
      <c r="F314" s="193"/>
      <c r="G314" s="193"/>
      <c r="H314" s="193"/>
      <c r="I314" s="193"/>
      <c r="J314" s="193"/>
      <c r="K314" s="193"/>
      <c r="L314" s="193"/>
      <c r="M314" s="193"/>
      <c r="N314" s="187"/>
      <c r="O314" s="188"/>
      <c r="P314" s="189"/>
      <c r="Q314" s="188"/>
      <c r="R314" s="188"/>
    </row>
    <row r="315" spans="1:23" s="1" customFormat="1" x14ac:dyDescent="0.25">
      <c r="A315" s="183"/>
      <c r="B315" s="190"/>
      <c r="C315" s="191"/>
      <c r="D315" s="191"/>
      <c r="E315" s="191"/>
      <c r="F315" s="192"/>
      <c r="G315" s="193"/>
      <c r="H315" s="193"/>
      <c r="I315" s="193"/>
      <c r="J315" s="193"/>
      <c r="K315" s="193"/>
      <c r="L315" s="193"/>
      <c r="M315" s="193"/>
      <c r="N315" s="187"/>
      <c r="O315" s="188"/>
      <c r="P315" s="189"/>
      <c r="Q315" s="188"/>
      <c r="R315" s="188"/>
    </row>
    <row r="316" spans="1:23" s="1" customFormat="1" x14ac:dyDescent="0.25">
      <c r="A316" s="183"/>
      <c r="B316" s="184"/>
      <c r="C316" s="184"/>
      <c r="D316" s="184"/>
      <c r="E316" s="184"/>
      <c r="F316" s="193"/>
      <c r="G316" s="193"/>
      <c r="H316" s="193"/>
      <c r="I316" s="193"/>
      <c r="J316" s="193"/>
      <c r="K316" s="193"/>
      <c r="L316" s="193"/>
      <c r="M316" s="193"/>
      <c r="N316" s="187"/>
      <c r="O316" s="188"/>
      <c r="P316" s="189"/>
      <c r="Q316" s="188"/>
      <c r="R316" s="188"/>
    </row>
    <row r="317" spans="1:23" s="1" customFormat="1" x14ac:dyDescent="0.25">
      <c r="A317" s="183"/>
      <c r="B317" s="194"/>
      <c r="C317" s="195"/>
      <c r="D317" s="195"/>
      <c r="E317" s="195"/>
      <c r="F317" s="197"/>
      <c r="G317" s="198"/>
      <c r="H317" s="198"/>
      <c r="I317" s="198"/>
      <c r="J317" s="198"/>
      <c r="K317" s="198"/>
      <c r="L317" s="198"/>
      <c r="M317" s="198"/>
      <c r="N317" s="187"/>
      <c r="O317" s="188"/>
      <c r="P317" s="189"/>
      <c r="Q317" s="188"/>
      <c r="R317" s="188"/>
    </row>
    <row r="318" spans="1:23" s="1" customFormat="1" x14ac:dyDescent="0.25">
      <c r="A318" s="183"/>
      <c r="B318" s="196"/>
      <c r="C318" s="196"/>
      <c r="D318" s="196"/>
      <c r="E318" s="196"/>
      <c r="F318" s="198"/>
      <c r="G318" s="198"/>
      <c r="H318" s="198"/>
      <c r="I318" s="198"/>
      <c r="J318" s="198"/>
      <c r="K318" s="198"/>
      <c r="L318" s="198"/>
      <c r="M318" s="198"/>
      <c r="N318" s="187"/>
      <c r="O318" s="188"/>
      <c r="P318" s="189"/>
      <c r="Q318" s="188"/>
      <c r="R318" s="188"/>
    </row>
    <row r="319" spans="1:23" s="1" customFormat="1" x14ac:dyDescent="0.25">
      <c r="A319" s="183"/>
      <c r="B319" s="183"/>
      <c r="C319" s="183"/>
      <c r="D319" s="183"/>
      <c r="E319" s="183"/>
      <c r="F319" s="183"/>
      <c r="G319" s="183"/>
      <c r="H319" s="183"/>
      <c r="I319" s="183"/>
      <c r="J319" s="187"/>
      <c r="K319" s="187"/>
      <c r="L319" s="187"/>
      <c r="M319" s="187"/>
      <c r="N319" s="187"/>
      <c r="O319" s="188"/>
      <c r="P319" s="189"/>
      <c r="Q319" s="188"/>
      <c r="R319" s="188"/>
    </row>
    <row r="320" spans="1:23" s="1" customFormat="1" x14ac:dyDescent="0.25">
      <c r="A320" s="183"/>
      <c r="B320" s="183"/>
      <c r="C320" s="183"/>
      <c r="D320" s="183"/>
      <c r="E320" s="183"/>
      <c r="F320" s="183"/>
      <c r="G320" s="183"/>
      <c r="H320" s="183"/>
      <c r="I320" s="183"/>
      <c r="J320" s="187"/>
      <c r="K320" s="187"/>
      <c r="L320" s="187"/>
      <c r="M320" s="187"/>
      <c r="N320" s="187"/>
      <c r="O320" s="188"/>
      <c r="P320" s="189"/>
      <c r="Q320" s="188"/>
      <c r="R320" s="188"/>
    </row>
    <row r="321" spans="1:18" s="1" customFormat="1" x14ac:dyDescent="0.25">
      <c r="A321" s="183"/>
      <c r="B321" s="183"/>
      <c r="C321" s="183"/>
      <c r="D321" s="183"/>
      <c r="E321" s="183"/>
      <c r="F321" s="183"/>
      <c r="G321" s="183"/>
      <c r="H321" s="183"/>
      <c r="I321" s="183"/>
      <c r="J321" s="187"/>
      <c r="K321" s="187"/>
      <c r="L321" s="187"/>
      <c r="M321" s="187"/>
      <c r="N321" s="187"/>
      <c r="O321" s="188"/>
      <c r="P321" s="189"/>
      <c r="Q321" s="188"/>
      <c r="R321" s="188"/>
    </row>
    <row r="322" spans="1:18" s="1" customFormat="1" x14ac:dyDescent="0.25">
      <c r="A322" s="183"/>
      <c r="B322" s="183"/>
      <c r="C322" s="183"/>
      <c r="D322" s="183"/>
      <c r="E322" s="183"/>
      <c r="F322" s="183"/>
      <c r="G322" s="183"/>
      <c r="H322" s="183"/>
      <c r="I322" s="183"/>
      <c r="J322" s="187"/>
      <c r="K322" s="187"/>
      <c r="L322" s="187"/>
      <c r="M322" s="187"/>
      <c r="N322" s="187"/>
      <c r="O322" s="188"/>
      <c r="P322" s="189"/>
      <c r="Q322" s="188"/>
      <c r="R322" s="188"/>
    </row>
    <row r="323" spans="1:18" s="1" customFormat="1" x14ac:dyDescent="0.25">
      <c r="A323" s="183"/>
      <c r="B323" s="183"/>
      <c r="C323" s="183"/>
      <c r="D323" s="183"/>
      <c r="E323" s="183"/>
      <c r="F323" s="183"/>
      <c r="G323" s="183"/>
      <c r="H323" s="183"/>
      <c r="I323" s="183"/>
      <c r="J323" s="187"/>
      <c r="K323" s="187"/>
      <c r="L323" s="187"/>
      <c r="M323" s="187"/>
      <c r="N323" s="187"/>
      <c r="O323" s="188"/>
      <c r="P323" s="189"/>
      <c r="Q323" s="188"/>
      <c r="R323" s="188"/>
    </row>
    <row r="324" spans="1:18" s="1" customFormat="1" x14ac:dyDescent="0.25">
      <c r="A324" s="183"/>
      <c r="B324" s="183"/>
      <c r="C324" s="183"/>
      <c r="D324" s="183"/>
      <c r="E324" s="183"/>
      <c r="F324" s="183"/>
      <c r="G324" s="183"/>
      <c r="H324" s="183"/>
      <c r="I324" s="183"/>
      <c r="J324" s="187"/>
      <c r="K324" s="187"/>
      <c r="L324" s="187"/>
      <c r="M324" s="187"/>
      <c r="N324" s="187"/>
      <c r="O324" s="188"/>
      <c r="P324" s="189"/>
      <c r="Q324" s="188"/>
      <c r="R324" s="188"/>
    </row>
    <row r="325" spans="1:18" s="1" customFormat="1" x14ac:dyDescent="0.25">
      <c r="A325" s="183"/>
      <c r="B325" s="183"/>
      <c r="C325" s="183"/>
      <c r="D325" s="183"/>
      <c r="E325" s="183"/>
      <c r="F325" s="183"/>
      <c r="G325" s="183"/>
      <c r="H325" s="183"/>
      <c r="I325" s="183"/>
      <c r="J325" s="187"/>
      <c r="K325" s="187"/>
      <c r="L325" s="187"/>
      <c r="M325" s="187"/>
      <c r="N325" s="187"/>
      <c r="O325" s="188"/>
      <c r="P325" s="189"/>
      <c r="Q325" s="188"/>
      <c r="R325" s="188"/>
    </row>
    <row r="326" spans="1:18" s="1" customFormat="1" x14ac:dyDescent="0.25">
      <c r="A326" s="183"/>
      <c r="B326" s="183"/>
      <c r="C326" s="183"/>
      <c r="D326" s="183"/>
      <c r="E326" s="183"/>
      <c r="F326" s="183"/>
      <c r="G326" s="183"/>
      <c r="H326" s="183"/>
      <c r="I326" s="183"/>
      <c r="J326" s="187"/>
      <c r="K326" s="187"/>
      <c r="L326" s="187"/>
      <c r="M326" s="187"/>
      <c r="N326" s="187"/>
      <c r="O326" s="188"/>
      <c r="P326" s="189"/>
      <c r="Q326" s="188"/>
      <c r="R326" s="188"/>
    </row>
    <row r="327" spans="1:18" s="1" customFormat="1" x14ac:dyDescent="0.25">
      <c r="A327" s="183"/>
      <c r="B327" s="183"/>
      <c r="C327" s="183"/>
      <c r="D327" s="183"/>
      <c r="E327" s="183"/>
      <c r="F327" s="183"/>
      <c r="G327" s="183"/>
      <c r="H327" s="183"/>
      <c r="I327" s="183"/>
      <c r="J327" s="187"/>
      <c r="K327" s="187"/>
      <c r="L327" s="187"/>
      <c r="M327" s="187"/>
      <c r="N327" s="187"/>
      <c r="O327" s="188"/>
      <c r="P327" s="189"/>
      <c r="Q327" s="188"/>
      <c r="R327" s="188"/>
    </row>
    <row r="328" spans="1:18" s="1" customFormat="1" x14ac:dyDescent="0.25">
      <c r="A328" s="183"/>
      <c r="B328" s="183"/>
      <c r="C328" s="183"/>
      <c r="D328" s="183"/>
      <c r="E328" s="183"/>
      <c r="F328" s="183"/>
      <c r="G328" s="183"/>
      <c r="H328" s="183"/>
      <c r="I328" s="183"/>
      <c r="J328" s="187"/>
      <c r="K328" s="187"/>
      <c r="L328" s="187"/>
      <c r="M328" s="187"/>
      <c r="N328" s="187"/>
      <c r="O328" s="188"/>
      <c r="P328" s="189"/>
      <c r="Q328" s="188"/>
      <c r="R328" s="188"/>
    </row>
    <row r="329" spans="1:18" s="1" customFormat="1" x14ac:dyDescent="0.25">
      <c r="A329" s="183"/>
      <c r="B329" s="183"/>
      <c r="C329" s="183"/>
      <c r="D329" s="183"/>
      <c r="E329" s="183"/>
      <c r="F329" s="183"/>
      <c r="G329" s="183"/>
      <c r="H329" s="183"/>
      <c r="I329" s="183"/>
      <c r="J329" s="187"/>
      <c r="K329" s="187"/>
      <c r="L329" s="187"/>
      <c r="M329" s="187"/>
      <c r="N329" s="187"/>
      <c r="O329" s="188"/>
      <c r="P329" s="189"/>
      <c r="Q329" s="188"/>
      <c r="R329" s="188"/>
    </row>
    <row r="330" spans="1:18" s="1" customFormat="1" x14ac:dyDescent="0.25">
      <c r="A330" s="183"/>
      <c r="B330" s="183"/>
      <c r="C330" s="183"/>
      <c r="D330" s="183"/>
      <c r="E330" s="183"/>
      <c r="F330" s="183"/>
      <c r="G330" s="183"/>
      <c r="H330" s="183"/>
      <c r="I330" s="183"/>
      <c r="J330" s="187"/>
      <c r="K330" s="187"/>
      <c r="L330" s="187"/>
      <c r="M330" s="187"/>
      <c r="N330" s="187"/>
      <c r="O330" s="188"/>
      <c r="P330" s="189"/>
      <c r="Q330" s="188"/>
      <c r="R330" s="188"/>
    </row>
    <row r="331" spans="1:18" s="1" customFormat="1" x14ac:dyDescent="0.25">
      <c r="A331" s="183"/>
      <c r="B331" s="183"/>
      <c r="C331" s="183"/>
      <c r="D331" s="183"/>
      <c r="E331" s="183"/>
      <c r="F331" s="183"/>
      <c r="G331" s="183"/>
      <c r="H331" s="183"/>
      <c r="I331" s="183"/>
      <c r="J331" s="187"/>
      <c r="K331" s="187"/>
      <c r="L331" s="187"/>
      <c r="M331" s="187"/>
      <c r="N331" s="187"/>
      <c r="O331" s="188"/>
      <c r="P331" s="189"/>
      <c r="Q331" s="188"/>
      <c r="R331" s="188"/>
    </row>
    <row r="332" spans="1:18" s="1" customFormat="1" x14ac:dyDescent="0.25">
      <c r="A332" s="183"/>
      <c r="B332" s="183"/>
      <c r="C332" s="183"/>
      <c r="D332" s="183"/>
      <c r="E332" s="183"/>
      <c r="F332" s="183"/>
      <c r="G332" s="183"/>
      <c r="H332" s="183"/>
      <c r="I332" s="183"/>
      <c r="J332" s="187"/>
      <c r="K332" s="187"/>
      <c r="L332" s="187"/>
      <c r="M332" s="187"/>
      <c r="N332" s="187"/>
      <c r="O332" s="188"/>
      <c r="P332" s="189"/>
      <c r="Q332" s="188"/>
      <c r="R332" s="188"/>
    </row>
    <row r="333" spans="1:18" s="1" customFormat="1" x14ac:dyDescent="0.25">
      <c r="A333" s="183"/>
      <c r="B333" s="183"/>
      <c r="C333" s="183"/>
      <c r="D333" s="183"/>
      <c r="E333" s="183"/>
      <c r="F333" s="183"/>
      <c r="G333" s="183"/>
      <c r="H333" s="183"/>
      <c r="I333" s="183"/>
      <c r="J333" s="187"/>
      <c r="K333" s="187"/>
      <c r="L333" s="187"/>
      <c r="M333" s="187"/>
      <c r="N333" s="187"/>
      <c r="O333" s="188"/>
      <c r="P333" s="189"/>
      <c r="Q333" s="188"/>
      <c r="R333" s="188"/>
    </row>
    <row r="334" spans="1:18" s="1" customFormat="1" x14ac:dyDescent="0.25">
      <c r="A334" s="183"/>
      <c r="B334" s="183"/>
      <c r="C334" s="183"/>
      <c r="D334" s="183"/>
      <c r="E334" s="183"/>
      <c r="F334" s="183"/>
      <c r="G334" s="183"/>
      <c r="H334" s="183"/>
      <c r="I334" s="183"/>
      <c r="J334" s="187"/>
      <c r="K334" s="187"/>
      <c r="L334" s="187"/>
      <c r="M334" s="187"/>
      <c r="N334" s="187"/>
      <c r="O334" s="188"/>
      <c r="P334" s="189"/>
      <c r="Q334" s="188"/>
      <c r="R334" s="188"/>
    </row>
    <row r="335" spans="1:18" s="1" customFormat="1" x14ac:dyDescent="0.25">
      <c r="A335" s="183"/>
      <c r="B335" s="183"/>
      <c r="C335" s="183"/>
      <c r="D335" s="183"/>
      <c r="E335" s="183"/>
      <c r="F335" s="183"/>
      <c r="G335" s="183"/>
      <c r="H335" s="183"/>
      <c r="I335" s="183"/>
      <c r="J335" s="187"/>
      <c r="K335" s="187"/>
      <c r="L335" s="187"/>
      <c r="M335" s="187"/>
      <c r="N335" s="187"/>
      <c r="O335" s="188"/>
      <c r="P335" s="189"/>
      <c r="Q335" s="188"/>
      <c r="R335" s="188"/>
    </row>
    <row r="336" spans="1:18" s="1" customFormat="1" x14ac:dyDescent="0.25">
      <c r="A336" s="183"/>
      <c r="B336" s="183"/>
      <c r="C336" s="183"/>
      <c r="D336" s="183"/>
      <c r="E336" s="183"/>
      <c r="F336" s="183"/>
      <c r="G336" s="183"/>
      <c r="H336" s="183"/>
      <c r="I336" s="183"/>
      <c r="J336" s="187"/>
      <c r="K336" s="187"/>
      <c r="L336" s="187"/>
      <c r="M336" s="187"/>
      <c r="N336" s="187"/>
      <c r="O336" s="188"/>
      <c r="P336" s="189"/>
      <c r="Q336" s="188"/>
      <c r="R336" s="188"/>
    </row>
    <row r="337" spans="1:18" s="1" customFormat="1" x14ac:dyDescent="0.25">
      <c r="A337" s="183"/>
      <c r="B337" s="183"/>
      <c r="C337" s="183"/>
      <c r="D337" s="183"/>
      <c r="E337" s="183"/>
      <c r="F337" s="183"/>
      <c r="G337" s="183"/>
      <c r="H337" s="183"/>
      <c r="I337" s="183"/>
      <c r="J337" s="187"/>
      <c r="K337" s="187"/>
      <c r="L337" s="187"/>
      <c r="M337" s="187"/>
      <c r="N337" s="187"/>
      <c r="O337" s="188"/>
      <c r="P337" s="189"/>
      <c r="Q337" s="188"/>
      <c r="R337" s="188"/>
    </row>
    <row r="338" spans="1:18" s="1" customFormat="1" x14ac:dyDescent="0.25">
      <c r="A338" s="183"/>
      <c r="B338" s="183"/>
      <c r="C338" s="183"/>
      <c r="D338" s="183"/>
      <c r="E338" s="183"/>
      <c r="F338" s="183"/>
      <c r="G338" s="183"/>
      <c r="H338" s="183"/>
      <c r="I338" s="183"/>
      <c r="J338" s="187"/>
      <c r="K338" s="187"/>
      <c r="L338" s="187"/>
      <c r="M338" s="187"/>
      <c r="N338" s="187"/>
      <c r="O338" s="188"/>
      <c r="P338" s="189"/>
      <c r="Q338" s="188"/>
      <c r="R338" s="188"/>
    </row>
    <row r="339" spans="1:18" s="1" customFormat="1" x14ac:dyDescent="0.25">
      <c r="A339" s="183"/>
      <c r="B339" s="183"/>
      <c r="C339" s="183"/>
      <c r="D339" s="183"/>
      <c r="E339" s="183"/>
      <c r="F339" s="183"/>
      <c r="G339" s="183"/>
      <c r="H339" s="183"/>
      <c r="I339" s="183"/>
      <c r="J339" s="187"/>
      <c r="K339" s="187"/>
      <c r="L339" s="187"/>
      <c r="M339" s="187"/>
      <c r="N339" s="187"/>
      <c r="O339" s="188"/>
      <c r="P339" s="189"/>
      <c r="Q339" s="188"/>
      <c r="R339" s="188"/>
    </row>
    <row r="340" spans="1:18" s="1" customFormat="1" x14ac:dyDescent="0.25">
      <c r="A340" s="183"/>
      <c r="B340" s="183"/>
      <c r="C340" s="183"/>
      <c r="D340" s="183"/>
      <c r="E340" s="183"/>
      <c r="F340" s="183"/>
      <c r="G340" s="183"/>
      <c r="H340" s="183"/>
      <c r="I340" s="183"/>
      <c r="J340" s="187"/>
      <c r="K340" s="187"/>
      <c r="L340" s="187"/>
      <c r="M340" s="187"/>
      <c r="N340" s="187"/>
      <c r="O340" s="188"/>
      <c r="P340" s="189"/>
      <c r="Q340" s="188"/>
      <c r="R340" s="188"/>
    </row>
    <row r="341" spans="1:18" s="1" customFormat="1" x14ac:dyDescent="0.25">
      <c r="A341" s="183"/>
      <c r="B341" s="183"/>
      <c r="C341" s="183"/>
      <c r="D341" s="183"/>
      <c r="E341" s="183"/>
      <c r="F341" s="183"/>
      <c r="G341" s="183"/>
      <c r="H341" s="183"/>
      <c r="I341" s="183"/>
      <c r="J341" s="187"/>
      <c r="K341" s="187"/>
      <c r="L341" s="187"/>
      <c r="M341" s="187"/>
      <c r="N341" s="187"/>
      <c r="O341" s="188"/>
      <c r="P341" s="189"/>
      <c r="Q341" s="188"/>
      <c r="R341" s="188"/>
    </row>
    <row r="342" spans="1:18" s="1" customFormat="1" x14ac:dyDescent="0.25">
      <c r="A342" s="183"/>
      <c r="B342" s="183"/>
      <c r="C342" s="183"/>
      <c r="D342" s="183"/>
      <c r="E342" s="183"/>
      <c r="F342" s="183"/>
      <c r="G342" s="183"/>
      <c r="H342" s="183"/>
      <c r="I342" s="183"/>
      <c r="J342" s="187"/>
      <c r="K342" s="187"/>
      <c r="L342" s="187"/>
      <c r="M342" s="187"/>
      <c r="N342" s="187"/>
      <c r="O342" s="188"/>
      <c r="P342" s="189"/>
      <c r="Q342" s="188"/>
      <c r="R342" s="188"/>
    </row>
    <row r="343" spans="1:18" s="1" customFormat="1" x14ac:dyDescent="0.25">
      <c r="A343" s="183"/>
      <c r="B343" s="183"/>
      <c r="C343" s="183"/>
      <c r="D343" s="183"/>
      <c r="E343" s="183"/>
      <c r="F343" s="183"/>
      <c r="G343" s="183"/>
      <c r="H343" s="183"/>
      <c r="I343" s="183"/>
      <c r="J343" s="187"/>
      <c r="K343" s="187"/>
      <c r="L343" s="187"/>
      <c r="M343" s="187"/>
      <c r="N343" s="187"/>
      <c r="O343" s="188"/>
      <c r="P343" s="189"/>
      <c r="Q343" s="188"/>
      <c r="R343" s="188"/>
    </row>
    <row r="344" spans="1:18" s="1" customFormat="1" x14ac:dyDescent="0.25">
      <c r="A344" s="183"/>
      <c r="B344" s="183"/>
      <c r="C344" s="183"/>
      <c r="D344" s="183"/>
      <c r="E344" s="183"/>
      <c r="F344" s="183"/>
      <c r="G344" s="183"/>
      <c r="H344" s="183"/>
      <c r="I344" s="183"/>
      <c r="J344" s="187"/>
      <c r="K344" s="187"/>
      <c r="L344" s="187"/>
      <c r="M344" s="187"/>
      <c r="N344" s="187"/>
      <c r="O344" s="188"/>
      <c r="P344" s="189"/>
      <c r="Q344" s="188"/>
      <c r="R344" s="188"/>
    </row>
    <row r="345" spans="1:18" s="1" customFormat="1" x14ac:dyDescent="0.25">
      <c r="A345" s="183"/>
      <c r="B345" s="183"/>
      <c r="C345" s="183"/>
      <c r="D345" s="183"/>
      <c r="E345" s="183"/>
      <c r="F345" s="183"/>
      <c r="G345" s="183"/>
      <c r="H345" s="183"/>
      <c r="I345" s="183"/>
      <c r="J345" s="187"/>
      <c r="K345" s="187"/>
      <c r="L345" s="187"/>
      <c r="M345" s="187"/>
      <c r="N345" s="187"/>
      <c r="O345" s="188"/>
      <c r="P345" s="189"/>
      <c r="Q345" s="188"/>
      <c r="R345" s="188"/>
    </row>
    <row r="346" spans="1:18" s="1" customFormat="1" x14ac:dyDescent="0.25">
      <c r="A346" s="183"/>
      <c r="B346" s="183"/>
      <c r="C346" s="183"/>
      <c r="D346" s="183"/>
      <c r="E346" s="183"/>
      <c r="F346" s="183"/>
      <c r="G346" s="183"/>
      <c r="H346" s="183"/>
      <c r="I346" s="183"/>
      <c r="J346" s="187"/>
      <c r="K346" s="187"/>
      <c r="L346" s="187"/>
      <c r="M346" s="187"/>
      <c r="N346" s="187"/>
      <c r="O346" s="188"/>
      <c r="P346" s="189"/>
      <c r="Q346" s="188"/>
      <c r="R346" s="188"/>
    </row>
    <row r="347" spans="1:18" s="1" customFormat="1" x14ac:dyDescent="0.25">
      <c r="A347" s="183"/>
      <c r="B347" s="183"/>
      <c r="C347" s="183"/>
      <c r="D347" s="183"/>
      <c r="E347" s="183"/>
      <c r="F347" s="183"/>
      <c r="G347" s="183"/>
      <c r="H347" s="183"/>
      <c r="I347" s="183"/>
      <c r="J347" s="187"/>
      <c r="K347" s="187"/>
      <c r="L347" s="187"/>
      <c r="M347" s="187"/>
      <c r="N347" s="187"/>
      <c r="O347" s="188"/>
      <c r="P347" s="189"/>
      <c r="Q347" s="188"/>
      <c r="R347" s="188"/>
    </row>
    <row r="348" spans="1:18" s="1" customFormat="1" x14ac:dyDescent="0.25">
      <c r="A348" s="183"/>
      <c r="B348" s="183"/>
      <c r="C348" s="183"/>
      <c r="D348" s="183"/>
      <c r="E348" s="183"/>
      <c r="F348" s="183"/>
      <c r="G348" s="183"/>
      <c r="H348" s="183"/>
      <c r="I348" s="183"/>
      <c r="J348" s="187"/>
      <c r="K348" s="187"/>
      <c r="L348" s="187"/>
      <c r="M348" s="187"/>
      <c r="N348" s="187"/>
      <c r="O348" s="188"/>
      <c r="P348" s="189"/>
      <c r="Q348" s="188"/>
      <c r="R348" s="188"/>
    </row>
    <row r="349" spans="1:18" s="1" customFormat="1" x14ac:dyDescent="0.25">
      <c r="A349" s="188"/>
      <c r="B349" s="188"/>
      <c r="C349" s="188"/>
      <c r="D349" s="188"/>
      <c r="E349" s="188"/>
      <c r="F349" s="188"/>
      <c r="G349" s="188"/>
      <c r="H349" s="188"/>
      <c r="I349" s="188"/>
      <c r="J349" s="189"/>
      <c r="K349" s="189"/>
      <c r="L349" s="189"/>
      <c r="M349" s="189"/>
      <c r="N349" s="189"/>
      <c r="O349" s="188"/>
      <c r="P349" s="189"/>
      <c r="Q349" s="188"/>
      <c r="R349" s="188"/>
    </row>
    <row r="350" spans="1:18" s="1" customFormat="1" x14ac:dyDescent="0.25">
      <c r="A350" s="188"/>
      <c r="B350" s="188"/>
      <c r="C350" s="188"/>
      <c r="D350" s="188"/>
      <c r="E350" s="188"/>
      <c r="F350" s="188"/>
      <c r="G350" s="188"/>
      <c r="H350" s="188"/>
      <c r="I350" s="188"/>
      <c r="J350" s="189"/>
      <c r="K350" s="189"/>
      <c r="L350" s="189"/>
      <c r="M350" s="189"/>
      <c r="N350" s="189"/>
      <c r="O350" s="188"/>
      <c r="P350" s="189"/>
      <c r="Q350" s="188"/>
      <c r="R350" s="188"/>
    </row>
    <row r="351" spans="1:18" s="1" customFormat="1" x14ac:dyDescent="0.25">
      <c r="A351" s="188"/>
      <c r="B351" s="188"/>
      <c r="C351" s="188"/>
      <c r="D351" s="188"/>
      <c r="E351" s="188"/>
      <c r="F351" s="188"/>
      <c r="G351" s="188"/>
      <c r="H351" s="188"/>
      <c r="I351" s="188"/>
      <c r="J351" s="189"/>
      <c r="K351" s="189"/>
      <c r="L351" s="189"/>
      <c r="M351" s="189"/>
      <c r="N351" s="189"/>
      <c r="O351" s="188"/>
      <c r="P351" s="189"/>
      <c r="Q351" s="188"/>
      <c r="R351" s="188"/>
    </row>
    <row r="352" spans="1:18" s="1" customFormat="1" x14ac:dyDescent="0.25">
      <c r="A352" s="188"/>
      <c r="B352" s="188"/>
      <c r="C352" s="188"/>
      <c r="D352" s="188"/>
      <c r="E352" s="188"/>
      <c r="F352" s="188"/>
      <c r="G352" s="188"/>
      <c r="H352" s="188"/>
      <c r="I352" s="188"/>
      <c r="J352" s="189"/>
      <c r="K352" s="189"/>
      <c r="L352" s="189"/>
      <c r="M352" s="189"/>
      <c r="N352" s="189"/>
      <c r="O352" s="188"/>
      <c r="P352" s="189"/>
      <c r="Q352" s="188"/>
      <c r="R352" s="188"/>
    </row>
    <row r="353" spans="1:18" s="1" customFormat="1" x14ac:dyDescent="0.25">
      <c r="A353" s="188"/>
      <c r="B353" s="188"/>
      <c r="C353" s="188"/>
      <c r="D353" s="188"/>
      <c r="E353" s="188"/>
      <c r="F353" s="188"/>
      <c r="G353" s="188"/>
      <c r="H353" s="188"/>
      <c r="I353" s="188"/>
      <c r="J353" s="189"/>
      <c r="K353" s="189"/>
      <c r="L353" s="189"/>
      <c r="M353" s="189"/>
      <c r="N353" s="189"/>
      <c r="O353" s="188"/>
      <c r="P353" s="189"/>
      <c r="Q353" s="188"/>
      <c r="R353" s="188"/>
    </row>
    <row r="354" spans="1:18" s="1" customFormat="1" x14ac:dyDescent="0.25">
      <c r="A354" s="188"/>
      <c r="B354" s="188"/>
      <c r="C354" s="188"/>
      <c r="D354" s="188"/>
      <c r="E354" s="188"/>
      <c r="F354" s="188"/>
      <c r="G354" s="188"/>
      <c r="H354" s="188"/>
      <c r="I354" s="188"/>
      <c r="J354" s="189"/>
      <c r="K354" s="189"/>
      <c r="L354" s="189"/>
      <c r="M354" s="189"/>
      <c r="N354" s="189"/>
      <c r="O354" s="188"/>
      <c r="P354" s="189"/>
      <c r="Q354" s="188"/>
      <c r="R354" s="188"/>
    </row>
    <row r="355" spans="1:18" s="1" customFormat="1" x14ac:dyDescent="0.25">
      <c r="A355" s="188"/>
      <c r="B355" s="188"/>
      <c r="C355" s="188"/>
      <c r="D355" s="188"/>
      <c r="E355" s="188"/>
      <c r="F355" s="188"/>
      <c r="G355" s="188"/>
      <c r="H355" s="188"/>
      <c r="I355" s="188"/>
      <c r="J355" s="189"/>
      <c r="K355" s="189"/>
      <c r="L355" s="189"/>
      <c r="M355" s="189"/>
      <c r="N355" s="189"/>
      <c r="O355" s="188"/>
      <c r="P355" s="189"/>
      <c r="Q355" s="188"/>
      <c r="R355" s="188"/>
    </row>
    <row r="356" spans="1:18" s="1" customFormat="1" x14ac:dyDescent="0.25">
      <c r="A356" s="188"/>
      <c r="B356" s="188"/>
      <c r="C356" s="188"/>
      <c r="D356" s="188"/>
      <c r="E356" s="188"/>
      <c r="F356" s="188"/>
      <c r="G356" s="188"/>
      <c r="H356" s="188"/>
      <c r="I356" s="188"/>
      <c r="J356" s="189"/>
      <c r="K356" s="189"/>
      <c r="L356" s="189"/>
      <c r="M356" s="189"/>
      <c r="N356" s="189"/>
      <c r="O356" s="188"/>
      <c r="P356" s="189"/>
      <c r="Q356" s="188"/>
      <c r="R356" s="188"/>
    </row>
    <row r="357" spans="1:18" s="1" customFormat="1" x14ac:dyDescent="0.25">
      <c r="A357" s="188"/>
      <c r="B357" s="188"/>
      <c r="C357" s="188"/>
      <c r="D357" s="188"/>
      <c r="E357" s="188"/>
      <c r="F357" s="188"/>
      <c r="G357" s="188"/>
      <c r="H357" s="188"/>
      <c r="I357" s="188"/>
      <c r="J357" s="189"/>
      <c r="K357" s="189"/>
      <c r="L357" s="189"/>
      <c r="M357" s="189"/>
      <c r="N357" s="189"/>
      <c r="O357" s="188"/>
      <c r="P357" s="189"/>
      <c r="Q357" s="188"/>
      <c r="R357" s="188"/>
    </row>
    <row r="358" spans="1:18" s="1" customFormat="1" x14ac:dyDescent="0.25">
      <c r="A358" s="188"/>
      <c r="B358" s="188"/>
      <c r="C358" s="188"/>
      <c r="D358" s="188"/>
      <c r="E358" s="188"/>
      <c r="F358" s="188"/>
      <c r="G358" s="188"/>
      <c r="H358" s="188"/>
      <c r="I358" s="188"/>
      <c r="J358" s="189"/>
      <c r="K358" s="189"/>
      <c r="L358" s="189"/>
      <c r="M358" s="189"/>
      <c r="N358" s="189"/>
      <c r="O358" s="188"/>
      <c r="P358" s="189"/>
      <c r="Q358" s="188"/>
      <c r="R358" s="188"/>
    </row>
    <row r="359" spans="1:18" s="1" customFormat="1" x14ac:dyDescent="0.25">
      <c r="A359" s="188"/>
      <c r="B359" s="188"/>
      <c r="C359" s="188"/>
      <c r="D359" s="188"/>
      <c r="E359" s="188"/>
      <c r="F359" s="188"/>
      <c r="G359" s="188"/>
      <c r="H359" s="188"/>
      <c r="I359" s="188"/>
      <c r="J359" s="189"/>
      <c r="K359" s="189"/>
      <c r="L359" s="189"/>
      <c r="M359" s="189"/>
      <c r="N359" s="189"/>
      <c r="O359" s="188"/>
      <c r="P359" s="189"/>
      <c r="Q359" s="188"/>
      <c r="R359" s="188"/>
    </row>
    <row r="360" spans="1:18" s="1" customFormat="1" x14ac:dyDescent="0.25">
      <c r="A360" s="188"/>
      <c r="B360" s="188"/>
      <c r="C360" s="188"/>
      <c r="D360" s="188"/>
      <c r="E360" s="188"/>
      <c r="F360" s="188"/>
      <c r="G360" s="188"/>
      <c r="H360" s="188"/>
      <c r="I360" s="188"/>
      <c r="J360" s="189"/>
      <c r="K360" s="189"/>
      <c r="L360" s="189"/>
      <c r="M360" s="189"/>
      <c r="N360" s="189"/>
      <c r="O360" s="188"/>
      <c r="P360" s="189"/>
      <c r="Q360" s="188"/>
      <c r="R360" s="188"/>
    </row>
    <row r="361" spans="1:18" s="1" customFormat="1" x14ac:dyDescent="0.25">
      <c r="A361" s="188"/>
      <c r="B361" s="188"/>
      <c r="C361" s="188"/>
      <c r="D361" s="188"/>
      <c r="E361" s="188"/>
      <c r="F361" s="188"/>
      <c r="G361" s="188"/>
      <c r="H361" s="188"/>
      <c r="I361" s="188"/>
      <c r="J361" s="189"/>
      <c r="K361" s="189"/>
      <c r="L361" s="189"/>
      <c r="M361" s="189"/>
      <c r="N361" s="189"/>
      <c r="O361" s="188"/>
      <c r="P361" s="189"/>
      <c r="Q361" s="188"/>
      <c r="R361" s="188"/>
    </row>
    <row r="362" spans="1:18" s="1" customFormat="1" x14ac:dyDescent="0.25">
      <c r="A362" s="188"/>
      <c r="B362" s="188"/>
      <c r="C362" s="188"/>
      <c r="D362" s="188"/>
      <c r="E362" s="188"/>
      <c r="F362" s="188"/>
      <c r="G362" s="188"/>
      <c r="H362" s="188"/>
      <c r="I362" s="188"/>
      <c r="J362" s="189"/>
      <c r="K362" s="189"/>
      <c r="L362" s="189"/>
      <c r="M362" s="189"/>
      <c r="N362" s="189"/>
      <c r="O362" s="188"/>
      <c r="P362" s="189"/>
      <c r="Q362" s="188"/>
      <c r="R362" s="188"/>
    </row>
    <row r="363" spans="1:18" s="1" customFormat="1" x14ac:dyDescent="0.25">
      <c r="A363" s="188"/>
      <c r="B363" s="188"/>
      <c r="C363" s="188"/>
      <c r="D363" s="188"/>
      <c r="E363" s="188"/>
      <c r="F363" s="188"/>
      <c r="G363" s="188"/>
      <c r="H363" s="188"/>
      <c r="I363" s="188"/>
      <c r="J363" s="189"/>
      <c r="K363" s="189"/>
      <c r="L363" s="189"/>
      <c r="M363" s="189"/>
      <c r="N363" s="189"/>
      <c r="O363" s="188"/>
      <c r="P363" s="189"/>
      <c r="Q363" s="188"/>
      <c r="R363" s="188"/>
    </row>
    <row r="364" spans="1:18" s="1" customFormat="1" x14ac:dyDescent="0.25">
      <c r="A364" s="188"/>
      <c r="B364" s="188"/>
      <c r="C364" s="188"/>
      <c r="D364" s="188"/>
      <c r="E364" s="188"/>
      <c r="F364" s="188"/>
      <c r="G364" s="188"/>
      <c r="H364" s="188"/>
      <c r="I364" s="188"/>
      <c r="J364" s="189"/>
      <c r="K364" s="189"/>
      <c r="L364" s="189"/>
      <c r="M364" s="189"/>
      <c r="N364" s="189"/>
      <c r="O364" s="188"/>
      <c r="P364" s="189"/>
    </row>
    <row r="365" spans="1:18" s="1" customFormat="1" x14ac:dyDescent="0.25">
      <c r="A365" s="188"/>
      <c r="B365" s="188"/>
      <c r="C365" s="188"/>
      <c r="D365" s="188"/>
      <c r="E365" s="188"/>
      <c r="F365" s="188"/>
      <c r="G365" s="188"/>
      <c r="H365" s="188"/>
      <c r="I365" s="188"/>
      <c r="J365" s="189"/>
      <c r="K365" s="189"/>
      <c r="L365" s="189"/>
      <c r="M365" s="189"/>
      <c r="N365" s="189"/>
      <c r="O365" s="188"/>
      <c r="P365" s="189"/>
    </row>
    <row r="366" spans="1:18" s="1" customFormat="1" x14ac:dyDescent="0.25">
      <c r="A366" s="188"/>
      <c r="B366" s="188"/>
      <c r="C366" s="188"/>
      <c r="D366" s="188"/>
      <c r="E366" s="188"/>
      <c r="F366" s="188"/>
      <c r="G366" s="188"/>
      <c r="H366" s="188"/>
      <c r="I366" s="188"/>
      <c r="J366" s="189"/>
      <c r="K366" s="189"/>
      <c r="L366" s="189"/>
      <c r="M366" s="189"/>
      <c r="N366" s="189"/>
      <c r="O366" s="188"/>
      <c r="P366" s="189"/>
    </row>
    <row r="367" spans="1:18" s="1" customFormat="1" x14ac:dyDescent="0.25">
      <c r="A367" s="188"/>
      <c r="B367" s="188"/>
      <c r="C367" s="188"/>
      <c r="D367" s="188"/>
      <c r="E367" s="188"/>
      <c r="F367" s="188"/>
      <c r="G367" s="188"/>
      <c r="H367" s="188"/>
      <c r="I367" s="188"/>
      <c r="J367" s="189"/>
      <c r="K367" s="189"/>
      <c r="L367" s="189"/>
      <c r="M367" s="189"/>
      <c r="N367" s="189"/>
      <c r="O367" s="188"/>
      <c r="P367" s="189"/>
    </row>
    <row r="368" spans="1:18" s="1" customFormat="1" x14ac:dyDescent="0.25">
      <c r="A368" s="188"/>
      <c r="B368" s="188"/>
      <c r="C368" s="188"/>
      <c r="D368" s="188"/>
      <c r="E368" s="188"/>
      <c r="F368" s="188"/>
      <c r="G368" s="188"/>
      <c r="H368" s="188"/>
      <c r="I368" s="188"/>
      <c r="J368" s="189"/>
      <c r="K368" s="189"/>
      <c r="L368" s="189"/>
      <c r="M368" s="189"/>
      <c r="N368" s="189"/>
      <c r="O368" s="188"/>
      <c r="P368" s="189"/>
    </row>
    <row r="369" spans="1:16" s="1" customFormat="1" x14ac:dyDescent="0.25">
      <c r="A369" s="188"/>
      <c r="B369" s="188"/>
      <c r="C369" s="188"/>
      <c r="D369" s="188"/>
      <c r="E369" s="188"/>
      <c r="F369" s="188"/>
      <c r="G369" s="176"/>
      <c r="H369" s="188"/>
      <c r="I369" s="175"/>
      <c r="J369" s="188"/>
      <c r="K369" s="188"/>
      <c r="L369" s="188"/>
      <c r="M369" s="188"/>
      <c r="N369" s="188"/>
      <c r="O369" s="189"/>
      <c r="P369" s="189"/>
    </row>
  </sheetData>
  <mergeCells count="24">
    <mergeCell ref="N6:N9"/>
    <mergeCell ref="A7:F7"/>
    <mergeCell ref="J7:J9"/>
    <mergeCell ref="L8:L9"/>
    <mergeCell ref="B261:C261"/>
    <mergeCell ref="A2:H2"/>
    <mergeCell ref="A4:H4"/>
    <mergeCell ref="A5:H5"/>
    <mergeCell ref="H6:H9"/>
    <mergeCell ref="B11:C11"/>
    <mergeCell ref="B153:C153"/>
    <mergeCell ref="B154:C154"/>
    <mergeCell ref="B234:C234"/>
    <mergeCell ref="B243:C243"/>
    <mergeCell ref="B315:E315"/>
    <mergeCell ref="F315:M316"/>
    <mergeCell ref="B317:E318"/>
    <mergeCell ref="F317:M318"/>
    <mergeCell ref="B276:C276"/>
    <mergeCell ref="B289:C289"/>
    <mergeCell ref="B309:E309"/>
    <mergeCell ref="B311:E311"/>
    <mergeCell ref="B313:E313"/>
    <mergeCell ref="F313:M314"/>
  </mergeCells>
  <pageMargins left="0.7" right="0.7" top="0.78740157499999996" bottom="0.78740157499999996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2014-11-19T13:27:34Z</dcterms:created>
  <dcterms:modified xsi:type="dcterms:W3CDTF">2014-11-24T07:07:43Z</dcterms:modified>
</cp:coreProperties>
</file>