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15480" windowHeight="10110" activeTab="1"/>
  </bookViews>
  <sheets>
    <sheet name="Bilance PaV" sheetId="1" r:id="rId1"/>
    <sheet name="91709" sheetId="3" r:id="rId2"/>
  </sheets>
  <externalReferences>
    <externalReference r:id="rId3"/>
    <externalReference r:id="rId4"/>
  </externalReferences>
  <calcPr calcId="145621"/>
</workbook>
</file>

<file path=xl/calcChain.xml><?xml version="1.0" encoding="utf-8"?>
<calcChain xmlns="http://schemas.openxmlformats.org/spreadsheetml/2006/main">
  <c r="G8" i="3" l="1"/>
  <c r="I9" i="3"/>
  <c r="I8" i="3" s="1"/>
  <c r="I10" i="3"/>
  <c r="G11" i="3"/>
  <c r="H11" i="3"/>
  <c r="H8" i="3" s="1"/>
  <c r="I11" i="3"/>
  <c r="I12" i="3"/>
  <c r="E41" i="1" l="1"/>
  <c r="E40" i="1"/>
  <c r="E38" i="1"/>
  <c r="C36" i="1"/>
  <c r="C47" i="1"/>
  <c r="E35" i="1"/>
  <c r="E33" i="1"/>
  <c r="E32" i="1"/>
  <c r="E31" i="1"/>
  <c r="E29" i="1"/>
  <c r="E28" i="1"/>
  <c r="E22" i="1"/>
  <c r="E21" i="1"/>
  <c r="E13" i="1"/>
  <c r="E12" i="1"/>
  <c r="E6" i="1"/>
  <c r="E30" i="1"/>
  <c r="E17" i="1"/>
  <c r="E16" i="1"/>
  <c r="E11" i="1"/>
  <c r="D23" i="1"/>
  <c r="E23" i="1"/>
  <c r="D37" i="1"/>
  <c r="E37" i="1"/>
  <c r="D7" i="1"/>
  <c r="D4" i="1"/>
  <c r="D5" i="1"/>
  <c r="D36" i="1"/>
  <c r="D34" i="1"/>
  <c r="D24" i="1"/>
  <c r="D15" i="1"/>
  <c r="D45" i="1"/>
  <c r="D44" i="1"/>
  <c r="E44" i="1"/>
  <c r="D43" i="1"/>
  <c r="E43" i="1"/>
  <c r="D42" i="1"/>
  <c r="E42" i="1"/>
  <c r="D39" i="1"/>
  <c r="D47" i="1"/>
  <c r="D10" i="1"/>
  <c r="D9" i="1"/>
  <c r="E10" i="1"/>
  <c r="D46" i="1"/>
  <c r="D14" i="1"/>
  <c r="E14" i="1"/>
  <c r="E46" i="1"/>
  <c r="E45" i="1"/>
  <c r="E36" i="1"/>
  <c r="E24" i="1"/>
  <c r="C19" i="1"/>
  <c r="E20" i="1"/>
  <c r="C14" i="1"/>
  <c r="E15" i="1"/>
  <c r="C9" i="1"/>
  <c r="C4" i="1"/>
  <c r="E5" i="1"/>
  <c r="E34" i="1"/>
  <c r="C8" i="1"/>
  <c r="C18" i="1"/>
  <c r="C25" i="1"/>
  <c r="E4" i="1"/>
  <c r="D19" i="1"/>
  <c r="E19" i="1"/>
  <c r="E7" i="1"/>
  <c r="D8" i="1"/>
  <c r="E9" i="1"/>
  <c r="E39" i="1"/>
  <c r="E47" i="1"/>
  <c r="E8" i="1"/>
  <c r="D18" i="1"/>
  <c r="E18" i="1"/>
  <c r="D25" i="1"/>
  <c r="E25" i="1"/>
</calcChain>
</file>

<file path=xl/sharedStrings.xml><?xml version="1.0" encoding="utf-8"?>
<sst xmlns="http://schemas.openxmlformats.org/spreadsheetml/2006/main" count="128" uniqueCount="92">
  <si>
    <t>v tis. Kč</t>
  </si>
  <si>
    <t>ukazatel</t>
  </si>
  <si>
    <t xml:space="preserve">pol. </t>
  </si>
  <si>
    <t>A/ Vlastní  příjmy</t>
  </si>
  <si>
    <t>1. daňové příjmy</t>
  </si>
  <si>
    <t>1xxx</t>
  </si>
  <si>
    <t>2. nedaňové příjmy</t>
  </si>
  <si>
    <t>3. kapitál. příjmy</t>
  </si>
  <si>
    <t>3xxx</t>
  </si>
  <si>
    <t>4xxx</t>
  </si>
  <si>
    <t>411x</t>
  </si>
  <si>
    <t>4112</t>
  </si>
  <si>
    <t>421x</t>
  </si>
  <si>
    <t>P ř í j m y   celkem</t>
  </si>
  <si>
    <t>C/ F i n a n c o v á n í</t>
  </si>
  <si>
    <t>8xxx</t>
  </si>
  <si>
    <t>8115</t>
  </si>
  <si>
    <t xml:space="preserve">     ukazatel</t>
  </si>
  <si>
    <t>pol.</t>
  </si>
  <si>
    <t>5xxx</t>
  </si>
  <si>
    <t>Kap.911-krajský úřad</t>
  </si>
  <si>
    <t>Kap.914-působnosti</t>
  </si>
  <si>
    <t>Kap.919-VPS</t>
  </si>
  <si>
    <t>6xxx</t>
  </si>
  <si>
    <t>5-6xxx</t>
  </si>
  <si>
    <t xml:space="preserve">V ý d a je   c e l k e m </t>
  </si>
  <si>
    <t>Kap.910-zastupitelstvo</t>
  </si>
  <si>
    <t xml:space="preserve">Z d r o j e  L K   c e l k e m </t>
  </si>
  <si>
    <t>Kap.913-příspěvkové organizace</t>
  </si>
  <si>
    <t>Kap.920-kapitálové výdaje</t>
  </si>
  <si>
    <t>Kap.921-úč.invest.dotace-škol.</t>
  </si>
  <si>
    <t>Kap.923-spolufinanc. EU</t>
  </si>
  <si>
    <t>Kap.925-sociální fond</t>
  </si>
  <si>
    <t>Kap.924-úvěry</t>
  </si>
  <si>
    <t>Kap.931-krizový fond</t>
  </si>
  <si>
    <t>Kap.932-fond ochrany vod</t>
  </si>
  <si>
    <t>Kap.933-fond požární ochrany</t>
  </si>
  <si>
    <t xml:space="preserve">Kap.934-lesnický fond </t>
  </si>
  <si>
    <t>Kap.935-grantový fond</t>
  </si>
  <si>
    <t>Kap.936-fond kulturního dědictví</t>
  </si>
  <si>
    <t>1-3xxx</t>
  </si>
  <si>
    <t>1-4xxx</t>
  </si>
  <si>
    <t>Kap.916-úč.neinv.dot.-škol.</t>
  </si>
  <si>
    <t>B/ Dotace a příspěvky</t>
  </si>
  <si>
    <t xml:space="preserve">   zákon o st.rozpočtu</t>
  </si>
  <si>
    <t xml:space="preserve">   neinv. dotace ze zahraničí</t>
  </si>
  <si>
    <t xml:space="preserve">    resort.účel. inv. dot.</t>
  </si>
  <si>
    <t>415x</t>
  </si>
  <si>
    <r>
      <t xml:space="preserve">1. </t>
    </r>
    <r>
      <rPr>
        <b/>
        <sz val="11"/>
        <rFont val="Times New Roman"/>
        <family val="1"/>
        <charset val="238"/>
      </rPr>
      <t xml:space="preserve">neinvestiční </t>
    </r>
    <r>
      <rPr>
        <sz val="11"/>
        <rFont val="Times New Roman"/>
        <family val="1"/>
        <charset val="238"/>
      </rPr>
      <t>dotace</t>
    </r>
  </si>
  <si>
    <t xml:space="preserve">   neinv. dotace od obcí</t>
  </si>
  <si>
    <r>
      <t xml:space="preserve">2. </t>
    </r>
    <r>
      <rPr>
        <b/>
        <sz val="11"/>
        <rFont val="Times New Roman"/>
        <family val="1"/>
        <charset val="238"/>
      </rPr>
      <t xml:space="preserve">investiční </t>
    </r>
    <r>
      <rPr>
        <sz val="11"/>
        <rFont val="Times New Roman"/>
        <family val="1"/>
        <charset val="238"/>
      </rPr>
      <t>dot.</t>
    </r>
  </si>
  <si>
    <t xml:space="preserve">    investiční dotace od obcí </t>
  </si>
  <si>
    <t xml:space="preserve">    investiční dotace ze zahraničí</t>
  </si>
  <si>
    <t>4. úvěr</t>
  </si>
  <si>
    <t>5. uhrazené splátky dlouhod.půjč.</t>
  </si>
  <si>
    <t xml:space="preserve">   resort. úč.neinv.dotace</t>
  </si>
  <si>
    <t>upravený rozpočet I.</t>
  </si>
  <si>
    <t>1. Zapojení fondů z r. 2012</t>
  </si>
  <si>
    <t>2. Zapojení  zvl.účtů z r. 2012</t>
  </si>
  <si>
    <t>3. Zapojení výsl. hosp.2012</t>
  </si>
  <si>
    <t>Kap.926-dotační fond</t>
  </si>
  <si>
    <t xml:space="preserve">schválený rozpočet </t>
  </si>
  <si>
    <t>Kap.917-transfery</t>
  </si>
  <si>
    <t>Zdrojová část rozpočtu LK 2014</t>
  </si>
  <si>
    <t>Výdajová část rozpočtu LK 2014</t>
  </si>
  <si>
    <t>ZR-RO č.10/14</t>
  </si>
  <si>
    <t xml:space="preserve"> Příloha č. 1 k ZR-RO 10/14</t>
  </si>
  <si>
    <t>x</t>
  </si>
  <si>
    <t>0000</t>
  </si>
  <si>
    <t>DU</t>
  </si>
  <si>
    <t>SU</t>
  </si>
  <si>
    <t>UR 2014</t>
  </si>
  <si>
    <t>SR 2014</t>
  </si>
  <si>
    <t>§</t>
  </si>
  <si>
    <t>č.a.</t>
  </si>
  <si>
    <t>uk.</t>
  </si>
  <si>
    <t>Odbor zdravotnictví</t>
  </si>
  <si>
    <t>ROZPIS ROZPOČTU LIBERECKÉHO KRAJE 2014</t>
  </si>
  <si>
    <t>Příloha č. 1 k ZR-RO 10/14</t>
  </si>
  <si>
    <t>neinv. fin. prostř. půjčené nefin. podnik. subj. - práv. os.</t>
  </si>
  <si>
    <t>3522</t>
  </si>
  <si>
    <t>0980001</t>
  </si>
  <si>
    <t>Ošetření osob pod vlivem alkoholu a v intoxikaci</t>
  </si>
  <si>
    <t>0928xx</t>
  </si>
  <si>
    <t>Lékařská pohotovostní služba (LPS)</t>
  </si>
  <si>
    <t>0910xx</t>
  </si>
  <si>
    <t>Výdajový limit resortu v kapitole</t>
  </si>
  <si>
    <t>změna č. 1</t>
  </si>
  <si>
    <t>91709 - T R A N S F E R Y</t>
  </si>
  <si>
    <t>tis.Kč</t>
  </si>
  <si>
    <t>91709- Transfery</t>
  </si>
  <si>
    <t>Peněžitá zápůjčka - NsP Česká Lípa, a.s.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</si>
</sst>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K_č_-;\-* #,##0.00\ _K_č_-;_-* &quot;-&quot;??\ _K_č_-;_-@_-"/>
    <numFmt numFmtId="164" formatCode="#,##0.0"/>
  </numFmts>
  <fonts count="17" x14ac:knownFonts="1">
    <font>
      <sz val="10"/>
      <name val="Arial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9"/>
      <name val="Times New Roman"/>
      <family val="1"/>
      <charset val="238"/>
    </font>
    <font>
      <b/>
      <u/>
      <sz val="9"/>
      <name val="Times New Roman"/>
      <family val="1"/>
      <charset val="238"/>
    </font>
    <font>
      <sz val="9"/>
      <name val="Times New Roman"/>
      <family val="1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8"/>
      <color indexed="18"/>
      <name val="Arial"/>
      <family val="2"/>
      <charset val="238"/>
    </font>
    <font>
      <sz val="10"/>
      <name val="Arial CE"/>
      <charset val="238"/>
    </font>
    <font>
      <b/>
      <sz val="8"/>
      <color indexed="18"/>
      <name val="Arial CE"/>
      <charset val="238"/>
    </font>
    <font>
      <b/>
      <sz val="8"/>
      <name val="Arial"/>
      <family val="2"/>
    </font>
    <font>
      <i/>
      <sz val="8"/>
      <name val="Arial"/>
      <family val="2"/>
      <charset val="238"/>
    </font>
    <font>
      <b/>
      <sz val="12"/>
      <name val="Arial"/>
      <family val="2"/>
      <charset val="238"/>
    </font>
    <font>
      <b/>
      <sz val="14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1">
    <xf numFmtId="0" fontId="0" fillId="0" borderId="0"/>
    <xf numFmtId="0" fontId="6" fillId="0" borderId="0"/>
    <xf numFmtId="0" fontId="6" fillId="0" borderId="0"/>
    <xf numFmtId="0" fontId="6" fillId="0" borderId="0"/>
    <xf numFmtId="0" fontId="11" fillId="0" borderId="0"/>
    <xf numFmtId="0" fontId="11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</cellStyleXfs>
  <cellXfs count="96">
    <xf numFmtId="0" fontId="0" fillId="0" borderId="0" xfId="0"/>
    <xf numFmtId="4" fontId="0" fillId="0" borderId="0" xfId="0" applyNumberFormat="1"/>
    <xf numFmtId="0" fontId="1" fillId="0" borderId="1" xfId="0" applyFont="1" applyBorder="1" applyAlignment="1">
      <alignment vertical="center" wrapText="1"/>
    </xf>
    <xf numFmtId="0" fontId="2" fillId="0" borderId="2" xfId="0" applyFont="1" applyBorder="1" applyAlignment="1">
      <alignment horizontal="right" vertical="center" wrapText="1"/>
    </xf>
    <xf numFmtId="4" fontId="2" fillId="0" borderId="2" xfId="0" applyNumberFormat="1" applyFont="1" applyBorder="1" applyAlignment="1">
      <alignment horizontal="right" vertical="center" wrapText="1"/>
    </xf>
    <xf numFmtId="4" fontId="2" fillId="0" borderId="3" xfId="0" applyNumberFormat="1" applyFont="1" applyBorder="1" applyAlignment="1">
      <alignment horizontal="right" vertical="center" wrapText="1"/>
    </xf>
    <xf numFmtId="0" fontId="2" fillId="0" borderId="4" xfId="0" applyFont="1" applyBorder="1" applyAlignment="1">
      <alignment vertical="center" wrapText="1"/>
    </xf>
    <xf numFmtId="0" fontId="2" fillId="0" borderId="5" xfId="0" applyFont="1" applyBorder="1" applyAlignment="1">
      <alignment horizontal="right" vertical="center" wrapText="1"/>
    </xf>
    <xf numFmtId="4" fontId="2" fillId="0" borderId="5" xfId="0" applyNumberFormat="1" applyFont="1" applyBorder="1" applyAlignment="1">
      <alignment horizontal="right" vertical="center" wrapText="1"/>
    </xf>
    <xf numFmtId="4" fontId="2" fillId="0" borderId="5" xfId="0" applyNumberFormat="1" applyFont="1" applyBorder="1" applyAlignment="1">
      <alignment vertical="center"/>
    </xf>
    <xf numFmtId="4" fontId="2" fillId="0" borderId="6" xfId="0" applyNumberFormat="1" applyFont="1" applyBorder="1" applyAlignment="1">
      <alignment vertical="center"/>
    </xf>
    <xf numFmtId="4" fontId="2" fillId="0" borderId="6" xfId="0" applyNumberFormat="1" applyFont="1" applyBorder="1" applyAlignment="1">
      <alignment horizontal="right" vertical="center" wrapText="1"/>
    </xf>
    <xf numFmtId="0" fontId="1" fillId="0" borderId="4" xfId="0" applyFont="1" applyBorder="1" applyAlignment="1">
      <alignment vertical="center" wrapText="1"/>
    </xf>
    <xf numFmtId="4" fontId="1" fillId="0" borderId="5" xfId="0" applyNumberFormat="1" applyFont="1" applyBorder="1" applyAlignment="1">
      <alignment horizontal="right" vertical="center" wrapText="1"/>
    </xf>
    <xf numFmtId="4" fontId="1" fillId="0" borderId="6" xfId="0" applyNumberFormat="1" applyFont="1" applyBorder="1" applyAlignment="1">
      <alignment horizontal="right" vertical="center" wrapText="1"/>
    </xf>
    <xf numFmtId="0" fontId="1" fillId="0" borderId="5" xfId="0" applyFont="1" applyBorder="1" applyAlignment="1">
      <alignment horizontal="right" vertical="center" wrapText="1"/>
    </xf>
    <xf numFmtId="0" fontId="2" fillId="0" borderId="7" xfId="0" applyFont="1" applyBorder="1" applyAlignment="1">
      <alignment vertical="center" wrapText="1"/>
    </xf>
    <xf numFmtId="0" fontId="2" fillId="0" borderId="8" xfId="0" applyFont="1" applyBorder="1" applyAlignment="1">
      <alignment horizontal="right" vertical="center" wrapText="1"/>
    </xf>
    <xf numFmtId="4" fontId="2" fillId="0" borderId="8" xfId="0" applyNumberFormat="1" applyFont="1" applyBorder="1" applyAlignment="1">
      <alignment horizontal="right" vertical="center" wrapText="1"/>
    </xf>
    <xf numFmtId="4" fontId="2" fillId="0" borderId="9" xfId="0" applyNumberFormat="1" applyFont="1" applyBorder="1" applyAlignment="1">
      <alignment horizontal="right" vertical="center" wrapText="1"/>
    </xf>
    <xf numFmtId="0" fontId="1" fillId="0" borderId="10" xfId="0" applyFont="1" applyBorder="1" applyAlignment="1">
      <alignment vertical="center" wrapText="1"/>
    </xf>
    <xf numFmtId="0" fontId="1" fillId="0" borderId="11" xfId="0" applyFont="1" applyBorder="1" applyAlignment="1">
      <alignment horizontal="right" vertical="center" wrapText="1"/>
    </xf>
    <xf numFmtId="4" fontId="1" fillId="0" borderId="11" xfId="0" applyNumberFormat="1" applyFont="1" applyBorder="1" applyAlignment="1">
      <alignment horizontal="right" vertical="center" wrapText="1"/>
    </xf>
    <xf numFmtId="4" fontId="1" fillId="0" borderId="12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4" fontId="1" fillId="0" borderId="2" xfId="0" applyNumberFormat="1" applyFont="1" applyBorder="1" applyAlignment="1">
      <alignment horizontal="right" vertical="center" wrapText="1"/>
    </xf>
    <xf numFmtId="4" fontId="1" fillId="0" borderId="3" xfId="0" applyNumberFormat="1" applyFont="1" applyBorder="1" applyAlignment="1">
      <alignment horizontal="right" vertical="center" wrapText="1"/>
    </xf>
    <xf numFmtId="0" fontId="2" fillId="0" borderId="7" xfId="0" applyFont="1" applyBorder="1" applyAlignment="1">
      <alignment horizontal="left" vertical="center" wrapText="1"/>
    </xf>
    <xf numFmtId="4" fontId="2" fillId="0" borderId="13" xfId="0" applyNumberFormat="1" applyFont="1" applyBorder="1" applyAlignment="1">
      <alignment horizontal="right" vertical="center" wrapText="1"/>
    </xf>
    <xf numFmtId="4" fontId="2" fillId="0" borderId="14" xfId="0" applyNumberFormat="1" applyFont="1" applyBorder="1" applyAlignment="1">
      <alignment horizontal="righ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right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5" fillId="0" borderId="0" xfId="0" applyFont="1" applyFill="1"/>
    <xf numFmtId="0" fontId="5" fillId="0" borderId="0" xfId="0" applyFont="1" applyFill="1" applyAlignment="1">
      <alignment horizontal="right"/>
    </xf>
    <xf numFmtId="0" fontId="5" fillId="0" borderId="0" xfId="0" applyFont="1" applyFill="1" applyBorder="1"/>
    <xf numFmtId="164" fontId="5" fillId="0" borderId="15" xfId="0" applyNumberFormat="1" applyFont="1" applyFill="1" applyBorder="1" applyAlignment="1">
      <alignment horizontal="right"/>
    </xf>
    <xf numFmtId="0" fontId="6" fillId="0" borderId="0" xfId="1"/>
    <xf numFmtId="4" fontId="6" fillId="0" borderId="0" xfId="1" applyNumberFormat="1"/>
    <xf numFmtId="0" fontId="6" fillId="0" borderId="0" xfId="1" applyBorder="1"/>
    <xf numFmtId="2" fontId="12" fillId="0" borderId="19" xfId="4" applyNumberFormat="1" applyFont="1" applyFill="1" applyBorder="1" applyAlignment="1">
      <alignment horizontal="left" vertical="center"/>
    </xf>
    <xf numFmtId="2" fontId="10" fillId="0" borderId="19" xfId="1" applyNumberFormat="1" applyFont="1" applyBorder="1" applyAlignment="1">
      <alignment horizontal="center" vertical="center"/>
    </xf>
    <xf numFmtId="2" fontId="10" fillId="0" borderId="2" xfId="1" applyNumberFormat="1" applyFont="1" applyBorder="1" applyAlignment="1">
      <alignment horizontal="center" vertical="center"/>
    </xf>
    <xf numFmtId="49" fontId="10" fillId="0" borderId="20" xfId="1" applyNumberFormat="1" applyFont="1" applyBorder="1" applyAlignment="1">
      <alignment horizontal="center"/>
    </xf>
    <xf numFmtId="49" fontId="10" fillId="0" borderId="19" xfId="1" applyNumberFormat="1" applyFont="1" applyBorder="1" applyAlignment="1">
      <alignment horizontal="center"/>
    </xf>
    <xf numFmtId="0" fontId="10" fillId="0" borderId="1" xfId="1" applyFont="1" applyBorder="1" applyAlignment="1">
      <alignment horizontal="center"/>
    </xf>
    <xf numFmtId="49" fontId="10" fillId="0" borderId="24" xfId="1" applyNumberFormat="1" applyFont="1" applyBorder="1" applyAlignment="1">
      <alignment horizontal="center"/>
    </xf>
    <xf numFmtId="49" fontId="10" fillId="0" borderId="25" xfId="1" applyNumberFormat="1" applyFont="1" applyBorder="1" applyAlignment="1">
      <alignment horizontal="center"/>
    </xf>
    <xf numFmtId="0" fontId="10" fillId="0" borderId="26" xfId="1" applyFont="1" applyBorder="1" applyAlignment="1">
      <alignment horizontal="center"/>
    </xf>
    <xf numFmtId="0" fontId="6" fillId="0" borderId="0" xfId="3"/>
    <xf numFmtId="0" fontId="11" fillId="0" borderId="0" xfId="5"/>
    <xf numFmtId="4" fontId="7" fillId="0" borderId="16" xfId="2" applyNumberFormat="1" applyFont="1" applyFill="1" applyBorder="1"/>
    <xf numFmtId="4" fontId="7" fillId="0" borderId="17" xfId="2" applyNumberFormat="1" applyFont="1" applyFill="1" applyBorder="1"/>
    <xf numFmtId="4" fontId="7" fillId="0" borderId="17" xfId="2" applyNumberFormat="1" applyFont="1" applyFill="1" applyBorder="1" applyAlignment="1">
      <alignment horizontal="right"/>
    </xf>
    <xf numFmtId="0" fontId="14" fillId="0" borderId="17" xfId="2" applyFont="1" applyFill="1" applyBorder="1"/>
    <xf numFmtId="0" fontId="7" fillId="0" borderId="17" xfId="2" applyFont="1" applyFill="1" applyBorder="1" applyAlignment="1">
      <alignment horizontal="center"/>
    </xf>
    <xf numFmtId="49" fontId="7" fillId="0" borderId="17" xfId="2" applyNumberFormat="1" applyFont="1" applyFill="1" applyBorder="1" applyAlignment="1">
      <alignment horizontal="center"/>
    </xf>
    <xf numFmtId="49" fontId="7" fillId="0" borderId="21" xfId="2" applyNumberFormat="1" applyFont="1" applyFill="1" applyBorder="1" applyAlignment="1">
      <alignment horizontal="center"/>
    </xf>
    <xf numFmtId="0" fontId="7" fillId="0" borderId="18" xfId="2" applyFont="1" applyFill="1" applyBorder="1" applyAlignment="1">
      <alignment horizontal="center"/>
    </xf>
    <xf numFmtId="4" fontId="10" fillId="0" borderId="29" xfId="1" applyNumberFormat="1" applyFont="1" applyBorder="1"/>
    <xf numFmtId="4" fontId="10" fillId="0" borderId="30" xfId="1" applyNumberFormat="1" applyFont="1" applyBorder="1"/>
    <xf numFmtId="4" fontId="10" fillId="0" borderId="30" xfId="1" applyNumberFormat="1" applyFont="1" applyBorder="1" applyAlignment="1">
      <alignment vertical="center"/>
    </xf>
    <xf numFmtId="2" fontId="12" fillId="0" borderId="25" xfId="4" applyNumberFormat="1" applyFont="1" applyFill="1" applyBorder="1" applyAlignment="1">
      <alignment horizontal="left" vertical="center"/>
    </xf>
    <xf numFmtId="2" fontId="10" fillId="0" borderId="25" xfId="1" applyNumberFormat="1" applyFont="1" applyBorder="1" applyAlignment="1">
      <alignment horizontal="center" vertical="center"/>
    </xf>
    <xf numFmtId="2" fontId="10" fillId="0" borderId="30" xfId="1" applyNumberFormat="1" applyFont="1" applyBorder="1" applyAlignment="1">
      <alignment horizontal="center" vertical="center"/>
    </xf>
    <xf numFmtId="4" fontId="10" fillId="0" borderId="3" xfId="1" applyNumberFormat="1" applyFont="1" applyBorder="1"/>
    <xf numFmtId="4" fontId="10" fillId="0" borderId="2" xfId="1" applyNumberFormat="1" applyFont="1" applyBorder="1"/>
    <xf numFmtId="4" fontId="10" fillId="0" borderId="2" xfId="1" applyNumberFormat="1" applyFont="1" applyBorder="1" applyAlignment="1">
      <alignment vertical="center"/>
    </xf>
    <xf numFmtId="4" fontId="13" fillId="0" borderId="31" xfId="10" applyNumberFormat="1" applyFont="1" applyFill="1" applyBorder="1"/>
    <xf numFmtId="4" fontId="13" fillId="0" borderId="11" xfId="10" applyNumberFormat="1" applyFont="1" applyFill="1" applyBorder="1"/>
    <xf numFmtId="4" fontId="13" fillId="0" borderId="32" xfId="10" applyNumberFormat="1" applyFont="1" applyFill="1" applyBorder="1"/>
    <xf numFmtId="0" fontId="13" fillId="0" borderId="11" xfId="10" applyFont="1" applyFill="1" applyBorder="1" applyAlignment="1">
      <alignment horizontal="left"/>
    </xf>
    <xf numFmtId="0" fontId="13" fillId="0" borderId="27" xfId="10" applyFont="1" applyFill="1" applyBorder="1" applyAlignment="1">
      <alignment horizontal="center"/>
    </xf>
    <xf numFmtId="0" fontId="13" fillId="0" borderId="33" xfId="10" applyFont="1" applyFill="1" applyBorder="1" applyAlignment="1">
      <alignment horizontal="center"/>
    </xf>
    <xf numFmtId="0" fontId="13" fillId="0" borderId="10" xfId="10" applyFont="1" applyFill="1" applyBorder="1" applyAlignment="1">
      <alignment horizontal="center"/>
    </xf>
    <xf numFmtId="0" fontId="8" fillId="0" borderId="31" xfId="9" applyFont="1" applyBorder="1" applyAlignment="1">
      <alignment horizontal="center"/>
    </xf>
    <xf numFmtId="0" fontId="8" fillId="0" borderId="11" xfId="9" applyFont="1" applyBorder="1" applyAlignment="1">
      <alignment horizontal="center"/>
    </xf>
    <xf numFmtId="0" fontId="8" fillId="0" borderId="32" xfId="9" applyFont="1" applyFill="1" applyBorder="1" applyAlignment="1">
      <alignment horizontal="center"/>
    </xf>
    <xf numFmtId="0" fontId="13" fillId="0" borderId="22" xfId="10" applyFont="1" applyFill="1" applyBorder="1" applyAlignment="1">
      <alignment horizontal="center" vertical="center"/>
    </xf>
    <xf numFmtId="0" fontId="13" fillId="0" borderId="23" xfId="10" applyFont="1" applyFill="1" applyBorder="1" applyAlignment="1">
      <alignment horizontal="center" vertical="center"/>
    </xf>
    <xf numFmtId="0" fontId="13" fillId="0" borderId="28" xfId="10" applyFont="1" applyFill="1" applyBorder="1" applyAlignment="1">
      <alignment horizontal="center" vertical="center"/>
    </xf>
    <xf numFmtId="0" fontId="6" fillId="0" borderId="0" xfId="10"/>
    <xf numFmtId="4" fontId="6" fillId="0" borderId="0" xfId="10" applyNumberFormat="1"/>
    <xf numFmtId="0" fontId="7" fillId="0" borderId="0" xfId="10" applyFont="1" applyAlignment="1">
      <alignment horizontal="center"/>
    </xf>
    <xf numFmtId="0" fontId="4" fillId="2" borderId="15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9" fillId="0" borderId="0" xfId="1" applyFont="1" applyBorder="1" applyAlignment="1">
      <alignment horizontal="center" vertical="center"/>
    </xf>
    <xf numFmtId="4" fontId="6" fillId="0" borderId="0" xfId="1" applyNumberFormat="1" applyAlignment="1">
      <alignment horizontal="center"/>
    </xf>
    <xf numFmtId="0" fontId="13" fillId="0" borderId="27" xfId="10" applyFont="1" applyFill="1" applyBorder="1" applyAlignment="1">
      <alignment horizontal="center" vertical="center"/>
    </xf>
    <xf numFmtId="0" fontId="13" fillId="0" borderId="33" xfId="10" applyFont="1" applyFill="1" applyBorder="1" applyAlignment="1">
      <alignment horizontal="center" vertical="center"/>
    </xf>
    <xf numFmtId="0" fontId="16" fillId="0" borderId="0" xfId="5" applyFont="1" applyAlignment="1">
      <alignment horizontal="center"/>
    </xf>
    <xf numFmtId="0" fontId="15" fillId="0" borderId="0" xfId="3" applyFont="1" applyFill="1" applyAlignment="1">
      <alignment horizontal="center"/>
    </xf>
  </cellXfs>
  <cellStyles count="11">
    <cellStyle name="čárky 2" xfId="6"/>
    <cellStyle name="čárky 3" xfId="7"/>
    <cellStyle name="Normální" xfId="0" builtinId="0"/>
    <cellStyle name="normální 2" xfId="8"/>
    <cellStyle name="Normální 3" xfId="3"/>
    <cellStyle name="Normální 4" xfId="9"/>
    <cellStyle name="normální_2. Rozpočet 2007 - tabulky" xfId="5"/>
    <cellStyle name="normální_Rozpis výdajů 03 bez PO 2" xfId="2"/>
    <cellStyle name="normální_Rozpis výdajů 03 bez PO 3" xfId="1"/>
    <cellStyle name="normální_Rozpis výdajů 03 bez PO_04 - OSMTVS" xfId="10"/>
    <cellStyle name="normální_Rozpočet 2005 (ZK)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ulcoval/AppData/Local/Microsoft/Windows/Temporary%20Internet%20Files/Content.Outlook/STSHZD9X/RO%20201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ulcoval/AppData/Local/Microsoft/Windows/Temporary%20Internet%20Files/Content.Outlook/STSHZD9X/RO%20201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"/>
      <sheetName val="příjmy"/>
      <sheetName val="výdaje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"/>
      <sheetName val="příjmy"/>
      <sheetName val="výdaje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8"/>
  <sheetViews>
    <sheetView zoomScaleNormal="100" workbookViewId="0">
      <selection activeCell="J18" sqref="J18"/>
    </sheetView>
  </sheetViews>
  <sheetFormatPr defaultRowHeight="12.75" x14ac:dyDescent="0.2"/>
  <cols>
    <col min="1" max="1" width="36.5703125" bestFit="1" customWidth="1"/>
    <col min="2" max="2" width="7.28515625" customWidth="1"/>
    <col min="3" max="3" width="13.85546875" customWidth="1"/>
    <col min="4" max="4" width="10.28515625" customWidth="1"/>
    <col min="5" max="5" width="14.140625" customWidth="1"/>
    <col min="10" max="10" width="11.7109375" bestFit="1" customWidth="1"/>
  </cols>
  <sheetData>
    <row r="1" spans="1:10" x14ac:dyDescent="0.2">
      <c r="D1" s="88" t="s">
        <v>66</v>
      </c>
      <c r="E1" s="89"/>
    </row>
    <row r="2" spans="1:10" ht="13.5" thickBot="1" x14ac:dyDescent="0.25">
      <c r="A2" s="87" t="s">
        <v>63</v>
      </c>
      <c r="B2" s="87"/>
      <c r="C2" s="36"/>
      <c r="D2" s="36"/>
      <c r="E2" s="37" t="s">
        <v>0</v>
      </c>
    </row>
    <row r="3" spans="1:10" ht="24.75" thickBot="1" x14ac:dyDescent="0.25">
      <c r="A3" s="33" t="s">
        <v>1</v>
      </c>
      <c r="B3" s="34" t="s">
        <v>2</v>
      </c>
      <c r="C3" s="35" t="s">
        <v>61</v>
      </c>
      <c r="D3" s="35" t="s">
        <v>65</v>
      </c>
      <c r="E3" s="35" t="s">
        <v>56</v>
      </c>
    </row>
    <row r="4" spans="1:10" ht="15" customHeight="1" x14ac:dyDescent="0.2">
      <c r="A4" s="2" t="s">
        <v>3</v>
      </c>
      <c r="B4" s="32" t="s">
        <v>40</v>
      </c>
      <c r="C4" s="26">
        <f>C5+C6+C7</f>
        <v>2179932</v>
      </c>
      <c r="D4" s="26">
        <f>D5+D6+D7</f>
        <v>10000</v>
      </c>
      <c r="E4" s="27">
        <f t="shared" ref="E4:E25" si="0">C4+D4</f>
        <v>2189932</v>
      </c>
    </row>
    <row r="5" spans="1:10" ht="15" customHeight="1" x14ac:dyDescent="0.2">
      <c r="A5" s="6" t="s">
        <v>4</v>
      </c>
      <c r="B5" s="7" t="s">
        <v>5</v>
      </c>
      <c r="C5" s="8">
        <v>2122000</v>
      </c>
      <c r="D5" s="9">
        <f>[1]příjmy!$C$31</f>
        <v>0</v>
      </c>
      <c r="E5" s="10">
        <f t="shared" si="0"/>
        <v>2122000</v>
      </c>
      <c r="J5" s="1"/>
    </row>
    <row r="6" spans="1:10" ht="15" customHeight="1" x14ac:dyDescent="0.2">
      <c r="A6" s="6" t="s">
        <v>6</v>
      </c>
      <c r="B6" s="7">
        <v>2412</v>
      </c>
      <c r="C6" s="8">
        <v>57932</v>
      </c>
      <c r="D6" s="4">
        <v>10000</v>
      </c>
      <c r="E6" s="10">
        <f t="shared" si="0"/>
        <v>67932</v>
      </c>
    </row>
    <row r="7" spans="1:10" ht="15" customHeight="1" x14ac:dyDescent="0.2">
      <c r="A7" s="6" t="s">
        <v>7</v>
      </c>
      <c r="B7" s="7" t="s">
        <v>8</v>
      </c>
      <c r="C7" s="8">
        <v>0</v>
      </c>
      <c r="D7" s="8">
        <f>[1]příjmy!$E$31</f>
        <v>0</v>
      </c>
      <c r="E7" s="10">
        <f t="shared" si="0"/>
        <v>0</v>
      </c>
    </row>
    <row r="8" spans="1:10" ht="15" customHeight="1" x14ac:dyDescent="0.2">
      <c r="A8" s="12" t="s">
        <v>43</v>
      </c>
      <c r="B8" s="7" t="s">
        <v>9</v>
      </c>
      <c r="C8" s="13">
        <f>C9+C14</f>
        <v>85842</v>
      </c>
      <c r="D8" s="13">
        <f>D9+D14</f>
        <v>0</v>
      </c>
      <c r="E8" s="14">
        <f t="shared" si="0"/>
        <v>85842</v>
      </c>
    </row>
    <row r="9" spans="1:10" ht="15" customHeight="1" x14ac:dyDescent="0.2">
      <c r="A9" s="6" t="s">
        <v>48</v>
      </c>
      <c r="B9" s="7" t="s">
        <v>10</v>
      </c>
      <c r="C9" s="8">
        <f>C10+C11+C12+C13</f>
        <v>85842</v>
      </c>
      <c r="D9" s="8">
        <f>D10+D11+D12+D13</f>
        <v>0</v>
      </c>
      <c r="E9" s="11">
        <f t="shared" si="0"/>
        <v>85842</v>
      </c>
    </row>
    <row r="10" spans="1:10" ht="15" customHeight="1" x14ac:dyDescent="0.2">
      <c r="A10" s="6" t="s">
        <v>44</v>
      </c>
      <c r="B10" s="7" t="s">
        <v>11</v>
      </c>
      <c r="C10" s="8">
        <v>61072</v>
      </c>
      <c r="D10" s="8">
        <f>[1]příjmy!$I$16</f>
        <v>0</v>
      </c>
      <c r="E10" s="11">
        <f t="shared" si="0"/>
        <v>61072</v>
      </c>
    </row>
    <row r="11" spans="1:10" ht="15" customHeight="1" x14ac:dyDescent="0.2">
      <c r="A11" s="6" t="s">
        <v>55</v>
      </c>
      <c r="B11" s="7" t="s">
        <v>10</v>
      </c>
      <c r="C11" s="8">
        <v>0</v>
      </c>
      <c r="D11" s="8">
        <v>0</v>
      </c>
      <c r="E11" s="11">
        <f t="shared" si="0"/>
        <v>0</v>
      </c>
    </row>
    <row r="12" spans="1:10" ht="15" customHeight="1" x14ac:dyDescent="0.2">
      <c r="A12" s="6" t="s">
        <v>45</v>
      </c>
      <c r="B12" s="7" t="s">
        <v>47</v>
      </c>
      <c r="C12" s="8">
        <v>0</v>
      </c>
      <c r="D12" s="8">
        <v>0</v>
      </c>
      <c r="E12" s="11">
        <f>SUM(C12:D12)</f>
        <v>0</v>
      </c>
    </row>
    <row r="13" spans="1:10" ht="15" customHeight="1" x14ac:dyDescent="0.2">
      <c r="A13" s="6" t="s">
        <v>49</v>
      </c>
      <c r="B13" s="7">
        <v>4121</v>
      </c>
      <c r="C13" s="8">
        <v>24770</v>
      </c>
      <c r="D13" s="8">
        <v>0</v>
      </c>
      <c r="E13" s="11">
        <f>SUM(C13:D13)</f>
        <v>24770</v>
      </c>
    </row>
    <row r="14" spans="1:10" ht="15" customHeight="1" x14ac:dyDescent="0.2">
      <c r="A14" s="6" t="s">
        <v>50</v>
      </c>
      <c r="B14" s="7" t="s">
        <v>12</v>
      </c>
      <c r="C14" s="8">
        <f>C15+C16+C17</f>
        <v>0</v>
      </c>
      <c r="D14" s="8">
        <f>D15+D16+D17</f>
        <v>0</v>
      </c>
      <c r="E14" s="11">
        <f t="shared" si="0"/>
        <v>0</v>
      </c>
    </row>
    <row r="15" spans="1:10" ht="15" customHeight="1" x14ac:dyDescent="0.2">
      <c r="A15" s="6" t="s">
        <v>46</v>
      </c>
      <c r="B15" s="7" t="s">
        <v>12</v>
      </c>
      <c r="C15" s="8">
        <v>0</v>
      </c>
      <c r="D15" s="8">
        <f>[1]příjmy!$H$16</f>
        <v>0</v>
      </c>
      <c r="E15" s="11">
        <f t="shared" si="0"/>
        <v>0</v>
      </c>
    </row>
    <row r="16" spans="1:10" ht="15" customHeight="1" x14ac:dyDescent="0.2">
      <c r="A16" s="6" t="s">
        <v>51</v>
      </c>
      <c r="B16" s="7">
        <v>4221</v>
      </c>
      <c r="C16" s="8">
        <v>0</v>
      </c>
      <c r="D16" s="8">
        <v>0</v>
      </c>
      <c r="E16" s="11">
        <f>SUM(C16:D16)</f>
        <v>0</v>
      </c>
    </row>
    <row r="17" spans="1:5" ht="15" customHeight="1" x14ac:dyDescent="0.2">
      <c r="A17" s="6" t="s">
        <v>52</v>
      </c>
      <c r="B17" s="7">
        <v>4232</v>
      </c>
      <c r="C17" s="8">
        <v>0</v>
      </c>
      <c r="D17" s="8">
        <v>0</v>
      </c>
      <c r="E17" s="11">
        <f>SUM(C17:D17)</f>
        <v>0</v>
      </c>
    </row>
    <row r="18" spans="1:5" ht="15" customHeight="1" x14ac:dyDescent="0.2">
      <c r="A18" s="12" t="s">
        <v>13</v>
      </c>
      <c r="B18" s="15" t="s">
        <v>41</v>
      </c>
      <c r="C18" s="13">
        <f>C4+C8</f>
        <v>2265774</v>
      </c>
      <c r="D18" s="13">
        <f>D4+D8</f>
        <v>10000</v>
      </c>
      <c r="E18" s="14">
        <f t="shared" si="0"/>
        <v>2275774</v>
      </c>
    </row>
    <row r="19" spans="1:5" ht="15" customHeight="1" x14ac:dyDescent="0.2">
      <c r="A19" s="12" t="s">
        <v>14</v>
      </c>
      <c r="B19" s="15" t="s">
        <v>15</v>
      </c>
      <c r="C19" s="13">
        <f>SUM(C20:C24)</f>
        <v>-96875</v>
      </c>
      <c r="D19" s="13">
        <f>SUM(D20:D24)</f>
        <v>0</v>
      </c>
      <c r="E19" s="14">
        <f t="shared" si="0"/>
        <v>-96875</v>
      </c>
    </row>
    <row r="20" spans="1:5" ht="15" customHeight="1" x14ac:dyDescent="0.2">
      <c r="A20" s="6" t="s">
        <v>57</v>
      </c>
      <c r="B20" s="7" t="s">
        <v>16</v>
      </c>
      <c r="C20" s="8">
        <v>0</v>
      </c>
      <c r="D20" s="8">
        <v>0</v>
      </c>
      <c r="E20" s="11">
        <f t="shared" si="0"/>
        <v>0</v>
      </c>
    </row>
    <row r="21" spans="1:5" ht="15" customHeight="1" x14ac:dyDescent="0.2">
      <c r="A21" s="6" t="s">
        <v>58</v>
      </c>
      <c r="B21" s="7">
        <v>8115</v>
      </c>
      <c r="C21" s="8">
        <v>0</v>
      </c>
      <c r="D21" s="8">
        <v>0</v>
      </c>
      <c r="E21" s="11">
        <f>SUM(C21:D21)</f>
        <v>0</v>
      </c>
    </row>
    <row r="22" spans="1:5" ht="15" customHeight="1" x14ac:dyDescent="0.2">
      <c r="A22" s="6" t="s">
        <v>59</v>
      </c>
      <c r="B22" s="7" t="s">
        <v>16</v>
      </c>
      <c r="C22" s="8">
        <v>0</v>
      </c>
      <c r="D22" s="8">
        <v>0</v>
      </c>
      <c r="E22" s="11">
        <f t="shared" si="0"/>
        <v>0</v>
      </c>
    </row>
    <row r="23" spans="1:5" ht="15" customHeight="1" x14ac:dyDescent="0.2">
      <c r="A23" s="6" t="s">
        <v>53</v>
      </c>
      <c r="B23" s="7">
        <v>8123</v>
      </c>
      <c r="C23" s="8">
        <v>0</v>
      </c>
      <c r="D23" s="8">
        <f>[1]příjmy!$T$31</f>
        <v>0</v>
      </c>
      <c r="E23" s="11">
        <f>C23+D23</f>
        <v>0</v>
      </c>
    </row>
    <row r="24" spans="1:5" ht="15" customHeight="1" thickBot="1" x14ac:dyDescent="0.25">
      <c r="A24" s="16" t="s">
        <v>54</v>
      </c>
      <c r="B24" s="17">
        <v>-8124</v>
      </c>
      <c r="C24" s="18">
        <v>-96875</v>
      </c>
      <c r="D24" s="18">
        <f>[1]příjmy!$O$16</f>
        <v>0</v>
      </c>
      <c r="E24" s="19">
        <f>C24+D24</f>
        <v>-96875</v>
      </c>
    </row>
    <row r="25" spans="1:5" ht="15" customHeight="1" thickBot="1" x14ac:dyDescent="0.25">
      <c r="A25" s="20" t="s">
        <v>27</v>
      </c>
      <c r="B25" s="21"/>
      <c r="C25" s="22">
        <f>C4+C8+C19</f>
        <v>2168899</v>
      </c>
      <c r="D25" s="22">
        <f>D18+D19</f>
        <v>10000</v>
      </c>
      <c r="E25" s="23">
        <f t="shared" si="0"/>
        <v>2178899</v>
      </c>
    </row>
    <row r="26" spans="1:5" ht="13.5" thickBot="1" x14ac:dyDescent="0.25">
      <c r="A26" s="87" t="s">
        <v>64</v>
      </c>
      <c r="B26" s="87"/>
      <c r="C26" s="38"/>
      <c r="D26" s="38"/>
      <c r="E26" s="39" t="s">
        <v>0</v>
      </c>
    </row>
    <row r="27" spans="1:5" ht="24.75" thickBot="1" x14ac:dyDescent="0.25">
      <c r="A27" s="33" t="s">
        <v>17</v>
      </c>
      <c r="B27" s="34" t="s">
        <v>18</v>
      </c>
      <c r="C27" s="35" t="s">
        <v>61</v>
      </c>
      <c r="D27" s="35" t="s">
        <v>65</v>
      </c>
      <c r="E27" s="35" t="s">
        <v>56</v>
      </c>
    </row>
    <row r="28" spans="1:5" ht="15" customHeight="1" x14ac:dyDescent="0.2">
      <c r="A28" s="24" t="s">
        <v>26</v>
      </c>
      <c r="B28" s="3" t="s">
        <v>19</v>
      </c>
      <c r="C28" s="4">
        <v>30454</v>
      </c>
      <c r="D28" s="4">
        <v>0</v>
      </c>
      <c r="E28" s="5">
        <f>C28+D28</f>
        <v>30454</v>
      </c>
    </row>
    <row r="29" spans="1:5" ht="15" customHeight="1" x14ac:dyDescent="0.2">
      <c r="A29" s="25" t="s">
        <v>20</v>
      </c>
      <c r="B29" s="7" t="s">
        <v>19</v>
      </c>
      <c r="C29" s="8">
        <v>213803.25</v>
      </c>
      <c r="D29" s="4">
        <v>0</v>
      </c>
      <c r="E29" s="5">
        <f t="shared" ref="E29:E46" si="1">C29+D29</f>
        <v>213803.25</v>
      </c>
    </row>
    <row r="30" spans="1:5" ht="15" customHeight="1" x14ac:dyDescent="0.2">
      <c r="A30" s="25" t="s">
        <v>28</v>
      </c>
      <c r="B30" s="7" t="s">
        <v>19</v>
      </c>
      <c r="C30" s="8">
        <v>870010</v>
      </c>
      <c r="D30" s="4">
        <v>0</v>
      </c>
      <c r="E30" s="5">
        <f t="shared" si="1"/>
        <v>870010</v>
      </c>
    </row>
    <row r="31" spans="1:5" ht="15" customHeight="1" x14ac:dyDescent="0.2">
      <c r="A31" s="25" t="s">
        <v>21</v>
      </c>
      <c r="B31" s="7" t="s">
        <v>19</v>
      </c>
      <c r="C31" s="8">
        <v>592559.15</v>
      </c>
      <c r="D31" s="4">
        <v>0</v>
      </c>
      <c r="E31" s="5">
        <f t="shared" si="1"/>
        <v>592559.15</v>
      </c>
    </row>
    <row r="32" spans="1:5" ht="15" customHeight="1" x14ac:dyDescent="0.2">
      <c r="A32" s="25" t="s">
        <v>42</v>
      </c>
      <c r="B32" s="7" t="s">
        <v>19</v>
      </c>
      <c r="C32" s="8">
        <v>0</v>
      </c>
      <c r="D32" s="4">
        <v>0</v>
      </c>
      <c r="E32" s="5">
        <f>C32+D32</f>
        <v>0</v>
      </c>
    </row>
    <row r="33" spans="1:5" ht="15" customHeight="1" x14ac:dyDescent="0.2">
      <c r="A33" s="25" t="s">
        <v>62</v>
      </c>
      <c r="B33" s="7">
        <v>5613</v>
      </c>
      <c r="C33" s="8">
        <v>40847</v>
      </c>
      <c r="D33" s="4">
        <v>10000</v>
      </c>
      <c r="E33" s="5">
        <f t="shared" si="1"/>
        <v>50847</v>
      </c>
    </row>
    <row r="34" spans="1:5" ht="15" customHeight="1" x14ac:dyDescent="0.2">
      <c r="A34" s="25" t="s">
        <v>22</v>
      </c>
      <c r="B34" s="7" t="s">
        <v>19</v>
      </c>
      <c r="C34" s="8">
        <v>21210</v>
      </c>
      <c r="D34" s="4">
        <f>[1]výdaje!$G$16</f>
        <v>0</v>
      </c>
      <c r="E34" s="5">
        <f t="shared" si="1"/>
        <v>21210</v>
      </c>
    </row>
    <row r="35" spans="1:5" ht="15" customHeight="1" x14ac:dyDescent="0.2">
      <c r="A35" s="25" t="s">
        <v>29</v>
      </c>
      <c r="B35" s="7" t="s">
        <v>23</v>
      </c>
      <c r="C35" s="8">
        <v>191745</v>
      </c>
      <c r="D35" s="4">
        <v>0</v>
      </c>
      <c r="E35" s="5">
        <f t="shared" si="1"/>
        <v>191745</v>
      </c>
    </row>
    <row r="36" spans="1:5" ht="15" customHeight="1" x14ac:dyDescent="0.2">
      <c r="A36" s="25" t="s">
        <v>30</v>
      </c>
      <c r="B36" s="7" t="s">
        <v>23</v>
      </c>
      <c r="C36" s="8">
        <f>[2]výdaje!$J$433</f>
        <v>0</v>
      </c>
      <c r="D36" s="4">
        <f>[1]výdaje!$I$16</f>
        <v>0</v>
      </c>
      <c r="E36" s="5">
        <f t="shared" si="1"/>
        <v>0</v>
      </c>
    </row>
    <row r="37" spans="1:5" ht="15" customHeight="1" x14ac:dyDescent="0.2">
      <c r="A37" s="25" t="s">
        <v>31</v>
      </c>
      <c r="B37" s="7" t="s">
        <v>24</v>
      </c>
      <c r="C37" s="8">
        <v>142850.6</v>
      </c>
      <c r="D37" s="4">
        <f>[1]výdaje!$J$16</f>
        <v>0</v>
      </c>
      <c r="E37" s="5">
        <f t="shared" si="1"/>
        <v>142850.6</v>
      </c>
    </row>
    <row r="38" spans="1:5" ht="15" customHeight="1" x14ac:dyDescent="0.2">
      <c r="A38" s="25" t="s">
        <v>33</v>
      </c>
      <c r="B38" s="7" t="s">
        <v>24</v>
      </c>
      <c r="C38" s="8">
        <v>43995</v>
      </c>
      <c r="D38" s="4">
        <v>0</v>
      </c>
      <c r="E38" s="5">
        <f t="shared" si="1"/>
        <v>43995</v>
      </c>
    </row>
    <row r="39" spans="1:5" ht="15" customHeight="1" x14ac:dyDescent="0.2">
      <c r="A39" s="25" t="s">
        <v>32</v>
      </c>
      <c r="B39" s="7" t="s">
        <v>19</v>
      </c>
      <c r="C39" s="8">
        <v>3425</v>
      </c>
      <c r="D39" s="4">
        <f>[1]výdaje!$L$16</f>
        <v>0</v>
      </c>
      <c r="E39" s="5">
        <f t="shared" si="1"/>
        <v>3425</v>
      </c>
    </row>
    <row r="40" spans="1:5" ht="15" customHeight="1" x14ac:dyDescent="0.2">
      <c r="A40" s="25" t="s">
        <v>60</v>
      </c>
      <c r="B40" s="7" t="s">
        <v>24</v>
      </c>
      <c r="C40" s="8">
        <v>0</v>
      </c>
      <c r="D40" s="4">
        <v>0</v>
      </c>
      <c r="E40" s="5">
        <f>C40+D40</f>
        <v>0</v>
      </c>
    </row>
    <row r="41" spans="1:5" ht="15" customHeight="1" x14ac:dyDescent="0.2">
      <c r="A41" s="25" t="s">
        <v>34</v>
      </c>
      <c r="B41" s="7" t="s">
        <v>24</v>
      </c>
      <c r="C41" s="8">
        <v>0</v>
      </c>
      <c r="D41" s="4">
        <v>0</v>
      </c>
      <c r="E41" s="5">
        <f t="shared" si="1"/>
        <v>0</v>
      </c>
    </row>
    <row r="42" spans="1:5" ht="15" customHeight="1" x14ac:dyDescent="0.2">
      <c r="A42" s="25" t="s">
        <v>35</v>
      </c>
      <c r="B42" s="7" t="s">
        <v>24</v>
      </c>
      <c r="C42" s="8">
        <v>18000</v>
      </c>
      <c r="D42" s="4">
        <f>[1]výdaje!$N$16</f>
        <v>0</v>
      </c>
      <c r="E42" s="5">
        <f t="shared" si="1"/>
        <v>18000</v>
      </c>
    </row>
    <row r="43" spans="1:5" ht="15" customHeight="1" x14ac:dyDescent="0.2">
      <c r="A43" s="25" t="s">
        <v>36</v>
      </c>
      <c r="B43" s="7" t="s">
        <v>24</v>
      </c>
      <c r="C43" s="8">
        <v>0</v>
      </c>
      <c r="D43" s="4">
        <f>[1]výdaje!$O$16</f>
        <v>0</v>
      </c>
      <c r="E43" s="5">
        <f t="shared" si="1"/>
        <v>0</v>
      </c>
    </row>
    <row r="44" spans="1:5" ht="15" customHeight="1" x14ac:dyDescent="0.2">
      <c r="A44" s="25" t="s">
        <v>37</v>
      </c>
      <c r="B44" s="7" t="s">
        <v>24</v>
      </c>
      <c r="C44" s="8">
        <v>0</v>
      </c>
      <c r="D44" s="4">
        <f>[1]výdaje!$P$16</f>
        <v>0</v>
      </c>
      <c r="E44" s="5">
        <f t="shared" si="1"/>
        <v>0</v>
      </c>
    </row>
    <row r="45" spans="1:5" ht="15" customHeight="1" x14ac:dyDescent="0.2">
      <c r="A45" s="25" t="s">
        <v>38</v>
      </c>
      <c r="B45" s="7" t="s">
        <v>24</v>
      </c>
      <c r="C45" s="8">
        <v>0</v>
      </c>
      <c r="D45" s="4">
        <f>[1]výdaje!$Q$16</f>
        <v>0</v>
      </c>
      <c r="E45" s="5">
        <f t="shared" si="1"/>
        <v>0</v>
      </c>
    </row>
    <row r="46" spans="1:5" ht="15" customHeight="1" thickBot="1" x14ac:dyDescent="0.25">
      <c r="A46" s="28" t="s">
        <v>39</v>
      </c>
      <c r="B46" s="17" t="s">
        <v>24</v>
      </c>
      <c r="C46" s="18">
        <v>0</v>
      </c>
      <c r="D46" s="29">
        <f>[1]výdaje!$R$16</f>
        <v>0</v>
      </c>
      <c r="E46" s="30">
        <f t="shared" si="1"/>
        <v>0</v>
      </c>
    </row>
    <row r="47" spans="1:5" ht="15" customHeight="1" thickBot="1" x14ac:dyDescent="0.25">
      <c r="A47" s="31" t="s">
        <v>25</v>
      </c>
      <c r="B47" s="21"/>
      <c r="C47" s="22">
        <f>C28+C29+C30+C31+C32+C33+C34+C35+C36+C37+C38+C39+C40+C41+C42+C43+C44+C45+C46</f>
        <v>2168899</v>
      </c>
      <c r="D47" s="22">
        <f>SUM(D28:D46)</f>
        <v>10000</v>
      </c>
      <c r="E47" s="23">
        <f>SUM(E28:E46)</f>
        <v>2178899</v>
      </c>
    </row>
    <row r="48" spans="1:5" x14ac:dyDescent="0.2">
      <c r="C48" s="1"/>
    </row>
  </sheetData>
  <mergeCells count="3">
    <mergeCell ref="A2:B2"/>
    <mergeCell ref="A26:B26"/>
    <mergeCell ref="D1:E1"/>
  </mergeCells>
  <phoneticPr fontId="0" type="noConversion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2"/>
  </sheetPr>
  <dimension ref="A1:M12"/>
  <sheetViews>
    <sheetView tabSelected="1" zoomScaleNormal="100" workbookViewId="0">
      <selection activeCell="F20" sqref="F20"/>
    </sheetView>
  </sheetViews>
  <sheetFormatPr defaultRowHeight="12.75" x14ac:dyDescent="0.2"/>
  <cols>
    <col min="1" max="1" width="3.140625" style="40" customWidth="1"/>
    <col min="2" max="2" width="9.28515625" style="40" customWidth="1"/>
    <col min="3" max="4" width="4.7109375" style="40" customWidth="1"/>
    <col min="5" max="5" width="7.85546875" style="40" customWidth="1"/>
    <col min="6" max="6" width="40.85546875" style="40" customWidth="1"/>
    <col min="7" max="7" width="8.7109375" style="41" customWidth="1"/>
    <col min="8" max="8" width="8.85546875" style="40" customWidth="1"/>
    <col min="9" max="9" width="8.42578125" style="40" customWidth="1"/>
    <col min="10" max="11" width="9.140625" style="40"/>
    <col min="12" max="12" width="10.140625" style="40" bestFit="1" customWidth="1"/>
    <col min="13" max="16384" width="9.140625" style="40"/>
  </cols>
  <sheetData>
    <row r="1" spans="1:13" x14ac:dyDescent="0.2">
      <c r="G1" s="91" t="s">
        <v>78</v>
      </c>
      <c r="H1" s="91"/>
      <c r="I1" s="91"/>
    </row>
    <row r="2" spans="1:13" ht="18" x14ac:dyDescent="0.25">
      <c r="A2" s="94" t="s">
        <v>77</v>
      </c>
      <c r="B2" s="94"/>
      <c r="C2" s="94"/>
      <c r="D2" s="94"/>
      <c r="E2" s="94"/>
      <c r="F2" s="94"/>
      <c r="G2" s="94"/>
      <c r="H2" s="94"/>
      <c r="I2" s="94"/>
    </row>
    <row r="3" spans="1:13" x14ac:dyDescent="0.2">
      <c r="A3" s="53"/>
      <c r="B3" s="53"/>
      <c r="C3" s="53"/>
      <c r="D3" s="53"/>
      <c r="E3" s="53"/>
      <c r="F3" s="53"/>
      <c r="G3" s="53"/>
      <c r="H3" s="52"/>
      <c r="I3" s="52"/>
    </row>
    <row r="4" spans="1:13" ht="15.75" x14ac:dyDescent="0.25">
      <c r="A4" s="95" t="s">
        <v>76</v>
      </c>
      <c r="B4" s="95"/>
      <c r="C4" s="95"/>
      <c r="D4" s="95"/>
      <c r="E4" s="95"/>
      <c r="F4" s="95"/>
      <c r="G4" s="95"/>
      <c r="H4" s="95"/>
      <c r="I4" s="95"/>
    </row>
    <row r="5" spans="1:13" ht="12.75" customHeight="1" x14ac:dyDescent="0.2">
      <c r="A5" s="90" t="s">
        <v>90</v>
      </c>
      <c r="B5" s="90"/>
      <c r="C5" s="90"/>
      <c r="D5" s="90"/>
      <c r="E5" s="90"/>
      <c r="F5" s="90"/>
      <c r="G5" s="90"/>
      <c r="H5" s="90"/>
      <c r="I5" s="90"/>
      <c r="J5" s="42"/>
      <c r="K5" s="42"/>
      <c r="L5" s="42"/>
      <c r="M5" s="42"/>
    </row>
    <row r="6" spans="1:13" ht="13.5" thickBot="1" x14ac:dyDescent="0.25">
      <c r="A6" s="84"/>
      <c r="B6" s="84"/>
      <c r="C6" s="84"/>
      <c r="D6" s="84"/>
      <c r="E6" s="84"/>
      <c r="F6" s="84"/>
      <c r="G6" s="85"/>
      <c r="H6" s="84"/>
      <c r="I6" s="86" t="s">
        <v>89</v>
      </c>
    </row>
    <row r="7" spans="1:13" ht="13.5" thickBot="1" x14ac:dyDescent="0.25">
      <c r="A7" s="83" t="s">
        <v>75</v>
      </c>
      <c r="B7" s="92" t="s">
        <v>74</v>
      </c>
      <c r="C7" s="93"/>
      <c r="D7" s="81" t="s">
        <v>73</v>
      </c>
      <c r="E7" s="82" t="s">
        <v>18</v>
      </c>
      <c r="F7" s="81" t="s">
        <v>88</v>
      </c>
      <c r="G7" s="80" t="s">
        <v>72</v>
      </c>
      <c r="H7" s="79" t="s">
        <v>87</v>
      </c>
      <c r="I7" s="78" t="s">
        <v>71</v>
      </c>
    </row>
    <row r="8" spans="1:13" ht="13.5" thickBot="1" x14ac:dyDescent="0.25">
      <c r="A8" s="77" t="s">
        <v>70</v>
      </c>
      <c r="B8" s="75" t="s">
        <v>67</v>
      </c>
      <c r="C8" s="76" t="s">
        <v>67</v>
      </c>
      <c r="D8" s="75" t="s">
        <v>67</v>
      </c>
      <c r="E8" s="75" t="s">
        <v>67</v>
      </c>
      <c r="F8" s="74" t="s">
        <v>86</v>
      </c>
      <c r="G8" s="73">
        <f>G9+G10</f>
        <v>16800</v>
      </c>
      <c r="H8" s="72">
        <f>H9+H10+H11</f>
        <v>10000</v>
      </c>
      <c r="I8" s="71">
        <f>I9+I10+I11</f>
        <v>26800</v>
      </c>
    </row>
    <row r="9" spans="1:13" x14ac:dyDescent="0.2">
      <c r="A9" s="51" t="s">
        <v>69</v>
      </c>
      <c r="B9" s="50" t="s">
        <v>85</v>
      </c>
      <c r="C9" s="49" t="s">
        <v>67</v>
      </c>
      <c r="D9" s="67" t="s">
        <v>67</v>
      </c>
      <c r="E9" s="66" t="s">
        <v>67</v>
      </c>
      <c r="F9" s="65" t="s">
        <v>84</v>
      </c>
      <c r="G9" s="64">
        <v>11800</v>
      </c>
      <c r="H9" s="63">
        <v>0</v>
      </c>
      <c r="I9" s="62">
        <f>G9+H9</f>
        <v>11800</v>
      </c>
    </row>
    <row r="10" spans="1:13" ht="13.5" thickBot="1" x14ac:dyDescent="0.25">
      <c r="A10" s="48" t="s">
        <v>69</v>
      </c>
      <c r="B10" s="47" t="s">
        <v>83</v>
      </c>
      <c r="C10" s="46" t="s">
        <v>67</v>
      </c>
      <c r="D10" s="45" t="s">
        <v>67</v>
      </c>
      <c r="E10" s="44" t="s">
        <v>67</v>
      </c>
      <c r="F10" s="43" t="s">
        <v>82</v>
      </c>
      <c r="G10" s="70">
        <v>5000</v>
      </c>
      <c r="H10" s="69">
        <v>0</v>
      </c>
      <c r="I10" s="68">
        <f>G10+H10</f>
        <v>5000</v>
      </c>
    </row>
    <row r="11" spans="1:13" x14ac:dyDescent="0.2">
      <c r="A11" s="51" t="s">
        <v>69</v>
      </c>
      <c r="B11" s="50" t="s">
        <v>81</v>
      </c>
      <c r="C11" s="49" t="s">
        <v>68</v>
      </c>
      <c r="D11" s="67" t="s">
        <v>67</v>
      </c>
      <c r="E11" s="66" t="s">
        <v>67</v>
      </c>
      <c r="F11" s="65" t="s">
        <v>91</v>
      </c>
      <c r="G11" s="64">
        <f>G12+G14+G16+G18+G20+G22+G24+G26</f>
        <v>0</v>
      </c>
      <c r="H11" s="63">
        <f>H12</f>
        <v>10000</v>
      </c>
      <c r="I11" s="62">
        <f>I12</f>
        <v>10000</v>
      </c>
    </row>
    <row r="12" spans="1:13" ht="13.5" thickBot="1" x14ac:dyDescent="0.25">
      <c r="A12" s="61"/>
      <c r="B12" s="60"/>
      <c r="C12" s="59"/>
      <c r="D12" s="59" t="s">
        <v>80</v>
      </c>
      <c r="E12" s="58">
        <v>5613</v>
      </c>
      <c r="F12" s="57" t="s">
        <v>79</v>
      </c>
      <c r="G12" s="56">
        <v>0</v>
      </c>
      <c r="H12" s="55">
        <v>10000</v>
      </c>
      <c r="I12" s="54">
        <f>G12+H12</f>
        <v>10000</v>
      </c>
    </row>
  </sheetData>
  <mergeCells count="5">
    <mergeCell ref="A5:I5"/>
    <mergeCell ref="G1:I1"/>
    <mergeCell ref="B7:C7"/>
    <mergeCell ref="A2:I2"/>
    <mergeCell ref="A4:I4"/>
  </mergeCells>
  <printOptions horizontalCentered="1"/>
  <pageMargins left="0.78740157480314965" right="0.59055118110236227" top="0.59055118110236227" bottom="0.78740157480314965" header="0.51181102362204722" footer="0.51181102362204722"/>
  <pageSetup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Bilance PaV</vt:lpstr>
      <vt:lpstr>91709</vt:lpstr>
    </vt:vector>
  </TitlesOfParts>
  <Company>kulk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Šímová</dc:creator>
  <cp:lastModifiedBy>Vesela Nada</cp:lastModifiedBy>
  <cp:lastPrinted>2014-01-02T08:19:49Z</cp:lastPrinted>
  <dcterms:created xsi:type="dcterms:W3CDTF">2007-12-18T12:40:54Z</dcterms:created>
  <dcterms:modified xsi:type="dcterms:W3CDTF">2014-01-07T13:08:42Z</dcterms:modified>
</cp:coreProperties>
</file>