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2"/>
  </bookViews>
  <sheets>
    <sheet name="Bilance P+V" sheetId="1" r:id="rId1"/>
    <sheet name="91406" sheetId="2" r:id="rId2"/>
    <sheet name="91706" sheetId="3" r:id="rId3"/>
  </sheets>
  <definedNames>
    <definedName name="_xlnm.Print_Titles" localSheetId="2">'91706'!$5:$6</definedName>
  </definedNames>
  <calcPr fullCalcOnLoad="1"/>
</workbook>
</file>

<file path=xl/sharedStrings.xml><?xml version="1.0" encoding="utf-8"?>
<sst xmlns="http://schemas.openxmlformats.org/spreadsheetml/2006/main" count="240" uniqueCount="141">
  <si>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</si>
  <si>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</si>
  <si>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</si>
  <si>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</si>
  <si>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</si>
  <si>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</si>
  <si>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</si>
  <si>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</si>
  <si>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</si>
  <si>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</si>
  <si>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</si>
  <si>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</si>
  <si>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</si>
  <si>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</si>
  <si>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</si>
  <si>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</si>
  <si>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</si>
  <si>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</si>
  <si>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</si>
  <si>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</si>
  <si>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</si>
  <si>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</si>
  <si>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</si>
  <si>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</si>
  <si>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</si>
  <si>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</si>
  <si>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</si>
  <si>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</si>
  <si>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</si>
  <si>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</si>
  <si>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</si>
  <si>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</si>
  <si>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</si>
  <si>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</si>
  <si>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</si>
  <si>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</si>
  <si>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</si>
  <si>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</si>
  <si>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</si>
  <si>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</si>
  <si>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</si>
  <si>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</si>
  <si>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</si>
  <si>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</si>
  <si>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</si>
  <si>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</si>
  <si>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</si>
  <si>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</si>
  <si>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</si>
  <si>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</si>
  <si>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</si>
  <si>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</si>
  <si>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</si>
  <si>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</si>
  <si>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</si>
  <si>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</si>
  <si>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</si>
  <si>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</si>
  <si>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</si>
  <si>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</si>
  <si>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</si>
  <si>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</si>
  <si>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</si>
  <si>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</si>
  <si>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</si>
  <si>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</si>
  <si>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</si>
  <si>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</si>
  <si>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1. Zapojení fondů z r. 2012</t>
  </si>
  <si>
    <t>2. Zapojení  zvl.účtů z r. 2012</t>
  </si>
  <si>
    <t>3. Zapojení výsl. hosp.2012</t>
  </si>
  <si>
    <t>tis.Kč</t>
  </si>
  <si>
    <t>06</t>
  </si>
  <si>
    <t>nákup ostatních služeb</t>
  </si>
  <si>
    <t>nákup materiálu</t>
  </si>
  <si>
    <t>pohoštění</t>
  </si>
  <si>
    <t>běžné a kapitálové výdaje resortu celkem</t>
  </si>
  <si>
    <t>Kap.926-dotační fond</t>
  </si>
  <si>
    <t>tis. Kč</t>
  </si>
  <si>
    <t>ZDROJOVÁ  A VÝDAJOVÁ ČÁST ROZPOČTU LK 2014</t>
  </si>
  <si>
    <t>SR 2014</t>
  </si>
  <si>
    <t>UR I 2014</t>
  </si>
  <si>
    <t>UR II 2014</t>
  </si>
  <si>
    <t>Rozpis výdajů kapitoly 914</t>
  </si>
  <si>
    <t xml:space="preserve">P Ů S O B N O S T I  </t>
  </si>
  <si>
    <t>běžné (neinvestiční) výdaje resortu celkem</t>
  </si>
  <si>
    <t>silniční doprava a hospodářství</t>
  </si>
  <si>
    <t>RU</t>
  </si>
  <si>
    <t>studie, dokumentace a služby</t>
  </si>
  <si>
    <t>konzultační, poradenské a právní služby</t>
  </si>
  <si>
    <t>zahraniční spolupráce</t>
  </si>
  <si>
    <t>posudky, metodika, školení</t>
  </si>
  <si>
    <t>údržba cyklodopravy</t>
  </si>
  <si>
    <t>publikační činnost</t>
  </si>
  <si>
    <t>nákup služeb</t>
  </si>
  <si>
    <t>bezpečnost silničního provozu</t>
  </si>
  <si>
    <t>krajský program BESIP</t>
  </si>
  <si>
    <t>ostatní osobní náklady</t>
  </si>
  <si>
    <t>pojistné na sociální zabezpečení</t>
  </si>
  <si>
    <t>pojistné na veřejné zdravotní pojištění</t>
  </si>
  <si>
    <t>tým silniční bezpečnosti LK</t>
  </si>
  <si>
    <t>zajištění provozu krajského DDH</t>
  </si>
  <si>
    <t>studená voda</t>
  </si>
  <si>
    <t>plyn</t>
  </si>
  <si>
    <t>elektrická energie</t>
  </si>
  <si>
    <t>dopravní obslužnost</t>
  </si>
  <si>
    <t>dopravní obslužnost autobusová - kraj</t>
  </si>
  <si>
    <t>výdaje na dopravní územní obslužnost autobusovou</t>
  </si>
  <si>
    <t>dopravní obslužnost drážní</t>
  </si>
  <si>
    <t>výdaje na dopravní obslužnost drážní - železnice a tram.</t>
  </si>
  <si>
    <t>dopravní obslužnost autobusová - protarifovací ztráta</t>
  </si>
  <si>
    <t xml:space="preserve">výdaje na dopravní územní obslužnost </t>
  </si>
  <si>
    <t>činnost dopravního svazu</t>
  </si>
  <si>
    <t>integrovaný dopravní systém</t>
  </si>
  <si>
    <t>1.změna-RO č. 12/14</t>
  </si>
  <si>
    <t>0610000000</t>
  </si>
  <si>
    <t>0612000000</t>
  </si>
  <si>
    <t>0614000000</t>
  </si>
  <si>
    <t>služby školení a vzdělávání</t>
  </si>
  <si>
    <t>0615000000</t>
  </si>
  <si>
    <t>ostatní neinvestiční výdaje</t>
  </si>
  <si>
    <t>platby věcných břemen</t>
  </si>
  <si>
    <t>0660000000</t>
  </si>
  <si>
    <t>0662000000</t>
  </si>
  <si>
    <t>0620000000</t>
  </si>
  <si>
    <t>0627000000</t>
  </si>
  <si>
    <t>0629000000</t>
  </si>
  <si>
    <t>91406 - Působnosti, Odbor dopravy</t>
  </si>
  <si>
    <t>91706 - Transfery, Odbor dopravy</t>
  </si>
  <si>
    <t>Rozpis výdajů kapitoly 917</t>
  </si>
  <si>
    <t>T R A N S F E R Y</t>
  </si>
  <si>
    <t>správce = OD</t>
  </si>
  <si>
    <t>0650000000</t>
  </si>
  <si>
    <t>0653000000</t>
  </si>
  <si>
    <t>0656000000</t>
  </si>
  <si>
    <t>0661000000</t>
  </si>
  <si>
    <t>0663000000</t>
  </si>
  <si>
    <t>neinv.transfery nefin.podnikatel.subjektům-práv.osoby</t>
  </si>
  <si>
    <t>Kap.917-transfery</t>
  </si>
  <si>
    <t>06700010000</t>
  </si>
  <si>
    <t>KORID LK, spol. s r.o.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</si>
</sst>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17">
    <xf numFmtId="0" fontId="0" fillId="0" borderId="0" xfId="0" applyAlignment="1">
      <alignment/>
    </xf>
    <xf numFmtId="4" fontId="4" fillId="0" borderId="10" xfId="50" applyNumberFormat="1" applyFont="1" applyFill="1" applyBorder="1" applyAlignment="1">
      <alignment vertical="center"/>
      <protection/>
    </xf>
    <xf numFmtId="4" fontId="1" fillId="0" borderId="11" xfId="50" applyNumberFormat="1" applyFont="1" applyFill="1" applyBorder="1" applyAlignment="1">
      <alignment vertical="center"/>
      <protection/>
    </xf>
    <xf numFmtId="4" fontId="1" fillId="0" borderId="12" xfId="50" applyNumberFormat="1" applyFont="1" applyFill="1" applyBorder="1" applyAlignment="1">
      <alignment vertical="center"/>
      <protection/>
    </xf>
    <xf numFmtId="4" fontId="1" fillId="0" borderId="13" xfId="50" applyNumberFormat="1" applyFont="1" applyFill="1" applyBorder="1" applyAlignment="1">
      <alignment vertical="center"/>
      <protection/>
    </xf>
    <xf numFmtId="49" fontId="33" fillId="0" borderId="0" xfId="48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0" fillId="0" borderId="0" xfId="0" applyAlignment="1">
      <alignment vertical="center"/>
    </xf>
    <xf numFmtId="0" fontId="4" fillId="0" borderId="15" xfId="50" applyFont="1" applyBorder="1" applyAlignment="1">
      <alignment horizontal="center" vertical="center"/>
      <protection/>
    </xf>
    <xf numFmtId="0" fontId="4" fillId="0" borderId="16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1" fillId="0" borderId="18" xfId="50" applyFont="1" applyBorder="1" applyAlignment="1">
      <alignment horizontal="center" vertical="center"/>
      <protection/>
    </xf>
    <xf numFmtId="0" fontId="1" fillId="0" borderId="19" xfId="50" applyFont="1" applyBorder="1" applyAlignment="1">
      <alignment vertical="center"/>
      <protection/>
    </xf>
    <xf numFmtId="0" fontId="1" fillId="0" borderId="20" xfId="50" applyFont="1" applyBorder="1" applyAlignment="1">
      <alignment horizontal="center" vertical="center"/>
      <protection/>
    </xf>
    <xf numFmtId="49" fontId="5" fillId="0" borderId="21" xfId="50" applyNumberFormat="1" applyFont="1" applyFill="1" applyBorder="1" applyAlignment="1">
      <alignment horizontal="center" vertical="center"/>
      <protection/>
    </xf>
    <xf numFmtId="0" fontId="1" fillId="0" borderId="19" xfId="50" applyFont="1" applyBorder="1" applyAlignment="1">
      <alignment horizontal="center" vertical="center"/>
      <protection/>
    </xf>
    <xf numFmtId="0" fontId="31" fillId="0" borderId="0" xfId="52" applyFont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9" fillId="0" borderId="20" xfId="0" applyNumberFormat="1" applyFont="1" applyBorder="1" applyAlignment="1">
      <alignment horizontal="right" vertical="center" wrapText="1"/>
    </xf>
    <xf numFmtId="171" fontId="9" fillId="0" borderId="20" xfId="0" applyNumberFormat="1" applyFont="1" applyFill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8" fillId="0" borderId="29" xfId="0" applyFont="1" applyBorder="1" applyAlignment="1">
      <alignment vertical="center" wrapText="1"/>
    </xf>
    <xf numFmtId="4" fontId="8" fillId="0" borderId="2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9" fillId="0" borderId="20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righ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right" vertical="center" wrapText="1"/>
    </xf>
    <xf numFmtId="171" fontId="9" fillId="0" borderId="18" xfId="0" applyNumberFormat="1" applyFont="1" applyFill="1" applyBorder="1" applyAlignment="1">
      <alignment horizontal="right" vertical="center" wrapText="1"/>
    </xf>
    <xf numFmtId="173" fontId="9" fillId="0" borderId="18" xfId="0" applyNumberFormat="1" applyFont="1" applyFill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right" vertical="center" wrapText="1"/>
    </xf>
    <xf numFmtId="4" fontId="9" fillId="0" borderId="37" xfId="0" applyNumberFormat="1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horizontal="right" vertical="center" wrapText="1"/>
    </xf>
    <xf numFmtId="4" fontId="9" fillId="0" borderId="39" xfId="0" applyNumberFormat="1" applyFont="1" applyBorder="1" applyAlignment="1">
      <alignment horizontal="righ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1" fontId="9" fillId="0" borderId="20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4" fillId="0" borderId="40" xfId="49" applyFont="1" applyBorder="1" applyAlignment="1">
      <alignment horizontal="center" vertical="center"/>
      <protection/>
    </xf>
    <xf numFmtId="0" fontId="4" fillId="0" borderId="41" xfId="49" applyFont="1" applyBorder="1" applyAlignment="1">
      <alignment horizontal="center" vertical="center"/>
      <protection/>
    </xf>
    <xf numFmtId="0" fontId="4" fillId="0" borderId="14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42" xfId="49" applyFont="1" applyBorder="1" applyAlignment="1">
      <alignment horizontal="center" vertical="center"/>
      <protection/>
    </xf>
    <xf numFmtId="4" fontId="4" fillId="0" borderId="22" xfId="49" applyNumberFormat="1" applyFont="1" applyFill="1" applyBorder="1" applyAlignment="1">
      <alignment vertical="center"/>
      <protection/>
    </xf>
    <xf numFmtId="4" fontId="4" fillId="0" borderId="10" xfId="49" applyNumberFormat="1" applyFont="1" applyFill="1" applyBorder="1" applyAlignment="1">
      <alignment vertical="center"/>
      <protection/>
    </xf>
    <xf numFmtId="0" fontId="6" fillId="0" borderId="15" xfId="49" applyFont="1" applyBorder="1" applyAlignment="1">
      <alignment horizontal="center" vertical="center"/>
      <protection/>
    </xf>
    <xf numFmtId="49" fontId="6" fillId="0" borderId="16" xfId="49" applyNumberFormat="1" applyFont="1" applyBorder="1" applyAlignment="1">
      <alignment horizontal="center" vertical="center"/>
      <protection/>
    </xf>
    <xf numFmtId="0" fontId="6" fillId="0" borderId="16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vertical="center"/>
      <protection/>
    </xf>
    <xf numFmtId="4" fontId="6" fillId="0" borderId="22" xfId="49" applyNumberFormat="1" applyFont="1" applyFill="1" applyBorder="1" applyAlignment="1">
      <alignment vertical="center"/>
      <protection/>
    </xf>
    <xf numFmtId="4" fontId="6" fillId="0" borderId="10" xfId="49" applyNumberFormat="1" applyFont="1" applyFill="1" applyBorder="1" applyAlignment="1">
      <alignment vertical="center"/>
      <protection/>
    </xf>
    <xf numFmtId="0" fontId="36" fillId="0" borderId="43" xfId="49" applyFont="1" applyBorder="1" applyAlignment="1">
      <alignment horizontal="center" vertical="center"/>
      <protection/>
    </xf>
    <xf numFmtId="49" fontId="36" fillId="0" borderId="27" xfId="49" applyNumberFormat="1" applyFont="1" applyBorder="1" applyAlignment="1">
      <alignment horizontal="center" vertical="center"/>
      <protection/>
    </xf>
    <xf numFmtId="0" fontId="36" fillId="0" borderId="27" xfId="49" applyFont="1" applyBorder="1" applyAlignment="1">
      <alignment horizontal="center" vertical="center"/>
      <protection/>
    </xf>
    <xf numFmtId="0" fontId="36" fillId="0" borderId="44" xfId="49" applyFont="1" applyBorder="1" applyAlignment="1">
      <alignment vertical="center"/>
      <protection/>
    </xf>
    <xf numFmtId="4" fontId="36" fillId="0" borderId="45" xfId="49" applyNumberFormat="1" applyFont="1" applyFill="1" applyBorder="1" applyAlignment="1">
      <alignment vertical="center"/>
      <protection/>
    </xf>
    <xf numFmtId="4" fontId="36" fillId="0" borderId="46" xfId="49" applyNumberFormat="1" applyFont="1" applyFill="1" applyBorder="1" applyAlignment="1">
      <alignment vertical="center"/>
      <protection/>
    </xf>
    <xf numFmtId="4" fontId="36" fillId="0" borderId="47" xfId="49" applyNumberFormat="1" applyFont="1" applyFill="1" applyBorder="1" applyAlignment="1">
      <alignment vertical="center"/>
      <protection/>
    </xf>
    <xf numFmtId="0" fontId="1" fillId="0" borderId="48" xfId="49" applyFont="1" applyBorder="1" applyAlignment="1">
      <alignment horizontal="center" vertical="center"/>
      <protection/>
    </xf>
    <xf numFmtId="49" fontId="1" fillId="0" borderId="18" xfId="49" applyNumberFormat="1" applyFont="1" applyBorder="1" applyAlignment="1">
      <alignment horizontal="center" vertical="center"/>
      <protection/>
    </xf>
    <xf numFmtId="4" fontId="1" fillId="0" borderId="31" xfId="49" applyNumberFormat="1" applyFont="1" applyFill="1" applyBorder="1" applyAlignment="1">
      <alignment vertical="center"/>
      <protection/>
    </xf>
    <xf numFmtId="4" fontId="1" fillId="0" borderId="25" xfId="49" applyNumberFormat="1" applyFont="1" applyFill="1" applyBorder="1" applyAlignment="1">
      <alignment vertical="center"/>
      <protection/>
    </xf>
    <xf numFmtId="0" fontId="1" fillId="0" borderId="49" xfId="50" applyFont="1" applyBorder="1" applyAlignment="1">
      <alignment vertical="center"/>
      <protection/>
    </xf>
    <xf numFmtId="0" fontId="36" fillId="0" borderId="50" xfId="49" applyFont="1" applyBorder="1" applyAlignment="1">
      <alignment horizontal="center" vertical="center"/>
      <protection/>
    </xf>
    <xf numFmtId="49" fontId="36" fillId="0" borderId="20" xfId="49" applyNumberFormat="1" applyFont="1" applyBorder="1" applyAlignment="1">
      <alignment horizontal="center" vertical="center"/>
      <protection/>
    </xf>
    <xf numFmtId="0" fontId="36" fillId="0" borderId="20" xfId="49" applyFont="1" applyBorder="1" applyAlignment="1">
      <alignment horizontal="center" vertical="center"/>
      <protection/>
    </xf>
    <xf numFmtId="0" fontId="36" fillId="0" borderId="19" xfId="49" applyFont="1" applyBorder="1" applyAlignment="1">
      <alignment vertical="center"/>
      <protection/>
    </xf>
    <xf numFmtId="4" fontId="36" fillId="0" borderId="12" xfId="49" applyNumberFormat="1" applyFont="1" applyFill="1" applyBorder="1" applyAlignment="1">
      <alignment vertical="center"/>
      <protection/>
    </xf>
    <xf numFmtId="4" fontId="36" fillId="0" borderId="51" xfId="49" applyNumberFormat="1" applyFont="1" applyFill="1" applyBorder="1" applyAlignment="1">
      <alignment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19" xfId="49" applyFont="1" applyBorder="1" applyAlignment="1">
      <alignment vertical="center"/>
      <protection/>
    </xf>
    <xf numFmtId="4" fontId="1" fillId="0" borderId="12" xfId="49" applyNumberFormat="1" applyFont="1" applyFill="1" applyBorder="1" applyAlignment="1">
      <alignment vertical="center"/>
      <protection/>
    </xf>
    <xf numFmtId="4" fontId="1" fillId="0" borderId="51" xfId="49" applyNumberFormat="1" applyFont="1" applyFill="1" applyBorder="1" applyAlignment="1">
      <alignment vertical="center"/>
      <protection/>
    </xf>
    <xf numFmtId="0" fontId="1" fillId="0" borderId="49" xfId="49" applyFont="1" applyBorder="1" applyAlignment="1">
      <alignment vertical="center"/>
      <protection/>
    </xf>
    <xf numFmtId="0" fontId="36" fillId="0" borderId="50" xfId="49" applyFont="1" applyFill="1" applyBorder="1" applyAlignment="1">
      <alignment horizontal="center" vertical="center"/>
      <protection/>
    </xf>
    <xf numFmtId="4" fontId="36" fillId="0" borderId="29" xfId="49" applyNumberFormat="1" applyFont="1" applyFill="1" applyBorder="1" applyAlignment="1">
      <alignment vertical="center"/>
      <protection/>
    </xf>
    <xf numFmtId="0" fontId="36" fillId="0" borderId="52" xfId="49" applyFont="1" applyFill="1" applyBorder="1" applyAlignment="1">
      <alignment horizontal="center" vertical="center"/>
      <protection/>
    </xf>
    <xf numFmtId="49" fontId="36" fillId="0" borderId="37" xfId="49" applyNumberFormat="1" applyFont="1" applyBorder="1" applyAlignment="1">
      <alignment horizontal="center" vertical="center"/>
      <protection/>
    </xf>
    <xf numFmtId="4" fontId="1" fillId="0" borderId="29" xfId="49" applyNumberFormat="1" applyFont="1" applyFill="1" applyBorder="1" applyAlignment="1">
      <alignment vertical="center"/>
      <protection/>
    </xf>
    <xf numFmtId="0" fontId="1" fillId="0" borderId="52" xfId="49" applyFont="1" applyFill="1" applyBorder="1" applyAlignment="1">
      <alignment horizontal="center" vertical="center"/>
      <protection/>
    </xf>
    <xf numFmtId="49" fontId="1" fillId="0" borderId="37" xfId="49" applyNumberFormat="1" applyFont="1" applyBorder="1" applyAlignment="1">
      <alignment horizontal="center" vertical="center"/>
      <protection/>
    </xf>
    <xf numFmtId="4" fontId="1" fillId="0" borderId="52" xfId="50" applyNumberFormat="1" applyFont="1" applyFill="1" applyBorder="1" applyAlignment="1">
      <alignment vertical="center"/>
      <protection/>
    </xf>
    <xf numFmtId="0" fontId="1" fillId="0" borderId="37" xfId="49" applyFont="1" applyBorder="1" applyAlignment="1">
      <alignment horizontal="center" vertical="center"/>
      <protection/>
    </xf>
    <xf numFmtId="4" fontId="1" fillId="0" borderId="13" xfId="49" applyNumberFormat="1" applyFont="1" applyFill="1" applyBorder="1" applyAlignment="1">
      <alignment vertical="center"/>
      <protection/>
    </xf>
    <xf numFmtId="4" fontId="1" fillId="0" borderId="53" xfId="49" applyNumberFormat="1" applyFont="1" applyFill="1" applyBorder="1" applyAlignment="1">
      <alignment vertical="center"/>
      <protection/>
    </xf>
    <xf numFmtId="4" fontId="1" fillId="0" borderId="54" xfId="49" applyNumberFormat="1" applyFont="1" applyFill="1" applyBorder="1" applyAlignment="1">
      <alignment vertical="center"/>
      <protection/>
    </xf>
    <xf numFmtId="0" fontId="1" fillId="0" borderId="55" xfId="49" applyFont="1" applyFill="1" applyBorder="1" applyAlignment="1">
      <alignment horizontal="center" vertical="center"/>
      <protection/>
    </xf>
    <xf numFmtId="49" fontId="1" fillId="0" borderId="56" xfId="49" applyNumberFormat="1" applyFont="1" applyBorder="1" applyAlignment="1">
      <alignment horizontal="center" vertical="center"/>
      <protection/>
    </xf>
    <xf numFmtId="0" fontId="1" fillId="0" borderId="56" xfId="49" applyFont="1" applyBorder="1" applyAlignment="1">
      <alignment horizontal="center" vertical="center"/>
      <protection/>
    </xf>
    <xf numFmtId="0" fontId="1" fillId="0" borderId="57" xfId="49" applyFont="1" applyBorder="1" applyAlignment="1">
      <alignment vertical="center"/>
      <protection/>
    </xf>
    <xf numFmtId="4" fontId="1" fillId="0" borderId="11" xfId="49" applyNumberFormat="1" applyFont="1" applyFill="1" applyBorder="1" applyAlignment="1">
      <alignment vertical="center"/>
      <protection/>
    </xf>
    <xf numFmtId="4" fontId="1" fillId="0" borderId="58" xfId="49" applyNumberFormat="1" applyFont="1" applyFill="1" applyBorder="1" applyAlignment="1">
      <alignment vertical="center"/>
      <protection/>
    </xf>
    <xf numFmtId="4" fontId="1" fillId="0" borderId="59" xfId="49" applyNumberFormat="1" applyFont="1" applyFill="1" applyBorder="1" applyAlignment="1">
      <alignment vertical="center"/>
      <protection/>
    </xf>
    <xf numFmtId="4" fontId="1" fillId="0" borderId="60" xfId="49" applyNumberFormat="1" applyFont="1" applyFill="1" applyBorder="1" applyAlignment="1">
      <alignment vertical="center"/>
      <protection/>
    </xf>
    <xf numFmtId="0" fontId="6" fillId="0" borderId="15" xfId="49" applyFont="1" applyFill="1" applyBorder="1" applyAlignment="1">
      <alignment horizontal="center" vertical="center"/>
      <protection/>
    </xf>
    <xf numFmtId="0" fontId="36" fillId="0" borderId="43" xfId="49" applyFont="1" applyFill="1" applyBorder="1" applyAlignment="1">
      <alignment horizontal="center" vertical="center"/>
      <protection/>
    </xf>
    <xf numFmtId="0" fontId="36" fillId="0" borderId="48" xfId="49" applyFont="1" applyFill="1" applyBorder="1" applyAlignment="1">
      <alignment horizontal="center" vertical="center"/>
      <protection/>
    </xf>
    <xf numFmtId="49" fontId="36" fillId="0" borderId="18" xfId="49" applyNumberFormat="1" applyFont="1" applyBorder="1" applyAlignment="1">
      <alignment horizontal="center" vertical="center"/>
      <protection/>
    </xf>
    <xf numFmtId="0" fontId="36" fillId="0" borderId="18" xfId="49" applyFont="1" applyBorder="1" applyAlignment="1">
      <alignment horizontal="center" vertical="center"/>
      <protection/>
    </xf>
    <xf numFmtId="0" fontId="1" fillId="0" borderId="18" xfId="49" applyFont="1" applyBorder="1" applyAlignment="1">
      <alignment horizontal="center" vertical="center"/>
      <protection/>
    </xf>
    <xf numFmtId="0" fontId="1" fillId="0" borderId="26" xfId="49" applyFont="1" applyBorder="1" applyAlignment="1">
      <alignment vertical="center"/>
      <protection/>
    </xf>
    <xf numFmtId="0" fontId="37" fillId="0" borderId="0" xfId="49" applyFont="1" applyAlignment="1">
      <alignment vertical="center"/>
      <protection/>
    </xf>
    <xf numFmtId="0" fontId="1" fillId="0" borderId="52" xfId="49" applyFont="1" applyBorder="1" applyAlignment="1">
      <alignment horizontal="center" vertical="center"/>
      <protection/>
    </xf>
    <xf numFmtId="0" fontId="0" fillId="0" borderId="0" xfId="49" applyAlignment="1">
      <alignment vertical="center"/>
      <protection/>
    </xf>
    <xf numFmtId="0" fontId="1" fillId="0" borderId="50" xfId="49" applyFont="1" applyBorder="1" applyAlignment="1">
      <alignment horizontal="center" vertical="center"/>
      <protection/>
    </xf>
    <xf numFmtId="49" fontId="1" fillId="0" borderId="20" xfId="49" applyNumberFormat="1" applyFont="1" applyBorder="1" applyAlignment="1">
      <alignment horizontal="center" vertical="center"/>
      <protection/>
    </xf>
    <xf numFmtId="0" fontId="1" fillId="0" borderId="50" xfId="49" applyFont="1" applyFill="1" applyBorder="1" applyAlignment="1">
      <alignment horizontal="center" vertical="center"/>
      <protection/>
    </xf>
    <xf numFmtId="4" fontId="1" fillId="0" borderId="29" xfId="49" applyNumberFormat="1" applyFont="1" applyFill="1" applyBorder="1" applyAlignment="1">
      <alignment vertical="center"/>
      <protection/>
    </xf>
    <xf numFmtId="4" fontId="36" fillId="0" borderId="32" xfId="49" applyNumberFormat="1" applyFont="1" applyFill="1" applyBorder="1" applyAlignment="1">
      <alignment vertical="center"/>
      <protection/>
    </xf>
    <xf numFmtId="4" fontId="1" fillId="0" borderId="51" xfId="49" applyNumberFormat="1" applyFont="1" applyBorder="1" applyAlignment="1">
      <alignment vertical="center"/>
      <protection/>
    </xf>
    <xf numFmtId="4" fontId="1" fillId="0" borderId="32" xfId="49" applyNumberFormat="1" applyFont="1" applyFill="1" applyBorder="1" applyAlignment="1">
      <alignment vertical="center"/>
      <protection/>
    </xf>
    <xf numFmtId="0" fontId="36" fillId="0" borderId="19" xfId="49" applyFont="1" applyBorder="1" applyAlignment="1">
      <alignment vertical="center" wrapText="1"/>
      <protection/>
    </xf>
    <xf numFmtId="0" fontId="36" fillId="0" borderId="19" xfId="49" applyFont="1" applyFill="1" applyBorder="1" applyAlignment="1">
      <alignment vertical="center"/>
      <protection/>
    </xf>
    <xf numFmtId="4" fontId="1" fillId="0" borderId="55" xfId="50" applyNumberFormat="1" applyFont="1" applyFill="1" applyBorder="1" applyAlignment="1">
      <alignment vertical="center"/>
      <protection/>
    </xf>
    <xf numFmtId="4" fontId="1" fillId="0" borderId="54" xfId="49" applyNumberFormat="1" applyFont="1" applyFill="1" applyBorder="1" applyAlignment="1">
      <alignment vertical="center"/>
      <protection/>
    </xf>
    <xf numFmtId="0" fontId="1" fillId="0" borderId="20" xfId="51" applyFont="1" applyBorder="1" applyAlignment="1">
      <alignment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49" xfId="51" applyFont="1" applyBorder="1" applyAlignment="1">
      <alignment vertical="center"/>
      <protection/>
    </xf>
    <xf numFmtId="4" fontId="1" fillId="0" borderId="24" xfId="49" applyNumberFormat="1" applyFont="1" applyFill="1" applyBorder="1" applyAlignment="1">
      <alignment vertical="center"/>
      <protection/>
    </xf>
    <xf numFmtId="4" fontId="1" fillId="0" borderId="29" xfId="49" applyNumberFormat="1" applyFont="1" applyBorder="1" applyAlignment="1">
      <alignment vertical="center"/>
      <protection/>
    </xf>
    <xf numFmtId="0" fontId="1" fillId="0" borderId="55" xfId="49" applyFont="1" applyBorder="1" applyAlignment="1">
      <alignment horizontal="center" vertical="center"/>
      <protection/>
    </xf>
    <xf numFmtId="4" fontId="1" fillId="0" borderId="59" xfId="49" applyNumberFormat="1" applyFont="1" applyFill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22" xfId="49" applyFont="1" applyBorder="1" applyAlignment="1">
      <alignment horizontal="center" vertical="center"/>
      <protection/>
    </xf>
    <xf numFmtId="0" fontId="4" fillId="0" borderId="61" xfId="49" applyFont="1" applyBorder="1" applyAlignment="1">
      <alignment horizontal="center" vertical="center"/>
      <protection/>
    </xf>
    <xf numFmtId="0" fontId="1" fillId="0" borderId="62" xfId="49" applyFont="1" applyBorder="1" applyAlignment="1">
      <alignment horizontal="center" vertical="center" textRotation="90" wrapText="1"/>
      <protection/>
    </xf>
    <xf numFmtId="0" fontId="1" fillId="0" borderId="63" xfId="49" applyFont="1" applyBorder="1" applyAlignment="1">
      <alignment horizontal="center" vertical="center" textRotation="90" wrapText="1"/>
      <protection/>
    </xf>
    <xf numFmtId="0" fontId="1" fillId="0" borderId="60" xfId="49" applyFont="1" applyBorder="1" applyAlignment="1">
      <alignment horizontal="center" vertical="center" textRotation="90" wrapText="1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4" fillId="0" borderId="64" xfId="49" applyNumberFormat="1" applyFont="1" applyBorder="1" applyAlignment="1">
      <alignment horizontal="center" vertical="center"/>
      <protection/>
    </xf>
    <xf numFmtId="49" fontId="4" fillId="0" borderId="65" xfId="49" applyNumberFormat="1" applyFont="1" applyBorder="1" applyAlignment="1">
      <alignment horizontal="center" vertical="center"/>
      <protection/>
    </xf>
    <xf numFmtId="0" fontId="4" fillId="0" borderId="64" xfId="49" applyFont="1" applyBorder="1" applyAlignment="1">
      <alignment horizontal="center" vertical="center"/>
      <protection/>
    </xf>
    <xf numFmtId="0" fontId="4" fillId="0" borderId="66" xfId="49" applyFont="1" applyBorder="1" applyAlignment="1">
      <alignment horizontal="center" vertical="center"/>
      <protection/>
    </xf>
    <xf numFmtId="0" fontId="4" fillId="0" borderId="40" xfId="49" applyFont="1" applyBorder="1" applyAlignment="1">
      <alignment horizontal="center" vertical="center"/>
      <protection/>
    </xf>
    <xf numFmtId="0" fontId="4" fillId="0" borderId="38" xfId="49" applyFont="1" applyBorder="1" applyAlignment="1">
      <alignment horizontal="center" vertical="center"/>
      <protection/>
    </xf>
    <xf numFmtId="0" fontId="4" fillId="0" borderId="41" xfId="49" applyFont="1" applyBorder="1" applyAlignment="1">
      <alignment horizontal="center" vertical="center"/>
      <protection/>
    </xf>
    <xf numFmtId="0" fontId="4" fillId="0" borderId="67" xfId="49" applyFont="1" applyBorder="1" applyAlignment="1">
      <alignment horizontal="center" vertical="center"/>
      <protection/>
    </xf>
    <xf numFmtId="0" fontId="4" fillId="0" borderId="68" xfId="49" applyFont="1" applyBorder="1" applyAlignment="1">
      <alignment horizontal="center" vertical="center"/>
      <protection/>
    </xf>
    <xf numFmtId="0" fontId="4" fillId="0" borderId="14" xfId="49" applyFont="1" applyBorder="1" applyAlignment="1">
      <alignment horizontal="center" vertical="center"/>
      <protection/>
    </xf>
    <xf numFmtId="0" fontId="4" fillId="0" borderId="62" xfId="49" applyFont="1" applyBorder="1" applyAlignment="1">
      <alignment horizontal="center" vertical="center"/>
      <protection/>
    </xf>
    <xf numFmtId="0" fontId="4" fillId="0" borderId="60" xfId="49" applyFont="1" applyBorder="1" applyAlignment="1">
      <alignment horizontal="center" vertical="center"/>
      <protection/>
    </xf>
    <xf numFmtId="0" fontId="32" fillId="0" borderId="0" xfId="48" applyFont="1" applyAlignment="1">
      <alignment horizontal="center" vertical="center"/>
      <protection/>
    </xf>
    <xf numFmtId="0" fontId="4" fillId="0" borderId="69" xfId="52" applyFont="1" applyBorder="1" applyAlignment="1">
      <alignment horizontal="center" vertical="center"/>
      <protection/>
    </xf>
    <xf numFmtId="0" fontId="4" fillId="0" borderId="70" xfId="52" applyFont="1" applyBorder="1" applyAlignment="1">
      <alignment horizontal="center" vertical="center"/>
      <protection/>
    </xf>
    <xf numFmtId="0" fontId="4" fillId="0" borderId="62" xfId="52" applyFont="1" applyBorder="1" applyAlignment="1">
      <alignment horizontal="center" vertical="center"/>
      <protection/>
    </xf>
    <xf numFmtId="0" fontId="4" fillId="0" borderId="60" xfId="52" applyFont="1" applyBorder="1" applyAlignment="1">
      <alignment horizontal="center" vertical="center"/>
      <protection/>
    </xf>
    <xf numFmtId="49" fontId="4" fillId="0" borderId="62" xfId="52" applyNumberFormat="1" applyFont="1" applyBorder="1" applyAlignment="1">
      <alignment horizontal="center" vertical="center"/>
      <protection/>
    </xf>
    <xf numFmtId="49" fontId="4" fillId="0" borderId="60" xfId="52" applyNumberFormat="1" applyFont="1" applyBorder="1" applyAlignment="1">
      <alignment horizontal="center" vertical="center"/>
      <protection/>
    </xf>
    <xf numFmtId="0" fontId="4" fillId="0" borderId="64" xfId="52" applyFont="1" applyBorder="1" applyAlignment="1">
      <alignment horizontal="center" vertical="center"/>
      <protection/>
    </xf>
    <xf numFmtId="0" fontId="4" fillId="0" borderId="65" xfId="52" applyFont="1" applyBorder="1" applyAlignment="1">
      <alignment horizontal="center" vertical="center"/>
      <protection/>
    </xf>
    <xf numFmtId="0" fontId="4" fillId="0" borderId="40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1" fillId="0" borderId="62" xfId="52" applyFont="1" applyBorder="1" applyAlignment="1">
      <alignment horizontal="center" vertical="center" textRotation="90" wrapText="1"/>
      <protection/>
    </xf>
    <xf numFmtId="0" fontId="1" fillId="0" borderId="63" xfId="52" applyFont="1" applyBorder="1" applyAlignment="1">
      <alignment horizontal="center" vertical="center" textRotation="90" wrapText="1"/>
      <protection/>
    </xf>
    <xf numFmtId="0" fontId="1" fillId="0" borderId="60" xfId="52" applyFont="1" applyBorder="1" applyAlignment="1">
      <alignment horizontal="center" vertical="center" textRotation="90" wrapText="1"/>
      <protection/>
    </xf>
    <xf numFmtId="0" fontId="34" fillId="0" borderId="65" xfId="50" applyFont="1" applyFill="1" applyBorder="1" applyAlignment="1">
      <alignment horizontal="center" vertical="center"/>
      <protection/>
    </xf>
    <xf numFmtId="0" fontId="1" fillId="0" borderId="21" xfId="50" applyFont="1" applyFill="1" applyBorder="1" applyAlignment="1">
      <alignment horizontal="center" vertical="center"/>
      <protection/>
    </xf>
    <xf numFmtId="0" fontId="1" fillId="0" borderId="21" xfId="50" applyFont="1" applyBorder="1" applyAlignment="1">
      <alignment horizontal="center" vertical="center"/>
      <protection/>
    </xf>
    <xf numFmtId="0" fontId="1" fillId="0" borderId="71" xfId="50" applyFont="1" applyBorder="1" applyAlignment="1">
      <alignment vertical="center"/>
      <protection/>
    </xf>
    <xf numFmtId="4" fontId="1" fillId="0" borderId="60" xfId="50" applyNumberFormat="1" applyFont="1" applyFill="1" applyBorder="1" applyAlignment="1">
      <alignment vertical="center"/>
      <protection/>
    </xf>
    <xf numFmtId="4" fontId="35" fillId="24" borderId="71" xfId="50" applyNumberFormat="1" applyFont="1" applyFill="1" applyBorder="1" applyAlignment="1">
      <alignment vertical="center"/>
      <protection/>
    </xf>
    <xf numFmtId="4" fontId="35" fillId="24" borderId="60" xfId="50" applyNumberFormat="1" applyFont="1" applyFill="1" applyBorder="1" applyAlignment="1">
      <alignment vertical="center"/>
      <protection/>
    </xf>
    <xf numFmtId="4" fontId="1" fillId="0" borderId="60" xfId="52" applyNumberFormat="1" applyFont="1" applyFill="1" applyBorder="1" applyAlignment="1">
      <alignment vertical="center"/>
      <protection/>
    </xf>
    <xf numFmtId="0" fontId="4" fillId="0" borderId="72" xfId="50" applyFont="1" applyBorder="1" applyAlignment="1">
      <alignment horizontal="center" vertical="center"/>
      <protection/>
    </xf>
    <xf numFmtId="0" fontId="4" fillId="0" borderId="27" xfId="50" applyFont="1" applyBorder="1" applyAlignment="1">
      <alignment horizontal="center" vertical="center"/>
      <protection/>
    </xf>
    <xf numFmtId="4" fontId="4" fillId="0" borderId="45" xfId="50" applyNumberFormat="1" applyFont="1" applyFill="1" applyBorder="1" applyAlignment="1">
      <alignment vertical="center"/>
      <protection/>
    </xf>
    <xf numFmtId="0" fontId="4" fillId="0" borderId="27" xfId="50" applyFont="1" applyBorder="1" applyAlignment="1" quotePrefix="1">
      <alignment horizontal="center" vertical="center"/>
      <protection/>
    </xf>
    <xf numFmtId="0" fontId="4" fillId="0" borderId="28" xfId="50" applyFont="1" applyBorder="1" applyAlignment="1">
      <alignment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Rozpočet 2007 - tabulky" xfId="48"/>
    <cellStyle name="normální_Rozpis výdajů 03 bez PO" xfId="49"/>
    <cellStyle name="normální_Rozpis výdajů 03 bez PO 2" xfId="50"/>
    <cellStyle name="normální_Rozpis výdajů 03 bez PO 2 2" xfId="51"/>
    <cellStyle name="normální_Rozpis výdajů 03 bez PO 3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2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37.8515625" style="27" customWidth="1"/>
    <col min="2" max="2" width="7.421875" style="27" customWidth="1"/>
    <col min="3" max="4" width="12.8515625" style="27" customWidth="1"/>
    <col min="5" max="6" width="13.140625" style="27" bestFit="1" customWidth="1"/>
    <col min="7" max="16384" width="9.140625" style="27" customWidth="1"/>
  </cols>
  <sheetData>
    <row r="1" spans="1:6" ht="20.25">
      <c r="A1" s="169" t="s">
        <v>79</v>
      </c>
      <c r="B1" s="169"/>
      <c r="C1" s="169"/>
      <c r="D1" s="169"/>
      <c r="E1" s="169"/>
      <c r="F1" s="169"/>
    </row>
    <row r="2" ht="18" customHeight="1"/>
    <row r="3" spans="1:6" ht="16.5" customHeight="1">
      <c r="A3" s="170" t="s">
        <v>53</v>
      </c>
      <c r="B3" s="170"/>
      <c r="C3" s="170"/>
      <c r="D3" s="170"/>
      <c r="E3" s="170"/>
      <c r="F3" s="170"/>
    </row>
    <row r="4" ht="12.75" customHeight="1" thickBot="1"/>
    <row r="5" spans="1:6" ht="14.25" thickBot="1">
      <c r="A5" s="28" t="s">
        <v>1</v>
      </c>
      <c r="B5" s="29" t="s">
        <v>2</v>
      </c>
      <c r="C5" s="30" t="s">
        <v>80</v>
      </c>
      <c r="D5" s="30" t="s">
        <v>81</v>
      </c>
      <c r="E5" s="30" t="s">
        <v>0</v>
      </c>
      <c r="F5" s="31" t="s">
        <v>82</v>
      </c>
    </row>
    <row r="6" spans="1:6" ht="16.5" customHeight="1">
      <c r="A6" s="32" t="s">
        <v>9</v>
      </c>
      <c r="B6" s="33" t="s">
        <v>28</v>
      </c>
      <c r="C6" s="34">
        <f>C7+C8+C9</f>
        <v>2179932</v>
      </c>
      <c r="D6" s="34">
        <f>D7+D8+D9</f>
        <v>2179932</v>
      </c>
      <c r="E6" s="35">
        <f>SUM(E7:E9)</f>
        <v>0</v>
      </c>
      <c r="F6" s="36">
        <f>SUM(F7:F9)</f>
        <v>2179932</v>
      </c>
    </row>
    <row r="7" spans="1:6" ht="15" customHeight="1">
      <c r="A7" s="37" t="s">
        <v>10</v>
      </c>
      <c r="B7" s="38" t="s">
        <v>11</v>
      </c>
      <c r="C7" s="39">
        <v>2122000</v>
      </c>
      <c r="D7" s="39">
        <v>2122000</v>
      </c>
      <c r="E7" s="41"/>
      <c r="F7" s="42">
        <f aca="true" t="shared" si="0" ref="F7:F23">D7+E7</f>
        <v>2122000</v>
      </c>
    </row>
    <row r="8" spans="1:6" ht="13.5">
      <c r="A8" s="37" t="s">
        <v>12</v>
      </c>
      <c r="B8" s="38" t="s">
        <v>13</v>
      </c>
      <c r="C8" s="39">
        <v>57932</v>
      </c>
      <c r="D8" s="39">
        <v>57932</v>
      </c>
      <c r="E8" s="50"/>
      <c r="F8" s="42">
        <f t="shared" si="0"/>
        <v>57932</v>
      </c>
    </row>
    <row r="9" spans="1:6" ht="13.5">
      <c r="A9" s="37" t="s">
        <v>14</v>
      </c>
      <c r="B9" s="38" t="s">
        <v>15</v>
      </c>
      <c r="C9" s="39">
        <v>0</v>
      </c>
      <c r="D9" s="39">
        <v>0</v>
      </c>
      <c r="E9" s="50"/>
      <c r="F9" s="42">
        <f t="shared" si="0"/>
        <v>0</v>
      </c>
    </row>
    <row r="10" spans="1:6" ht="13.5">
      <c r="A10" s="43" t="s">
        <v>16</v>
      </c>
      <c r="B10" s="38" t="s">
        <v>17</v>
      </c>
      <c r="C10" s="44">
        <f>C11+C16</f>
        <v>85842</v>
      </c>
      <c r="D10" s="44">
        <f>D11+D16</f>
        <v>85842</v>
      </c>
      <c r="E10" s="46">
        <f>E11+E16</f>
        <v>0</v>
      </c>
      <c r="F10" s="47">
        <f>F11+F16</f>
        <v>85842</v>
      </c>
    </row>
    <row r="11" spans="1:6" ht="13.5">
      <c r="A11" s="48" t="s">
        <v>55</v>
      </c>
      <c r="B11" s="38" t="s">
        <v>18</v>
      </c>
      <c r="C11" s="39">
        <f>SUM(C12:C15)</f>
        <v>85842</v>
      </c>
      <c r="D11" s="39">
        <f>SUM(D12:D15)</f>
        <v>85842</v>
      </c>
      <c r="E11" s="40">
        <f>SUM(E12:E15)</f>
        <v>0</v>
      </c>
      <c r="F11" s="42">
        <f>SUM(F12:F15)</f>
        <v>85842</v>
      </c>
    </row>
    <row r="12" spans="1:6" ht="13.5">
      <c r="A12" s="48" t="s">
        <v>56</v>
      </c>
      <c r="B12" s="38" t="s">
        <v>19</v>
      </c>
      <c r="C12" s="49">
        <v>61072</v>
      </c>
      <c r="D12" s="49">
        <v>61072</v>
      </c>
      <c r="E12" s="50"/>
      <c r="F12" s="42">
        <f t="shared" si="0"/>
        <v>61072</v>
      </c>
    </row>
    <row r="13" spans="1:6" ht="13.5">
      <c r="A13" s="48" t="s">
        <v>57</v>
      </c>
      <c r="B13" s="38" t="s">
        <v>18</v>
      </c>
      <c r="C13" s="49">
        <v>0</v>
      </c>
      <c r="D13" s="49">
        <v>0</v>
      </c>
      <c r="E13" s="41"/>
      <c r="F13" s="42">
        <f>D13+E13</f>
        <v>0</v>
      </c>
    </row>
    <row r="14" spans="1:6" ht="13.5">
      <c r="A14" s="48" t="s">
        <v>65</v>
      </c>
      <c r="B14" s="38" t="s">
        <v>66</v>
      </c>
      <c r="C14" s="49">
        <v>0</v>
      </c>
      <c r="D14" s="49">
        <v>0</v>
      </c>
      <c r="E14" s="50"/>
      <c r="F14" s="42">
        <f>D14+E14</f>
        <v>0</v>
      </c>
    </row>
    <row r="15" spans="1:6" ht="13.5">
      <c r="A15" s="48" t="s">
        <v>58</v>
      </c>
      <c r="B15" s="38">
        <v>4121</v>
      </c>
      <c r="C15" s="49">
        <v>24770</v>
      </c>
      <c r="D15" s="49">
        <v>24770</v>
      </c>
      <c r="E15" s="50"/>
      <c r="F15" s="42">
        <f t="shared" si="0"/>
        <v>24770</v>
      </c>
    </row>
    <row r="16" spans="1:6" ht="13.5">
      <c r="A16" s="37" t="s">
        <v>29</v>
      </c>
      <c r="B16" s="38" t="s">
        <v>20</v>
      </c>
      <c r="C16" s="49">
        <f>SUM(C17:C19)</f>
        <v>0</v>
      </c>
      <c r="D16" s="49">
        <f>SUM(D17:D19)</f>
        <v>0</v>
      </c>
      <c r="E16" s="40">
        <f>SUM(E17:E19)</f>
        <v>0</v>
      </c>
      <c r="F16" s="42">
        <f>SUM(F17:F19)</f>
        <v>0</v>
      </c>
    </row>
    <row r="17" spans="1:6" ht="13.5">
      <c r="A17" s="37" t="s">
        <v>62</v>
      </c>
      <c r="B17" s="38" t="s">
        <v>20</v>
      </c>
      <c r="C17" s="49">
        <v>0</v>
      </c>
      <c r="D17" s="49">
        <v>0</v>
      </c>
      <c r="E17" s="41"/>
      <c r="F17" s="42">
        <f t="shared" si="0"/>
        <v>0</v>
      </c>
    </row>
    <row r="18" spans="1:6" ht="13.5">
      <c r="A18" s="48" t="s">
        <v>63</v>
      </c>
      <c r="B18" s="38">
        <v>4221</v>
      </c>
      <c r="C18" s="49">
        <v>0</v>
      </c>
      <c r="D18" s="49">
        <v>0</v>
      </c>
      <c r="E18" s="50"/>
      <c r="F18" s="42">
        <f>D18+E18</f>
        <v>0</v>
      </c>
    </row>
    <row r="19" spans="1:6" ht="13.5">
      <c r="A19" s="48" t="s">
        <v>67</v>
      </c>
      <c r="B19" s="38">
        <v>4232</v>
      </c>
      <c r="C19" s="49">
        <v>0</v>
      </c>
      <c r="D19" s="49">
        <v>0</v>
      </c>
      <c r="E19" s="50"/>
      <c r="F19" s="42">
        <f>D19+E19</f>
        <v>0</v>
      </c>
    </row>
    <row r="20" spans="1:6" ht="13.5">
      <c r="A20" s="43" t="s">
        <v>21</v>
      </c>
      <c r="B20" s="51" t="s">
        <v>30</v>
      </c>
      <c r="C20" s="44">
        <f>C6+C10</f>
        <v>2265774</v>
      </c>
      <c r="D20" s="44">
        <f>D6+D10</f>
        <v>2265774</v>
      </c>
      <c r="E20" s="45">
        <f>E6+E10</f>
        <v>0</v>
      </c>
      <c r="F20" s="47">
        <f>F6+F10</f>
        <v>2265774</v>
      </c>
    </row>
    <row r="21" spans="1:6" ht="13.5">
      <c r="A21" s="43" t="s">
        <v>22</v>
      </c>
      <c r="B21" s="51" t="s">
        <v>23</v>
      </c>
      <c r="C21" s="44">
        <f>SUM(C22:C26)</f>
        <v>-96875</v>
      </c>
      <c r="D21" s="44">
        <f>SUM(D22:D26)</f>
        <v>-96875</v>
      </c>
      <c r="E21" s="45">
        <f>SUM(E22:E26)</f>
        <v>0</v>
      </c>
      <c r="F21" s="52">
        <f>SUM(F22:F26)</f>
        <v>-96875</v>
      </c>
    </row>
    <row r="22" spans="1:6" ht="13.5">
      <c r="A22" s="48" t="s">
        <v>68</v>
      </c>
      <c r="B22" s="38" t="s">
        <v>24</v>
      </c>
      <c r="C22" s="49">
        <v>0</v>
      </c>
      <c r="D22" s="49">
        <v>0</v>
      </c>
      <c r="E22" s="53"/>
      <c r="F22" s="42">
        <f t="shared" si="0"/>
        <v>0</v>
      </c>
    </row>
    <row r="23" spans="1:6" ht="13.5">
      <c r="A23" s="48" t="s">
        <v>69</v>
      </c>
      <c r="B23" s="38" t="s">
        <v>24</v>
      </c>
      <c r="C23" s="49">
        <v>0</v>
      </c>
      <c r="D23" s="49">
        <v>0</v>
      </c>
      <c r="E23" s="54"/>
      <c r="F23" s="42">
        <f t="shared" si="0"/>
        <v>0</v>
      </c>
    </row>
    <row r="24" spans="1:6" ht="13.5">
      <c r="A24" s="48" t="s">
        <v>70</v>
      </c>
      <c r="B24" s="38" t="s">
        <v>24</v>
      </c>
      <c r="C24" s="49">
        <v>0</v>
      </c>
      <c r="D24" s="49">
        <v>0</v>
      </c>
      <c r="E24" s="83"/>
      <c r="F24" s="42">
        <f>D24+E24</f>
        <v>0</v>
      </c>
    </row>
    <row r="25" spans="1:6" ht="13.5">
      <c r="A25" s="48" t="s">
        <v>59</v>
      </c>
      <c r="B25" s="38" t="s">
        <v>60</v>
      </c>
      <c r="C25" s="49">
        <v>0</v>
      </c>
      <c r="D25" s="49">
        <v>0</v>
      </c>
      <c r="E25" s="50"/>
      <c r="F25" s="42">
        <f>D25+E25</f>
        <v>0</v>
      </c>
    </row>
    <row r="26" spans="1:6" ht="14.25" thickBot="1">
      <c r="A26" s="48" t="s">
        <v>64</v>
      </c>
      <c r="B26" s="38">
        <v>8124</v>
      </c>
      <c r="C26" s="49">
        <v>-96875</v>
      </c>
      <c r="D26" s="49">
        <v>-96875</v>
      </c>
      <c r="E26" s="54"/>
      <c r="F26" s="42">
        <f>D26+E26</f>
        <v>-96875</v>
      </c>
    </row>
    <row r="27" spans="1:6" ht="14.25" thickBot="1">
      <c r="A27" s="55" t="s">
        <v>25</v>
      </c>
      <c r="B27" s="56"/>
      <c r="C27" s="57">
        <f>C21+C10+C6</f>
        <v>2168899</v>
      </c>
      <c r="D27" s="57">
        <f>D21+D10+D6</f>
        <v>2168899</v>
      </c>
      <c r="E27" s="84">
        <f>E6+E10+E21</f>
        <v>0</v>
      </c>
      <c r="F27" s="59">
        <f>D27+E27</f>
        <v>2168899</v>
      </c>
    </row>
    <row r="29" ht="9.75">
      <c r="E29" s="71"/>
    </row>
    <row r="30" spans="1:6" ht="17.25">
      <c r="A30" s="170" t="s">
        <v>54</v>
      </c>
      <c r="B30" s="170"/>
      <c r="C30" s="170"/>
      <c r="D30" s="170"/>
      <c r="E30" s="170"/>
      <c r="F30" s="170"/>
    </row>
    <row r="31" spans="1:6" ht="12" customHeight="1" thickBot="1">
      <c r="A31" s="16"/>
      <c r="B31" s="16"/>
      <c r="C31" s="16"/>
      <c r="D31" s="16"/>
      <c r="E31" s="16"/>
      <c r="F31" s="16"/>
    </row>
    <row r="32" spans="1:6" ht="14.25" thickBot="1">
      <c r="A32" s="60" t="s">
        <v>31</v>
      </c>
      <c r="B32" s="61" t="s">
        <v>2</v>
      </c>
      <c r="C32" s="30" t="s">
        <v>80</v>
      </c>
      <c r="D32" s="30" t="s">
        <v>81</v>
      </c>
      <c r="E32" s="30" t="s">
        <v>0</v>
      </c>
      <c r="F32" s="31" t="s">
        <v>82</v>
      </c>
    </row>
    <row r="33" spans="1:6" ht="13.5">
      <c r="A33" s="62" t="s">
        <v>32</v>
      </c>
      <c r="B33" s="63" t="s">
        <v>33</v>
      </c>
      <c r="C33" s="64">
        <v>30454</v>
      </c>
      <c r="D33" s="64">
        <v>30454</v>
      </c>
      <c r="E33" s="64"/>
      <c r="F33" s="66">
        <f>D33+E33</f>
        <v>30454</v>
      </c>
    </row>
    <row r="34" spans="1:6" ht="13.5">
      <c r="A34" s="67" t="s">
        <v>34</v>
      </c>
      <c r="B34" s="68" t="s">
        <v>33</v>
      </c>
      <c r="C34" s="40">
        <v>213803.25</v>
      </c>
      <c r="D34" s="40">
        <v>213803.25</v>
      </c>
      <c r="E34" s="64"/>
      <c r="F34" s="66">
        <f>D34+E34</f>
        <v>213803.25</v>
      </c>
    </row>
    <row r="35" spans="1:6" ht="13.5">
      <c r="A35" s="67" t="s">
        <v>35</v>
      </c>
      <c r="B35" s="68" t="s">
        <v>33</v>
      </c>
      <c r="C35" s="40">
        <v>870010</v>
      </c>
      <c r="D35" s="40">
        <v>870010</v>
      </c>
      <c r="E35" s="64"/>
      <c r="F35" s="66">
        <f aca="true" t="shared" si="1" ref="F35:F51">D35+E35</f>
        <v>870010</v>
      </c>
    </row>
    <row r="36" spans="1:6" ht="13.5">
      <c r="A36" s="67" t="s">
        <v>36</v>
      </c>
      <c r="B36" s="68" t="s">
        <v>33</v>
      </c>
      <c r="C36" s="40">
        <v>592559.15</v>
      </c>
      <c r="D36" s="40">
        <v>592559.15</v>
      </c>
      <c r="E36" s="65">
        <f>'91406'!I7</f>
        <v>-6700</v>
      </c>
      <c r="F36" s="66">
        <f t="shared" si="1"/>
        <v>585859.15</v>
      </c>
    </row>
    <row r="37" spans="1:6" ht="13.5">
      <c r="A37" s="67" t="s">
        <v>37</v>
      </c>
      <c r="B37" s="68" t="s">
        <v>33</v>
      </c>
      <c r="C37" s="40">
        <v>0</v>
      </c>
      <c r="D37" s="40">
        <v>0</v>
      </c>
      <c r="E37" s="69"/>
      <c r="F37" s="66">
        <f>D37+E37</f>
        <v>0</v>
      </c>
    </row>
    <row r="38" spans="1:6" ht="13.5">
      <c r="A38" s="67" t="s">
        <v>138</v>
      </c>
      <c r="B38" s="68" t="s">
        <v>33</v>
      </c>
      <c r="C38" s="40">
        <v>40847</v>
      </c>
      <c r="D38" s="40">
        <v>40847</v>
      </c>
      <c r="E38" s="65">
        <f>'91706'!I7</f>
        <v>6700</v>
      </c>
      <c r="F38" s="66">
        <f>D38+E38</f>
        <v>47547</v>
      </c>
    </row>
    <row r="39" spans="1:6" ht="13.5">
      <c r="A39" s="67" t="s">
        <v>38</v>
      </c>
      <c r="B39" s="68" t="s">
        <v>33</v>
      </c>
      <c r="C39" s="40">
        <v>21210</v>
      </c>
      <c r="D39" s="40">
        <v>21210</v>
      </c>
      <c r="E39" s="69"/>
      <c r="F39" s="66">
        <f t="shared" si="1"/>
        <v>21210</v>
      </c>
    </row>
    <row r="40" spans="1:6" ht="13.5">
      <c r="A40" s="67" t="s">
        <v>39</v>
      </c>
      <c r="B40" s="68" t="s">
        <v>40</v>
      </c>
      <c r="C40" s="40">
        <v>191745</v>
      </c>
      <c r="D40" s="40">
        <v>191745</v>
      </c>
      <c r="E40" s="69"/>
      <c r="F40" s="66">
        <f t="shared" si="1"/>
        <v>191745</v>
      </c>
    </row>
    <row r="41" spans="1:6" ht="13.5">
      <c r="A41" s="67" t="s">
        <v>41</v>
      </c>
      <c r="B41" s="68" t="s">
        <v>40</v>
      </c>
      <c r="C41" s="40">
        <v>0</v>
      </c>
      <c r="D41" s="40">
        <v>0</v>
      </c>
      <c r="E41" s="70"/>
      <c r="F41" s="66">
        <f t="shared" si="1"/>
        <v>0</v>
      </c>
    </row>
    <row r="42" spans="1:6" ht="13.5">
      <c r="A42" s="67" t="s">
        <v>42</v>
      </c>
      <c r="B42" s="68" t="s">
        <v>43</v>
      </c>
      <c r="C42" s="40">
        <v>142850.6</v>
      </c>
      <c r="D42" s="40">
        <v>142850.6</v>
      </c>
      <c r="E42" s="65"/>
      <c r="F42" s="66">
        <f t="shared" si="1"/>
        <v>142850.6</v>
      </c>
    </row>
    <row r="43" spans="1:8" ht="13.5">
      <c r="A43" s="67" t="s">
        <v>44</v>
      </c>
      <c r="B43" s="68" t="s">
        <v>43</v>
      </c>
      <c r="C43" s="40">
        <v>43995</v>
      </c>
      <c r="D43" s="40">
        <v>43995</v>
      </c>
      <c r="E43" s="64"/>
      <c r="F43" s="66">
        <f t="shared" si="1"/>
        <v>43995</v>
      </c>
      <c r="H43" s="71"/>
    </row>
    <row r="44" spans="1:6" ht="13.5">
      <c r="A44" s="67" t="s">
        <v>45</v>
      </c>
      <c r="B44" s="68" t="s">
        <v>33</v>
      </c>
      <c r="C44" s="40">
        <v>3425</v>
      </c>
      <c r="D44" s="40">
        <v>3425</v>
      </c>
      <c r="E44" s="64"/>
      <c r="F44" s="66">
        <f t="shared" si="1"/>
        <v>3425</v>
      </c>
    </row>
    <row r="45" spans="1:6" ht="13.5">
      <c r="A45" s="67" t="s">
        <v>77</v>
      </c>
      <c r="B45" s="68" t="s">
        <v>43</v>
      </c>
      <c r="C45" s="40">
        <v>0</v>
      </c>
      <c r="D45" s="40">
        <v>0</v>
      </c>
      <c r="E45" s="64"/>
      <c r="F45" s="66">
        <f t="shared" si="1"/>
        <v>0</v>
      </c>
    </row>
    <row r="46" spans="1:6" ht="13.5">
      <c r="A46" s="67" t="s">
        <v>46</v>
      </c>
      <c r="B46" s="68" t="s">
        <v>43</v>
      </c>
      <c r="C46" s="40">
        <v>0</v>
      </c>
      <c r="D46" s="40">
        <v>0</v>
      </c>
      <c r="E46" s="64"/>
      <c r="F46" s="66">
        <f t="shared" si="1"/>
        <v>0</v>
      </c>
    </row>
    <row r="47" spans="1:6" ht="13.5">
      <c r="A47" s="67" t="s">
        <v>47</v>
      </c>
      <c r="B47" s="68" t="s">
        <v>43</v>
      </c>
      <c r="C47" s="40">
        <v>18000</v>
      </c>
      <c r="D47" s="40">
        <v>18000</v>
      </c>
      <c r="E47" s="64"/>
      <c r="F47" s="66">
        <f t="shared" si="1"/>
        <v>18000</v>
      </c>
    </row>
    <row r="48" spans="1:6" ht="13.5">
      <c r="A48" s="67" t="s">
        <v>48</v>
      </c>
      <c r="B48" s="68" t="s">
        <v>43</v>
      </c>
      <c r="C48" s="40">
        <v>0</v>
      </c>
      <c r="D48" s="40">
        <v>0</v>
      </c>
      <c r="E48" s="64"/>
      <c r="F48" s="66">
        <f t="shared" si="1"/>
        <v>0</v>
      </c>
    </row>
    <row r="49" spans="1:6" ht="13.5">
      <c r="A49" s="67" t="s">
        <v>49</v>
      </c>
      <c r="B49" s="68" t="s">
        <v>43</v>
      </c>
      <c r="C49" s="40">
        <v>0</v>
      </c>
      <c r="D49" s="40">
        <v>0</v>
      </c>
      <c r="E49" s="64"/>
      <c r="F49" s="66">
        <f t="shared" si="1"/>
        <v>0</v>
      </c>
    </row>
    <row r="50" spans="1:6" ht="13.5">
      <c r="A50" s="67" t="s">
        <v>50</v>
      </c>
      <c r="B50" s="68" t="s">
        <v>43</v>
      </c>
      <c r="C50" s="40">
        <v>0</v>
      </c>
      <c r="D50" s="40">
        <v>0</v>
      </c>
      <c r="E50" s="64"/>
      <c r="F50" s="66">
        <f t="shared" si="1"/>
        <v>0</v>
      </c>
    </row>
    <row r="51" spans="1:6" ht="14.25" thickBot="1">
      <c r="A51" s="72" t="s">
        <v>51</v>
      </c>
      <c r="B51" s="73" t="s">
        <v>43</v>
      </c>
      <c r="C51" s="74">
        <v>0</v>
      </c>
      <c r="D51" s="74">
        <v>0</v>
      </c>
      <c r="E51" s="75"/>
      <c r="F51" s="76">
        <f t="shared" si="1"/>
        <v>0</v>
      </c>
    </row>
    <row r="52" spans="1:6" ht="14.25" thickBot="1">
      <c r="A52" s="77" t="s">
        <v>52</v>
      </c>
      <c r="B52" s="78"/>
      <c r="C52" s="58">
        <f>SUM(C33:C51)</f>
        <v>2168899</v>
      </c>
      <c r="D52" s="58">
        <f>SUM(D33:D51)</f>
        <v>2168899</v>
      </c>
      <c r="E52" s="58">
        <f>SUM(E33:E51)</f>
        <v>0</v>
      </c>
      <c r="F52" s="59">
        <f>SUM(F33:F51)</f>
        <v>2168899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7874015748031497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5"/>
  <sheetViews>
    <sheetView zoomScalePageLayoutView="0" workbookViewId="0" topLeftCell="A25">
      <selection activeCell="I50" sqref="I50"/>
    </sheetView>
  </sheetViews>
  <sheetFormatPr defaultColWidth="9.140625" defaultRowHeight="12.75"/>
  <cols>
    <col min="1" max="1" width="3.8515625" style="16" customWidth="1"/>
    <col min="2" max="2" width="4.57421875" style="16" customWidth="1"/>
    <col min="3" max="3" width="9.57421875" style="16" bestFit="1" customWidth="1"/>
    <col min="4" max="4" width="5.57421875" style="16" customWidth="1"/>
    <col min="5" max="5" width="6.421875" style="16" customWidth="1"/>
    <col min="6" max="6" width="40.421875" style="16" customWidth="1"/>
    <col min="7" max="8" width="9.140625" style="16" customWidth="1"/>
    <col min="9" max="9" width="9.57421875" style="16" bestFit="1" customWidth="1"/>
    <col min="10" max="16384" width="9.140625" style="16" customWidth="1"/>
  </cols>
  <sheetData>
    <row r="1" spans="1:10" ht="17.25" customHeight="1">
      <c r="A1" s="176" t="s">
        <v>83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2" customHeight="1">
      <c r="A2" s="79"/>
      <c r="B2" s="79"/>
      <c r="C2" s="79"/>
      <c r="D2" s="79"/>
      <c r="E2" s="79"/>
      <c r="F2" s="79"/>
      <c r="G2" s="79"/>
      <c r="H2" s="79"/>
      <c r="I2" s="79"/>
      <c r="J2" s="80"/>
    </row>
    <row r="3" spans="1:10" ht="16.5" customHeight="1">
      <c r="A3" s="177" t="s">
        <v>127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2" customHeight="1" thickBot="1">
      <c r="A4" s="81"/>
      <c r="B4" s="81"/>
      <c r="C4" s="81"/>
      <c r="D4" s="81"/>
      <c r="E4" s="81"/>
      <c r="F4" s="81"/>
      <c r="G4" s="81"/>
      <c r="H4" s="81"/>
      <c r="I4" s="81"/>
      <c r="J4" s="82" t="s">
        <v>78</v>
      </c>
    </row>
    <row r="5" spans="1:10" ht="12.75" customHeight="1" thickBot="1">
      <c r="A5" s="178" t="s">
        <v>72</v>
      </c>
      <c r="B5" s="180" t="s">
        <v>4</v>
      </c>
      <c r="C5" s="182" t="s">
        <v>6</v>
      </c>
      <c r="D5" s="182" t="s">
        <v>7</v>
      </c>
      <c r="E5" s="182" t="s">
        <v>8</v>
      </c>
      <c r="F5" s="184" t="s">
        <v>84</v>
      </c>
      <c r="G5" s="186" t="s">
        <v>80</v>
      </c>
      <c r="H5" s="188" t="s">
        <v>81</v>
      </c>
      <c r="I5" s="171" t="s">
        <v>114</v>
      </c>
      <c r="J5" s="172"/>
    </row>
    <row r="6" spans="1:10" ht="12.75" customHeight="1" thickBot="1">
      <c r="A6" s="179"/>
      <c r="B6" s="181"/>
      <c r="C6" s="183"/>
      <c r="D6" s="183"/>
      <c r="E6" s="183"/>
      <c r="F6" s="185"/>
      <c r="G6" s="187"/>
      <c r="H6" s="189"/>
      <c r="I6" s="87" t="s">
        <v>26</v>
      </c>
      <c r="J6" s="88" t="s">
        <v>82</v>
      </c>
    </row>
    <row r="7" spans="1:10" ht="12.75" customHeight="1" thickBot="1">
      <c r="A7" s="173" t="s">
        <v>61</v>
      </c>
      <c r="B7" s="89" t="s">
        <v>5</v>
      </c>
      <c r="C7" s="85" t="s">
        <v>6</v>
      </c>
      <c r="D7" s="85" t="s">
        <v>7</v>
      </c>
      <c r="E7" s="85" t="s">
        <v>8</v>
      </c>
      <c r="F7" s="86" t="s">
        <v>85</v>
      </c>
      <c r="G7" s="90">
        <f>G8+G25+G42</f>
        <v>518202.06</v>
      </c>
      <c r="H7" s="90">
        <f>H8+H25+H42</f>
        <v>518202.06</v>
      </c>
      <c r="I7" s="90">
        <f>I8+I25+I42</f>
        <v>-6700</v>
      </c>
      <c r="J7" s="91">
        <f>J8+J25+J42</f>
        <v>511502.06</v>
      </c>
    </row>
    <row r="8" spans="1:10" ht="12.75" customHeight="1" thickBot="1">
      <c r="A8" s="174"/>
      <c r="B8" s="92" t="s">
        <v>27</v>
      </c>
      <c r="C8" s="93" t="s">
        <v>3</v>
      </c>
      <c r="D8" s="94" t="s">
        <v>3</v>
      </c>
      <c r="E8" s="94" t="s">
        <v>3</v>
      </c>
      <c r="F8" s="95" t="s">
        <v>86</v>
      </c>
      <c r="G8" s="96">
        <f>G9+G13+G16+G18+G20+G22</f>
        <v>1445</v>
      </c>
      <c r="H8" s="96">
        <f>H9+H13+H16+H18+H20+H22</f>
        <v>1445</v>
      </c>
      <c r="I8" s="96">
        <f>I9+I13+I16+I18+I20+I22</f>
        <v>0</v>
      </c>
      <c r="J8" s="97">
        <f>J9+J13+J16+J18+J20+J22</f>
        <v>1445</v>
      </c>
    </row>
    <row r="9" spans="1:10" ht="12.75" customHeight="1">
      <c r="A9" s="174"/>
      <c r="B9" s="98" t="s">
        <v>87</v>
      </c>
      <c r="C9" s="99" t="s">
        <v>115</v>
      </c>
      <c r="D9" s="100">
        <v>2229</v>
      </c>
      <c r="E9" s="100" t="s">
        <v>3</v>
      </c>
      <c r="F9" s="101" t="s">
        <v>88</v>
      </c>
      <c r="G9" s="102">
        <f>SUM(G10:G12)</f>
        <v>1015</v>
      </c>
      <c r="H9" s="103">
        <f>SUM(H10:H12)</f>
        <v>1015</v>
      </c>
      <c r="I9" s="104">
        <f>SUM(I10:I12)</f>
        <v>0</v>
      </c>
      <c r="J9" s="102">
        <f>SUM(J10:J12)</f>
        <v>1015</v>
      </c>
    </row>
    <row r="10" spans="1:10" ht="12.75" customHeight="1">
      <c r="A10" s="174"/>
      <c r="B10" s="105"/>
      <c r="C10" s="106"/>
      <c r="D10" s="20"/>
      <c r="E10" s="22">
        <v>5139</v>
      </c>
      <c r="F10" s="21" t="s">
        <v>74</v>
      </c>
      <c r="G10" s="118">
        <v>50</v>
      </c>
      <c r="H10" s="119">
        <v>50</v>
      </c>
      <c r="I10" s="107"/>
      <c r="J10" s="108">
        <f aca="true" t="shared" si="0" ref="J10:J15">H10+I10</f>
        <v>50</v>
      </c>
    </row>
    <row r="11" spans="1:10" ht="12.75" customHeight="1">
      <c r="A11" s="174"/>
      <c r="B11" s="105"/>
      <c r="C11" s="106"/>
      <c r="D11" s="20"/>
      <c r="E11" s="24">
        <v>5166</v>
      </c>
      <c r="F11" s="21" t="s">
        <v>89</v>
      </c>
      <c r="G11" s="118">
        <v>300</v>
      </c>
      <c r="H11" s="119">
        <v>300</v>
      </c>
      <c r="I11" s="107"/>
      <c r="J11" s="108">
        <f t="shared" si="0"/>
        <v>300</v>
      </c>
    </row>
    <row r="12" spans="1:10" ht="12.75" customHeight="1">
      <c r="A12" s="174"/>
      <c r="B12" s="105"/>
      <c r="C12" s="106"/>
      <c r="D12" s="20"/>
      <c r="E12" s="24">
        <v>5169</v>
      </c>
      <c r="F12" s="109" t="s">
        <v>73</v>
      </c>
      <c r="G12" s="118">
        <v>665</v>
      </c>
      <c r="H12" s="119">
        <v>665</v>
      </c>
      <c r="I12" s="107"/>
      <c r="J12" s="108">
        <f t="shared" si="0"/>
        <v>665</v>
      </c>
    </row>
    <row r="13" spans="1:10" ht="12.75" customHeight="1">
      <c r="A13" s="174"/>
      <c r="B13" s="110" t="s">
        <v>87</v>
      </c>
      <c r="C13" s="111" t="s">
        <v>116</v>
      </c>
      <c r="D13" s="112">
        <v>2229</v>
      </c>
      <c r="E13" s="112" t="s">
        <v>3</v>
      </c>
      <c r="F13" s="113" t="s">
        <v>91</v>
      </c>
      <c r="G13" s="114">
        <f>SUM(G14:G15)</f>
        <v>50</v>
      </c>
      <c r="H13" s="115">
        <f>SUM(H14:H15)</f>
        <v>50</v>
      </c>
      <c r="I13" s="122">
        <f>SUM(I14:I15)</f>
        <v>0</v>
      </c>
      <c r="J13" s="114">
        <f>SUM(J14:J15)</f>
        <v>50</v>
      </c>
    </row>
    <row r="14" spans="1:10" ht="12.75" customHeight="1">
      <c r="A14" s="174"/>
      <c r="B14" s="151"/>
      <c r="C14" s="152"/>
      <c r="D14" s="116"/>
      <c r="E14" s="22">
        <v>5167</v>
      </c>
      <c r="F14" s="162" t="s">
        <v>118</v>
      </c>
      <c r="G14" s="118">
        <v>5</v>
      </c>
      <c r="H14" s="119">
        <v>5</v>
      </c>
      <c r="I14" s="125"/>
      <c r="J14" s="108">
        <f t="shared" si="0"/>
        <v>5</v>
      </c>
    </row>
    <row r="15" spans="1:10" ht="12.75" customHeight="1">
      <c r="A15" s="174"/>
      <c r="B15" s="110"/>
      <c r="C15" s="111"/>
      <c r="D15" s="112"/>
      <c r="E15" s="116">
        <v>5169</v>
      </c>
      <c r="F15" s="120" t="s">
        <v>73</v>
      </c>
      <c r="G15" s="118">
        <v>45</v>
      </c>
      <c r="H15" s="119">
        <v>45</v>
      </c>
      <c r="I15" s="125"/>
      <c r="J15" s="108">
        <f t="shared" si="0"/>
        <v>45</v>
      </c>
    </row>
    <row r="16" spans="1:10" ht="12.75" customHeight="1">
      <c r="A16" s="174"/>
      <c r="B16" s="121" t="s">
        <v>87</v>
      </c>
      <c r="C16" s="111" t="s">
        <v>117</v>
      </c>
      <c r="D16" s="112">
        <v>2219</v>
      </c>
      <c r="E16" s="112" t="s">
        <v>3</v>
      </c>
      <c r="F16" s="113" t="s">
        <v>92</v>
      </c>
      <c r="G16" s="114">
        <f>SUM(G17:G17)</f>
        <v>100</v>
      </c>
      <c r="H16" s="115">
        <f>SUM(H17:H17)</f>
        <v>100</v>
      </c>
      <c r="I16" s="122">
        <f>SUM(I17:I17)</f>
        <v>0</v>
      </c>
      <c r="J16" s="114">
        <f>SUM(J17:J17)</f>
        <v>100</v>
      </c>
    </row>
    <row r="17" spans="1:10" ht="12.75" customHeight="1">
      <c r="A17" s="174"/>
      <c r="B17" s="123"/>
      <c r="C17" s="124"/>
      <c r="D17" s="112"/>
      <c r="E17" s="116">
        <v>5169</v>
      </c>
      <c r="F17" s="120" t="s">
        <v>73</v>
      </c>
      <c r="G17" s="118">
        <v>100</v>
      </c>
      <c r="H17" s="119">
        <v>100</v>
      </c>
      <c r="I17" s="125"/>
      <c r="J17" s="108">
        <f>H17+I17</f>
        <v>100</v>
      </c>
    </row>
    <row r="18" spans="1:10" ht="12.75" customHeight="1">
      <c r="A18" s="174"/>
      <c r="B18" s="121" t="s">
        <v>87</v>
      </c>
      <c r="C18" s="111" t="s">
        <v>119</v>
      </c>
      <c r="D18" s="112">
        <v>2229</v>
      </c>
      <c r="E18" s="112" t="s">
        <v>3</v>
      </c>
      <c r="F18" s="113" t="s">
        <v>121</v>
      </c>
      <c r="G18" s="114">
        <f>SUM(G19:G19)</f>
        <v>200</v>
      </c>
      <c r="H18" s="115">
        <f>SUM(H19:H19)</f>
        <v>200</v>
      </c>
      <c r="I18" s="122">
        <f>SUM(I19:I19)</f>
        <v>0</v>
      </c>
      <c r="J18" s="114">
        <f>SUM(J19:J19)</f>
        <v>200</v>
      </c>
    </row>
    <row r="19" spans="1:10" ht="12.75" customHeight="1">
      <c r="A19" s="174"/>
      <c r="B19" s="123"/>
      <c r="C19" s="124"/>
      <c r="D19" s="112"/>
      <c r="E19" s="163">
        <v>5909</v>
      </c>
      <c r="F19" s="164" t="s">
        <v>120</v>
      </c>
      <c r="G19" s="118">
        <v>200</v>
      </c>
      <c r="H19" s="119">
        <v>200</v>
      </c>
      <c r="I19" s="125"/>
      <c r="J19" s="108">
        <f>H19+I19</f>
        <v>200</v>
      </c>
    </row>
    <row r="20" spans="1:10" ht="12.75" customHeight="1">
      <c r="A20" s="174"/>
      <c r="B20" s="121" t="s">
        <v>87</v>
      </c>
      <c r="C20" s="111" t="s">
        <v>122</v>
      </c>
      <c r="D20" s="112">
        <v>2299</v>
      </c>
      <c r="E20" s="112" t="s">
        <v>3</v>
      </c>
      <c r="F20" s="113" t="s">
        <v>93</v>
      </c>
      <c r="G20" s="114">
        <f>SUM(G21:G21)</f>
        <v>70</v>
      </c>
      <c r="H20" s="115">
        <f>SUM(H21:H21)</f>
        <v>70</v>
      </c>
      <c r="I20" s="122">
        <f>SUM(I21:I21)</f>
        <v>0</v>
      </c>
      <c r="J20" s="114">
        <f>SUM(J21:J21)</f>
        <v>70</v>
      </c>
    </row>
    <row r="21" spans="1:10" ht="12.75" customHeight="1">
      <c r="A21" s="174"/>
      <c r="B21" s="126"/>
      <c r="C21" s="127"/>
      <c r="D21" s="116"/>
      <c r="E21" s="24">
        <v>5169</v>
      </c>
      <c r="F21" s="21" t="s">
        <v>73</v>
      </c>
      <c r="G21" s="4">
        <v>70</v>
      </c>
      <c r="H21" s="128">
        <v>70</v>
      </c>
      <c r="I21" s="125"/>
      <c r="J21" s="108">
        <f>H21+I21</f>
        <v>70</v>
      </c>
    </row>
    <row r="22" spans="1:10" ht="12.75" customHeight="1">
      <c r="A22" s="174"/>
      <c r="B22" s="121" t="s">
        <v>87</v>
      </c>
      <c r="C22" s="111" t="s">
        <v>123</v>
      </c>
      <c r="D22" s="112">
        <v>2291</v>
      </c>
      <c r="E22" s="112" t="s">
        <v>3</v>
      </c>
      <c r="F22" s="113" t="s">
        <v>90</v>
      </c>
      <c r="G22" s="114">
        <f>SUM(G23:G24)</f>
        <v>10</v>
      </c>
      <c r="H22" s="115">
        <f>SUM(H23:H24)</f>
        <v>10</v>
      </c>
      <c r="I22" s="122">
        <f>SUM(I23:I24)</f>
        <v>0</v>
      </c>
      <c r="J22" s="114">
        <f>SUM(J23:J24)</f>
        <v>10</v>
      </c>
    </row>
    <row r="23" spans="1:10" ht="12.75" customHeight="1">
      <c r="A23" s="174"/>
      <c r="B23" s="123"/>
      <c r="C23" s="124"/>
      <c r="D23" s="129"/>
      <c r="E23" s="116">
        <v>5169</v>
      </c>
      <c r="F23" s="117" t="s">
        <v>94</v>
      </c>
      <c r="G23" s="130">
        <v>5</v>
      </c>
      <c r="H23" s="131">
        <v>5</v>
      </c>
      <c r="I23" s="132"/>
      <c r="J23" s="108">
        <f>H23+I23</f>
        <v>5</v>
      </c>
    </row>
    <row r="24" spans="1:10" ht="12.75" customHeight="1" thickBot="1">
      <c r="A24" s="174"/>
      <c r="B24" s="133"/>
      <c r="C24" s="134"/>
      <c r="D24" s="135"/>
      <c r="E24" s="135">
        <v>5175</v>
      </c>
      <c r="F24" s="136" t="s">
        <v>75</v>
      </c>
      <c r="G24" s="137">
        <v>5</v>
      </c>
      <c r="H24" s="138">
        <v>5</v>
      </c>
      <c r="I24" s="139"/>
      <c r="J24" s="140">
        <f>H24+I24</f>
        <v>5</v>
      </c>
    </row>
    <row r="25" spans="1:10" ht="12.75" customHeight="1" thickBot="1">
      <c r="A25" s="174"/>
      <c r="B25" s="141" t="s">
        <v>27</v>
      </c>
      <c r="C25" s="93" t="s">
        <v>3</v>
      </c>
      <c r="D25" s="94" t="s">
        <v>3</v>
      </c>
      <c r="E25" s="94" t="s">
        <v>3</v>
      </c>
      <c r="F25" s="95" t="s">
        <v>95</v>
      </c>
      <c r="G25" s="96">
        <f>G26+G33+G35</f>
        <v>2187.06</v>
      </c>
      <c r="H25" s="96">
        <f>H26+H33+H35</f>
        <v>2187.06</v>
      </c>
      <c r="I25" s="96">
        <f>I26+I33+I35</f>
        <v>0</v>
      </c>
      <c r="J25" s="97">
        <f>J26+J33+J35</f>
        <v>2187.06</v>
      </c>
    </row>
    <row r="26" spans="1:10" ht="12.75" customHeight="1">
      <c r="A26" s="174"/>
      <c r="B26" s="142" t="s">
        <v>87</v>
      </c>
      <c r="C26" s="99" t="s">
        <v>124</v>
      </c>
      <c r="D26" s="100">
        <v>2223</v>
      </c>
      <c r="E26" s="100" t="s">
        <v>3</v>
      </c>
      <c r="F26" s="101" t="s">
        <v>96</v>
      </c>
      <c r="G26" s="102">
        <f>SUM(G27:G32)</f>
        <v>962.06</v>
      </c>
      <c r="H26" s="103">
        <f>SUM(H27:H32)</f>
        <v>962.06</v>
      </c>
      <c r="I26" s="104">
        <f>SUM(I27:I32)</f>
        <v>0</v>
      </c>
      <c r="J26" s="102">
        <f>SUM(J27:J32)</f>
        <v>962.06</v>
      </c>
    </row>
    <row r="27" spans="1:10" s="148" customFormat="1" ht="12.75" customHeight="1">
      <c r="A27" s="174"/>
      <c r="B27" s="143"/>
      <c r="C27" s="144"/>
      <c r="D27" s="145"/>
      <c r="E27" s="146">
        <v>5021</v>
      </c>
      <c r="F27" s="147" t="s">
        <v>97</v>
      </c>
      <c r="G27" s="118">
        <v>4.6</v>
      </c>
      <c r="H27" s="156">
        <v>4.6</v>
      </c>
      <c r="I27" s="165"/>
      <c r="J27" s="108">
        <f aca="true" t="shared" si="1" ref="J27:J32">H27+I27</f>
        <v>4.6</v>
      </c>
    </row>
    <row r="28" spans="1:10" s="150" customFormat="1" ht="12.75" customHeight="1">
      <c r="A28" s="174"/>
      <c r="B28" s="149"/>
      <c r="C28" s="127"/>
      <c r="D28" s="129"/>
      <c r="E28" s="116">
        <v>5031</v>
      </c>
      <c r="F28" s="117" t="s">
        <v>98</v>
      </c>
      <c r="G28" s="118">
        <v>1</v>
      </c>
      <c r="H28" s="156">
        <v>1</v>
      </c>
      <c r="I28" s="161"/>
      <c r="J28" s="108">
        <f t="shared" si="1"/>
        <v>1</v>
      </c>
    </row>
    <row r="29" spans="1:10" s="150" customFormat="1" ht="12.75" customHeight="1">
      <c r="A29" s="174"/>
      <c r="B29" s="151"/>
      <c r="C29" s="152"/>
      <c r="D29" s="116"/>
      <c r="E29" s="116">
        <v>5032</v>
      </c>
      <c r="F29" s="117" t="s">
        <v>99</v>
      </c>
      <c r="G29" s="118">
        <v>0.46</v>
      </c>
      <c r="H29" s="156">
        <v>0.46</v>
      </c>
      <c r="I29" s="154"/>
      <c r="J29" s="108">
        <f t="shared" si="1"/>
        <v>0.46</v>
      </c>
    </row>
    <row r="30" spans="1:10" s="150" customFormat="1" ht="12.75" customHeight="1">
      <c r="A30" s="174"/>
      <c r="B30" s="153"/>
      <c r="C30" s="152"/>
      <c r="D30" s="116"/>
      <c r="E30" s="116">
        <v>5139</v>
      </c>
      <c r="F30" s="117" t="s">
        <v>74</v>
      </c>
      <c r="G30" s="118">
        <v>61</v>
      </c>
      <c r="H30" s="156">
        <v>61</v>
      </c>
      <c r="I30" s="154"/>
      <c r="J30" s="108">
        <f t="shared" si="1"/>
        <v>61</v>
      </c>
    </row>
    <row r="31" spans="1:10" s="150" customFormat="1" ht="12.75" customHeight="1">
      <c r="A31" s="174"/>
      <c r="B31" s="153"/>
      <c r="C31" s="152"/>
      <c r="D31" s="116"/>
      <c r="E31" s="116">
        <v>5169</v>
      </c>
      <c r="F31" s="120" t="s">
        <v>73</v>
      </c>
      <c r="G31" s="118">
        <v>880</v>
      </c>
      <c r="H31" s="156">
        <v>880</v>
      </c>
      <c r="I31" s="154"/>
      <c r="J31" s="108">
        <f t="shared" si="1"/>
        <v>880</v>
      </c>
    </row>
    <row r="32" spans="1:10" s="150" customFormat="1" ht="12.75" customHeight="1">
      <c r="A32" s="174"/>
      <c r="B32" s="153"/>
      <c r="C32" s="152"/>
      <c r="D32" s="116"/>
      <c r="E32" s="116">
        <v>5175</v>
      </c>
      <c r="F32" s="120" t="s">
        <v>75</v>
      </c>
      <c r="G32" s="118">
        <v>15</v>
      </c>
      <c r="H32" s="156">
        <v>15</v>
      </c>
      <c r="I32" s="154"/>
      <c r="J32" s="108">
        <f t="shared" si="1"/>
        <v>15</v>
      </c>
    </row>
    <row r="33" spans="1:10" s="148" customFormat="1" ht="12.75" customHeight="1">
      <c r="A33" s="174"/>
      <c r="B33" s="121" t="s">
        <v>87</v>
      </c>
      <c r="C33" s="111" t="s">
        <v>125</v>
      </c>
      <c r="D33" s="112">
        <v>2223</v>
      </c>
      <c r="E33" s="112" t="s">
        <v>3</v>
      </c>
      <c r="F33" s="113" t="s">
        <v>100</v>
      </c>
      <c r="G33" s="114">
        <f>SUM(G34:G34)</f>
        <v>886</v>
      </c>
      <c r="H33" s="155">
        <f>SUM(H34:H34)</f>
        <v>886</v>
      </c>
      <c r="I33" s="114">
        <f>SUM(I34:I34)</f>
        <v>0</v>
      </c>
      <c r="J33" s="114">
        <f>SUM(J34:J34)</f>
        <v>886</v>
      </c>
    </row>
    <row r="34" spans="1:10" s="150" customFormat="1" ht="12.75" customHeight="1">
      <c r="A34" s="174"/>
      <c r="B34" s="153"/>
      <c r="C34" s="152"/>
      <c r="D34" s="116"/>
      <c r="E34" s="116">
        <v>5169</v>
      </c>
      <c r="F34" s="120" t="s">
        <v>73</v>
      </c>
      <c r="G34" s="118">
        <v>886</v>
      </c>
      <c r="H34" s="156">
        <v>886</v>
      </c>
      <c r="I34" s="166"/>
      <c r="J34" s="108">
        <f>H34+I34</f>
        <v>886</v>
      </c>
    </row>
    <row r="35" spans="1:10" s="148" customFormat="1" ht="12.75" customHeight="1">
      <c r="A35" s="174"/>
      <c r="B35" s="121" t="s">
        <v>87</v>
      </c>
      <c r="C35" s="111" t="s">
        <v>126</v>
      </c>
      <c r="D35" s="112">
        <v>2223</v>
      </c>
      <c r="E35" s="112" t="s">
        <v>3</v>
      </c>
      <c r="F35" s="113" t="s">
        <v>101</v>
      </c>
      <c r="G35" s="114">
        <f>SUM(G36:G41)</f>
        <v>339</v>
      </c>
      <c r="H35" s="155">
        <f>SUM(H36:H41)</f>
        <v>339</v>
      </c>
      <c r="I35" s="114">
        <f>SUM(I36:I41)</f>
        <v>0</v>
      </c>
      <c r="J35" s="114">
        <f>SUM(J36:J41)</f>
        <v>339</v>
      </c>
    </row>
    <row r="36" spans="1:10" s="148" customFormat="1" ht="12.75" customHeight="1">
      <c r="A36" s="174"/>
      <c r="B36" s="153"/>
      <c r="C36" s="152"/>
      <c r="D36" s="116"/>
      <c r="E36" s="116">
        <v>5139</v>
      </c>
      <c r="F36" s="117" t="s">
        <v>74</v>
      </c>
      <c r="G36" s="118">
        <v>20</v>
      </c>
      <c r="H36" s="156">
        <v>20</v>
      </c>
      <c r="I36" s="154"/>
      <c r="J36" s="108">
        <f aca="true" t="shared" si="2" ref="J36:J41">H36+I36</f>
        <v>20</v>
      </c>
    </row>
    <row r="37" spans="1:10" s="148" customFormat="1" ht="12.75" customHeight="1">
      <c r="A37" s="174"/>
      <c r="B37" s="153"/>
      <c r="C37" s="152"/>
      <c r="D37" s="116"/>
      <c r="E37" s="116">
        <v>5151</v>
      </c>
      <c r="F37" s="117" t="s">
        <v>102</v>
      </c>
      <c r="G37" s="118">
        <v>34</v>
      </c>
      <c r="H37" s="156">
        <v>34</v>
      </c>
      <c r="I37" s="154"/>
      <c r="J37" s="108">
        <f t="shared" si="2"/>
        <v>34</v>
      </c>
    </row>
    <row r="38" spans="1:10" s="148" customFormat="1" ht="12.75" customHeight="1">
      <c r="A38" s="174"/>
      <c r="B38" s="153"/>
      <c r="C38" s="152"/>
      <c r="D38" s="116"/>
      <c r="E38" s="116">
        <v>5153</v>
      </c>
      <c r="F38" s="117" t="s">
        <v>103</v>
      </c>
      <c r="G38" s="118">
        <v>50</v>
      </c>
      <c r="H38" s="156">
        <v>50</v>
      </c>
      <c r="I38" s="154"/>
      <c r="J38" s="108">
        <f t="shared" si="2"/>
        <v>50</v>
      </c>
    </row>
    <row r="39" spans="1:10" s="148" customFormat="1" ht="12.75" customHeight="1">
      <c r="A39" s="174"/>
      <c r="B39" s="153"/>
      <c r="C39" s="152"/>
      <c r="D39" s="116"/>
      <c r="E39" s="116">
        <v>5154</v>
      </c>
      <c r="F39" s="117" t="s">
        <v>104</v>
      </c>
      <c r="G39" s="118">
        <v>30</v>
      </c>
      <c r="H39" s="156">
        <v>30</v>
      </c>
      <c r="I39" s="154"/>
      <c r="J39" s="108">
        <f t="shared" si="2"/>
        <v>30</v>
      </c>
    </row>
    <row r="40" spans="1:10" s="148" customFormat="1" ht="12.75" customHeight="1">
      <c r="A40" s="174"/>
      <c r="B40" s="153"/>
      <c r="C40" s="152"/>
      <c r="D40" s="116"/>
      <c r="E40" s="116">
        <v>5169</v>
      </c>
      <c r="F40" s="117" t="s">
        <v>73</v>
      </c>
      <c r="G40" s="118">
        <v>200</v>
      </c>
      <c r="H40" s="156">
        <v>200</v>
      </c>
      <c r="I40" s="166"/>
      <c r="J40" s="108">
        <f t="shared" si="2"/>
        <v>200</v>
      </c>
    </row>
    <row r="41" spans="1:10" s="148" customFormat="1" ht="12.75" customHeight="1" thickBot="1">
      <c r="A41" s="174"/>
      <c r="B41" s="153"/>
      <c r="C41" s="152"/>
      <c r="D41" s="116"/>
      <c r="E41" s="116">
        <v>5175</v>
      </c>
      <c r="F41" s="117" t="s">
        <v>75</v>
      </c>
      <c r="G41" s="118">
        <v>5</v>
      </c>
      <c r="H41" s="156">
        <v>5</v>
      </c>
      <c r="I41" s="154"/>
      <c r="J41" s="140">
        <f t="shared" si="2"/>
        <v>5</v>
      </c>
    </row>
    <row r="42" spans="1:10" ht="12.75" customHeight="1" thickBot="1">
      <c r="A42" s="174"/>
      <c r="B42" s="92" t="s">
        <v>27</v>
      </c>
      <c r="C42" s="93" t="s">
        <v>3</v>
      </c>
      <c r="D42" s="94" t="s">
        <v>3</v>
      </c>
      <c r="E42" s="94" t="s">
        <v>3</v>
      </c>
      <c r="F42" s="95" t="s">
        <v>105</v>
      </c>
      <c r="G42" s="96">
        <f>G43+G45+G47+G49+G51</f>
        <v>514570</v>
      </c>
      <c r="H42" s="96">
        <f>H43+H45+H47+H49+H51</f>
        <v>514570</v>
      </c>
      <c r="I42" s="96">
        <f>I43+I45+I47+I49+I51</f>
        <v>-6700</v>
      </c>
      <c r="J42" s="97">
        <f>J43+J45+J47+J49+J51</f>
        <v>507870</v>
      </c>
    </row>
    <row r="43" spans="1:10" ht="12.75" customHeight="1">
      <c r="A43" s="174"/>
      <c r="B43" s="98" t="s">
        <v>87</v>
      </c>
      <c r="C43" s="99" t="s">
        <v>132</v>
      </c>
      <c r="D43" s="100">
        <v>2221</v>
      </c>
      <c r="E43" s="100" t="s">
        <v>3</v>
      </c>
      <c r="F43" s="101" t="s">
        <v>106</v>
      </c>
      <c r="G43" s="102">
        <f>SUM(G44)</f>
        <v>225860</v>
      </c>
      <c r="H43" s="103">
        <f>SUM(H44)</f>
        <v>225860</v>
      </c>
      <c r="I43" s="104">
        <f>SUM(I44)</f>
        <v>0</v>
      </c>
      <c r="J43" s="102">
        <f>SUM(J44)</f>
        <v>225860</v>
      </c>
    </row>
    <row r="44" spans="1:10" ht="12.75" customHeight="1">
      <c r="A44" s="174"/>
      <c r="B44" s="151"/>
      <c r="C44" s="152"/>
      <c r="D44" s="116"/>
      <c r="E44" s="116">
        <v>5193</v>
      </c>
      <c r="F44" s="117" t="s">
        <v>107</v>
      </c>
      <c r="G44" s="118">
        <v>225860</v>
      </c>
      <c r="H44" s="157">
        <v>225860</v>
      </c>
      <c r="I44" s="125"/>
      <c r="J44" s="108">
        <f>H44+I44</f>
        <v>225860</v>
      </c>
    </row>
    <row r="45" spans="1:10" ht="12.75" customHeight="1">
      <c r="A45" s="174"/>
      <c r="B45" s="110" t="s">
        <v>87</v>
      </c>
      <c r="C45" s="111" t="s">
        <v>133</v>
      </c>
      <c r="D45" s="112">
        <v>2242</v>
      </c>
      <c r="E45" s="112" t="s">
        <v>3</v>
      </c>
      <c r="F45" s="158" t="s">
        <v>108</v>
      </c>
      <c r="G45" s="114">
        <f>SUM(G46:G46)</f>
        <v>267600</v>
      </c>
      <c r="H45" s="115">
        <f>SUM(H46:H46)</f>
        <v>267600</v>
      </c>
      <c r="I45" s="122">
        <f>SUM(I46:I46)</f>
        <v>0</v>
      </c>
      <c r="J45" s="114">
        <f>SUM(J46:J46)</f>
        <v>267600</v>
      </c>
    </row>
    <row r="46" spans="1:10" ht="12.75" customHeight="1">
      <c r="A46" s="174"/>
      <c r="B46" s="151"/>
      <c r="C46" s="152"/>
      <c r="D46" s="116"/>
      <c r="E46" s="116">
        <v>5193</v>
      </c>
      <c r="F46" s="117" t="s">
        <v>109</v>
      </c>
      <c r="G46" s="118">
        <v>267600</v>
      </c>
      <c r="H46" s="157">
        <v>267600</v>
      </c>
      <c r="I46" s="125"/>
      <c r="J46" s="108">
        <f>H46+I46</f>
        <v>267600</v>
      </c>
    </row>
    <row r="47" spans="1:10" s="150" customFormat="1" ht="12.75" customHeight="1">
      <c r="A47" s="174"/>
      <c r="B47" s="110" t="s">
        <v>87</v>
      </c>
      <c r="C47" s="111" t="s">
        <v>134</v>
      </c>
      <c r="D47" s="112">
        <v>2221</v>
      </c>
      <c r="E47" s="112" t="s">
        <v>3</v>
      </c>
      <c r="F47" s="159" t="s">
        <v>110</v>
      </c>
      <c r="G47" s="114">
        <f>SUM(G48)</f>
        <v>9500</v>
      </c>
      <c r="H47" s="115">
        <f>SUM(H48)</f>
        <v>9500</v>
      </c>
      <c r="I47" s="122">
        <f>SUM(I48)</f>
        <v>0</v>
      </c>
      <c r="J47" s="114">
        <f>SUM(J48:J48)</f>
        <v>9500</v>
      </c>
    </row>
    <row r="48" spans="1:10" s="150" customFormat="1" ht="12.75" customHeight="1">
      <c r="A48" s="174"/>
      <c r="B48" s="151"/>
      <c r="C48" s="152"/>
      <c r="D48" s="116"/>
      <c r="E48" s="116">
        <v>5193</v>
      </c>
      <c r="F48" s="117" t="s">
        <v>111</v>
      </c>
      <c r="G48" s="118">
        <v>9500</v>
      </c>
      <c r="H48" s="119">
        <v>9500</v>
      </c>
      <c r="I48" s="125"/>
      <c r="J48" s="108">
        <f>H48+I48</f>
        <v>9500</v>
      </c>
    </row>
    <row r="49" spans="1:10" ht="12.75" customHeight="1">
      <c r="A49" s="174"/>
      <c r="B49" s="110" t="s">
        <v>87</v>
      </c>
      <c r="C49" s="111" t="s">
        <v>135</v>
      </c>
      <c r="D49" s="112">
        <v>2299</v>
      </c>
      <c r="E49" s="112" t="s">
        <v>3</v>
      </c>
      <c r="F49" s="113" t="s">
        <v>112</v>
      </c>
      <c r="G49" s="114">
        <f>SUM(G50:G50)</f>
        <v>10</v>
      </c>
      <c r="H49" s="115">
        <f>SUM(H50:H50)</f>
        <v>10</v>
      </c>
      <c r="I49" s="122">
        <f>SUM(I50:I50)</f>
        <v>0</v>
      </c>
      <c r="J49" s="114">
        <f>SUM(J50:J50)</f>
        <v>10</v>
      </c>
    </row>
    <row r="50" spans="1:10" ht="12.75" customHeight="1">
      <c r="A50" s="174"/>
      <c r="B50" s="149"/>
      <c r="C50" s="127"/>
      <c r="D50" s="129"/>
      <c r="E50" s="129">
        <v>5175</v>
      </c>
      <c r="F50" s="117" t="s">
        <v>75</v>
      </c>
      <c r="G50" s="118">
        <v>10</v>
      </c>
      <c r="H50" s="119">
        <v>10</v>
      </c>
      <c r="I50" s="125"/>
      <c r="J50" s="108">
        <f>H50+I50</f>
        <v>10</v>
      </c>
    </row>
    <row r="51" spans="1:10" ht="12.75" customHeight="1">
      <c r="A51" s="174"/>
      <c r="B51" s="110" t="s">
        <v>87</v>
      </c>
      <c r="C51" s="111" t="s">
        <v>136</v>
      </c>
      <c r="D51" s="112">
        <v>2299</v>
      </c>
      <c r="E51" s="112" t="s">
        <v>3</v>
      </c>
      <c r="F51" s="113" t="s">
        <v>113</v>
      </c>
      <c r="G51" s="114">
        <f>SUM(G52:G55)</f>
        <v>11600</v>
      </c>
      <c r="H51" s="115">
        <f>SUM(H52:H55)</f>
        <v>11600</v>
      </c>
      <c r="I51" s="122">
        <f>SUM(I52:I55)</f>
        <v>-6700</v>
      </c>
      <c r="J51" s="114">
        <f>SUM(J52:J55)</f>
        <v>4900</v>
      </c>
    </row>
    <row r="52" spans="1:10" s="150" customFormat="1" ht="12.75" customHeight="1">
      <c r="A52" s="174"/>
      <c r="B52" s="149"/>
      <c r="C52" s="127"/>
      <c r="D52" s="129"/>
      <c r="E52" s="146">
        <v>5139</v>
      </c>
      <c r="F52" s="147" t="s">
        <v>74</v>
      </c>
      <c r="G52" s="3">
        <v>90</v>
      </c>
      <c r="H52" s="3">
        <v>90</v>
      </c>
      <c r="I52" s="161"/>
      <c r="J52" s="108">
        <f>H52+I52</f>
        <v>90</v>
      </c>
    </row>
    <row r="53" spans="1:10" s="150" customFormat="1" ht="12.75" customHeight="1">
      <c r="A53" s="174"/>
      <c r="B53" s="149"/>
      <c r="C53" s="127"/>
      <c r="D53" s="129"/>
      <c r="E53" s="129">
        <v>5166</v>
      </c>
      <c r="F53" s="117" t="s">
        <v>89</v>
      </c>
      <c r="G53" s="3">
        <v>500</v>
      </c>
      <c r="H53" s="3">
        <v>500</v>
      </c>
      <c r="I53" s="161"/>
      <c r="J53" s="108">
        <f>H53+I53</f>
        <v>500</v>
      </c>
    </row>
    <row r="54" spans="1:10" s="150" customFormat="1" ht="12.75" customHeight="1">
      <c r="A54" s="174"/>
      <c r="B54" s="149"/>
      <c r="C54" s="127"/>
      <c r="D54" s="129"/>
      <c r="E54" s="129">
        <v>5169</v>
      </c>
      <c r="F54" s="117" t="s">
        <v>73</v>
      </c>
      <c r="G54" s="3">
        <v>11000</v>
      </c>
      <c r="H54" s="3">
        <v>11000</v>
      </c>
      <c r="I54" s="161">
        <v>-6700</v>
      </c>
      <c r="J54" s="108">
        <f>H54+I54</f>
        <v>4300</v>
      </c>
    </row>
    <row r="55" spans="1:10" s="150" customFormat="1" ht="12.75" customHeight="1" thickBot="1">
      <c r="A55" s="175"/>
      <c r="B55" s="167"/>
      <c r="C55" s="134"/>
      <c r="D55" s="135"/>
      <c r="E55" s="135">
        <v>5175</v>
      </c>
      <c r="F55" s="136" t="s">
        <v>75</v>
      </c>
      <c r="G55" s="2">
        <v>10</v>
      </c>
      <c r="H55" s="160">
        <v>10</v>
      </c>
      <c r="I55" s="168"/>
      <c r="J55" s="140">
        <f>H55+I55</f>
        <v>10</v>
      </c>
    </row>
  </sheetData>
  <sheetProtection/>
  <mergeCells count="12">
    <mergeCell ref="G5:G6"/>
    <mergeCell ref="H5:H6"/>
    <mergeCell ref="I5:J5"/>
    <mergeCell ref="A7:A55"/>
    <mergeCell ref="A1:J1"/>
    <mergeCell ref="A3:J3"/>
    <mergeCell ref="A5:A6"/>
    <mergeCell ref="B5:B6"/>
    <mergeCell ref="C5:C6"/>
    <mergeCell ref="D5:D6"/>
    <mergeCell ref="E5:E6"/>
    <mergeCell ref="F5:F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9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2" width="3.00390625" style="12" customWidth="1"/>
    <col min="3" max="3" width="10.140625" style="12" customWidth="1"/>
    <col min="4" max="4" width="4.28125" style="12" customWidth="1"/>
    <col min="5" max="5" width="5.28125" style="12" customWidth="1"/>
    <col min="6" max="6" width="40.57421875" style="12" customWidth="1"/>
    <col min="7" max="7" width="8.140625" style="12" customWidth="1"/>
    <col min="8" max="8" width="8.7109375" style="12" customWidth="1"/>
    <col min="9" max="9" width="9.00390625" style="12" customWidth="1"/>
    <col min="10" max="10" width="9.421875" style="12" customWidth="1"/>
    <col min="11" max="16384" width="9.140625" style="12" customWidth="1"/>
  </cols>
  <sheetData>
    <row r="1" spans="1:10" s="25" customFormat="1" ht="17.25">
      <c r="A1" s="190" t="s">
        <v>129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s="15" customFormat="1" ht="12.75">
      <c r="A2" s="5"/>
      <c r="B2" s="6"/>
      <c r="C2" s="7"/>
      <c r="D2" s="6"/>
      <c r="E2" s="6"/>
      <c r="F2" s="8"/>
      <c r="G2" s="9"/>
      <c r="H2" s="9"/>
      <c r="I2" s="9"/>
      <c r="J2" s="26"/>
    </row>
    <row r="3" spans="1:10" s="15" customFormat="1" ht="15.75" customHeight="1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3.5" thickBot="1">
      <c r="A4" s="10"/>
      <c r="B4" s="10"/>
      <c r="C4" s="10"/>
      <c r="D4" s="10"/>
      <c r="E4" s="10"/>
      <c r="F4" s="10"/>
      <c r="G4" s="10"/>
      <c r="H4" s="11"/>
      <c r="J4" s="11" t="s">
        <v>71</v>
      </c>
    </row>
    <row r="5" spans="1:10" ht="12.75" customHeight="1" thickBot="1">
      <c r="A5" s="195" t="s">
        <v>72</v>
      </c>
      <c r="B5" s="197" t="s">
        <v>4</v>
      </c>
      <c r="C5" s="199" t="s">
        <v>6</v>
      </c>
      <c r="D5" s="199" t="s">
        <v>7</v>
      </c>
      <c r="E5" s="199" t="s">
        <v>8</v>
      </c>
      <c r="F5" s="191" t="s">
        <v>130</v>
      </c>
      <c r="G5" s="193" t="s">
        <v>80</v>
      </c>
      <c r="H5" s="191" t="s">
        <v>81</v>
      </c>
      <c r="I5" s="171" t="s">
        <v>114</v>
      </c>
      <c r="J5" s="172"/>
    </row>
    <row r="6" spans="1:10" ht="12.75" customHeight="1" thickBot="1">
      <c r="A6" s="196"/>
      <c r="B6" s="198"/>
      <c r="C6" s="200"/>
      <c r="D6" s="200"/>
      <c r="E6" s="200"/>
      <c r="F6" s="192"/>
      <c r="G6" s="194"/>
      <c r="H6" s="192"/>
      <c r="I6" s="13" t="s">
        <v>26</v>
      </c>
      <c r="J6" s="14" t="s">
        <v>82</v>
      </c>
    </row>
    <row r="7" spans="1:10" s="15" customFormat="1" ht="12.75" customHeight="1" thickBot="1">
      <c r="A7" s="201" t="s">
        <v>131</v>
      </c>
      <c r="B7" s="17" t="s">
        <v>5</v>
      </c>
      <c r="C7" s="18" t="s">
        <v>6</v>
      </c>
      <c r="D7" s="18" t="s">
        <v>7</v>
      </c>
      <c r="E7" s="18" t="s">
        <v>8</v>
      </c>
      <c r="F7" s="19" t="s">
        <v>76</v>
      </c>
      <c r="G7" s="1">
        <f>G8</f>
        <v>0</v>
      </c>
      <c r="H7" s="1">
        <f>H8</f>
        <v>0</v>
      </c>
      <c r="I7" s="1">
        <f>I8</f>
        <v>6700</v>
      </c>
      <c r="J7" s="1">
        <f>J8</f>
        <v>6700</v>
      </c>
    </row>
    <row r="8" spans="1:10" ht="12.75" customHeight="1">
      <c r="A8" s="202"/>
      <c r="B8" s="212" t="s">
        <v>5</v>
      </c>
      <c r="C8" s="215" t="s">
        <v>139</v>
      </c>
      <c r="D8" s="213">
        <v>2299</v>
      </c>
      <c r="E8" s="213" t="s">
        <v>3</v>
      </c>
      <c r="F8" s="216" t="s">
        <v>140</v>
      </c>
      <c r="G8" s="214">
        <f>SUM(G9:G9)</f>
        <v>0</v>
      </c>
      <c r="H8" s="214">
        <f>SUM(H9:H9)</f>
        <v>0</v>
      </c>
      <c r="I8" s="214">
        <f>SUM(I9:I9)</f>
        <v>6700</v>
      </c>
      <c r="J8" s="214">
        <f>SUM(J9:J9)</f>
        <v>6700</v>
      </c>
    </row>
    <row r="9" spans="1:10" ht="12.75" customHeight="1" thickBot="1">
      <c r="A9" s="203"/>
      <c r="B9" s="204"/>
      <c r="C9" s="23"/>
      <c r="D9" s="205"/>
      <c r="E9" s="206">
        <v>5213</v>
      </c>
      <c r="F9" s="207" t="s">
        <v>137</v>
      </c>
      <c r="G9" s="208">
        <v>0</v>
      </c>
      <c r="H9" s="209">
        <v>0</v>
      </c>
      <c r="I9" s="210">
        <v>6700</v>
      </c>
      <c r="J9" s="211">
        <f>H9+I9</f>
        <v>6700</v>
      </c>
    </row>
  </sheetData>
  <sheetProtection/>
  <mergeCells count="12">
    <mergeCell ref="A7:A9"/>
    <mergeCell ref="E5:E6"/>
    <mergeCell ref="A1:J1"/>
    <mergeCell ref="A3:J3"/>
    <mergeCell ref="H5:H6"/>
    <mergeCell ref="I5:J5"/>
    <mergeCell ref="F5:F6"/>
    <mergeCell ref="G5:G6"/>
    <mergeCell ref="A5:A6"/>
    <mergeCell ref="B5:B6"/>
    <mergeCell ref="C5:C6"/>
    <mergeCell ref="D5:D6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2014-01-08T16:02:26Z</cp:lastPrinted>
  <dcterms:created xsi:type="dcterms:W3CDTF">2006-09-25T08:49:57Z</dcterms:created>
  <dcterms:modified xsi:type="dcterms:W3CDTF">2014-01-09T08:16:18Z</dcterms:modified>
  <cp:category/>
  <cp:version/>
  <cp:contentType/>
  <cp:contentStatus/>
</cp:coreProperties>
</file>