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520" tabRatio="870" activeTab="0"/>
  </bookViews>
  <sheets>
    <sheet name="Bilance PaV" sheetId="1" r:id="rId1"/>
    <sheet name="919 03" sheetId="2" r:id="rId2"/>
    <sheet name="Odbory a kap. celkem" sheetId="3" r:id="rId3"/>
  </sheets>
  <definedNames>
    <definedName name="_xlnm.Print_Titles" localSheetId="2">'Odbory a kap. celkem'!$1:$3</definedName>
  </definedNames>
  <calcPr fullCalcOnLoad="1"/>
</workbook>
</file>

<file path=xl/sharedStrings.xml><?xml version="1.0" encoding="utf-8"?>
<sst xmlns="http://schemas.openxmlformats.org/spreadsheetml/2006/main" count="1108" uniqueCount="371">
  <si>
    <t>§</t>
  </si>
  <si>
    <t>SR 2014</t>
  </si>
  <si>
    <t>SU</t>
  </si>
  <si>
    <t>x</t>
  </si>
  <si>
    <t>Běžné (neinvestiční) výdaje resortu celkem</t>
  </si>
  <si>
    <t>0000</t>
  </si>
  <si>
    <t>nespecifikované rezervy</t>
  </si>
  <si>
    <t>uk.</t>
  </si>
  <si>
    <t>č.a.</t>
  </si>
  <si>
    <t>pol.</t>
  </si>
  <si>
    <t>tis.Kč</t>
  </si>
  <si>
    <t>Ekonomický odbor</t>
  </si>
  <si>
    <t>031900</t>
  </si>
  <si>
    <t>rozpočtová finanční rezerva kraje dle zásad</t>
  </si>
  <si>
    <t>5901</t>
  </si>
  <si>
    <t>031909</t>
  </si>
  <si>
    <t>finanční rezerva na řešení věcných, finančních a organizačních opatření orgánů kraje</t>
  </si>
  <si>
    <t>031920</t>
  </si>
  <si>
    <t>finanční rezerva na řešení věcných, finančních a organizačních opatření krajského úřadu</t>
  </si>
  <si>
    <t>Změna rozpočtu - rozpočtové opatření č. 20/14</t>
  </si>
  <si>
    <t>919 03 - P O K L A D N Í   S P R Á V A</t>
  </si>
  <si>
    <t>UR I 2014</t>
  </si>
  <si>
    <t>UR II 2014</t>
  </si>
  <si>
    <t>031908</t>
  </si>
  <si>
    <t>finanční rezerva na řešení výkonnosti krajských PO</t>
  </si>
  <si>
    <t>031921</t>
  </si>
  <si>
    <t>finanční rezerva na řešení rizik vyhodnocení projektu IP - 1</t>
  </si>
  <si>
    <t>Kapitola 919 03 - Pokladní správa</t>
  </si>
  <si>
    <t>ZR-RO č. 20/14</t>
  </si>
  <si>
    <t>031922</t>
  </si>
  <si>
    <t>finanční rezerva na řešení projektu eGovernment ve zdravotnictví</t>
  </si>
  <si>
    <t>Zdrojová část rozpočtu LK 2014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</si>
  <si>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</si>
  <si>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</si>
  <si>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</si>
  <si>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</si>
  <si>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</si>
  <si>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</si>
  <si>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</si>
  <si>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</si>
  <si>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</si>
  <si>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</si>
  <si>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</si>
  <si>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</si>
  <si>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</si>
  <si>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</si>
  <si>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</si>
  <si>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</si>
  <si>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</si>
  <si>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</si>
  <si>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</si>
  <si>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</si>
  <si>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</si>
  <si>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</si>
  <si>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</si>
  <si>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</si>
  <si>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</si>
  <si>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</si>
  <si>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</si>
  <si>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</si>
  <si>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</si>
  <si>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</si>
  <si>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</si>
  <si>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</si>
  <si>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</si>
  <si>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</si>
  <si>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</si>
  <si>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</si>
  <si>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</si>
  <si>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</si>
  <si>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</si>
  <si>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</si>
  <si>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</si>
  <si>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</si>
  <si>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</si>
  <si>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</si>
  <si>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</si>
  <si>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</si>
  <si>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</si>
  <si>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</si>
  <si>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</si>
  <si>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Kap.919-VPS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</si>
  <si>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</si>
  <si>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</si>
  <si>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</si>
  <si>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</si>
  <si>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</si>
  <si>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</si>
  <si>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</si>
  <si>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</si>
  <si>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</si>
  <si>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</si>
  <si>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</si>
  <si>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</si>
  <si>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Odbor investic a správy nemovitého majetku</t>
  </si>
  <si>
    <t>Kapitola 923 14 - Spolufinancování EU</t>
  </si>
  <si>
    <t>UZ</t>
  </si>
  <si>
    <t>923 14 - S P O L U F I N A N C O V Á N Í   E U</t>
  </si>
  <si>
    <t>UR II2014</t>
  </si>
  <si>
    <t>Běžné a kapitálové výdaje resortu celkem</t>
  </si>
  <si>
    <t>0256420000</t>
  </si>
  <si>
    <t xml:space="preserve">IPRM - Lůžkový hospic v LK - dofinancování výstavby </t>
  </si>
  <si>
    <t>00000000</t>
  </si>
  <si>
    <t>budovy, haly a stavby</t>
  </si>
  <si>
    <t>38100000</t>
  </si>
  <si>
    <t>38585505</t>
  </si>
  <si>
    <t>drobný hmotný dlouhodobý majetek</t>
  </si>
  <si>
    <t>38585005</t>
  </si>
  <si>
    <t>nákup materiálu jinde nezařazený</t>
  </si>
  <si>
    <t>služby peněžních ústavů</t>
  </si>
  <si>
    <t>0256451448</t>
  </si>
  <si>
    <t xml:space="preserve">Střední škola hospodářská a lesnická Frýdlant, Bělíkova 1387, PO - zateplení objektu hlavní budovy 01, Domov Mládeže </t>
  </si>
  <si>
    <t>3123</t>
  </si>
  <si>
    <t>6121</t>
  </si>
  <si>
    <t>53100000</t>
  </si>
  <si>
    <t>53190877</t>
  </si>
  <si>
    <t>53515835</t>
  </si>
  <si>
    <t>5137</t>
  </si>
  <si>
    <t>53190001</t>
  </si>
  <si>
    <t>53515370</t>
  </si>
  <si>
    <t>Odbor kancelář hejtmana</t>
  </si>
  <si>
    <t>Kapitola 920 01 - Kapitálové výdaje</t>
  </si>
  <si>
    <t>tis. Kč</t>
  </si>
  <si>
    <t>RU</t>
  </si>
  <si>
    <t>000197000</t>
  </si>
  <si>
    <t>Výkup pozemku nad krytem CO v České Lípě - záložní pracoviště KŠ LK od ÚZSVM</t>
  </si>
  <si>
    <t>nákup pozemku</t>
  </si>
  <si>
    <t>Kapitola 931 01 - Krizový fond</t>
  </si>
  <si>
    <t>Výdaje krizového fondu celkem</t>
  </si>
  <si>
    <t>000000000</t>
  </si>
  <si>
    <t xml:space="preserve">služby peněžních ústavů  </t>
  </si>
  <si>
    <t>000310100</t>
  </si>
  <si>
    <t>nespecifikované rezervy krizového fondu</t>
  </si>
  <si>
    <t xml:space="preserve">nespecifikované rezervy  </t>
  </si>
  <si>
    <t>Kapitola 914 02 - Působnosti</t>
  </si>
  <si>
    <t>914 02 - Působnosti</t>
  </si>
  <si>
    <t>179210</t>
  </si>
  <si>
    <t>Strategie inteligentní specializace</t>
  </si>
  <si>
    <t>dohoda o provedení práce</t>
  </si>
  <si>
    <t>nákup materiálu</t>
  </si>
  <si>
    <t>konzultační, poradenské a právní služby</t>
  </si>
  <si>
    <t>nákup ostatních služeb</t>
  </si>
  <si>
    <t>pohoštění</t>
  </si>
  <si>
    <t>Kapitola 917 02 - Transfery</t>
  </si>
  <si>
    <t>917 02 - Transfery</t>
  </si>
  <si>
    <t>0280004</t>
  </si>
  <si>
    <t>Spolupráce s neziskovým sektorem</t>
  </si>
  <si>
    <t>neinvestiční transfery neziskovým organizacím</t>
  </si>
  <si>
    <t>0280005</t>
  </si>
  <si>
    <t>Podpora činnosti místních akčních skupin</t>
  </si>
  <si>
    <t>Odbor regionálního rozvoje a evropských projektů</t>
  </si>
  <si>
    <t>Kapitola 923 02 - Spolufinancování EU</t>
  </si>
  <si>
    <t>923 02 - S P O L U F I N A N C O V Á N Í   E U</t>
  </si>
  <si>
    <t>0256490000</t>
  </si>
  <si>
    <t>Zpracování Společného akčního plánu v oblasti rozvoje lidských zdrojů</t>
  </si>
  <si>
    <t>5169</t>
  </si>
  <si>
    <t>0256530000</t>
  </si>
  <si>
    <t>Poznejte Liberecký kraj – společná prezentace Libereckého kraje a jeho turistických regionů</t>
  </si>
  <si>
    <t>Odbor školství, mládeže, tělovýchovy a sportu</t>
  </si>
  <si>
    <t>Kapitola 920 04 - Kapitálové výdaje</t>
  </si>
  <si>
    <t>049143</t>
  </si>
  <si>
    <t>1428</t>
  </si>
  <si>
    <t>SUPŠ a VOŠ, Turnov, Skálova - Odkoupení objektu - 2. splátka</t>
  </si>
  <si>
    <t>budovy, haly, stavby</t>
  </si>
  <si>
    <t>Odbor sociálních věcí</t>
  </si>
  <si>
    <t>Kapitola 914 05 - Působnosti</t>
  </si>
  <si>
    <t>058065</t>
  </si>
  <si>
    <t>Uspořádání filantropické burzy</t>
  </si>
  <si>
    <t>Kapitola 917 05 - Transfery</t>
  </si>
  <si>
    <t>0580004</t>
  </si>
  <si>
    <t>Potravinová banka Liberec, o. s.</t>
  </si>
  <si>
    <t>neinvestiční transfery spolkům</t>
  </si>
  <si>
    <t xml:space="preserve">Odbor kultury, památkové péče a cestovního ruchu </t>
  </si>
  <si>
    <t>Kapitola 917 07 - Tranasfery</t>
  </si>
  <si>
    <t>0770007</t>
  </si>
  <si>
    <t xml:space="preserve">nerozepsaná finanční rezerva </t>
  </si>
  <si>
    <t>0770008</t>
  </si>
  <si>
    <t>Odbor dopravy</t>
  </si>
  <si>
    <t>Kapitola 914 06 - Působnosti</t>
  </si>
  <si>
    <t xml:space="preserve">914 06 - P Ů S O B N O S T I  </t>
  </si>
  <si>
    <t>DU</t>
  </si>
  <si>
    <t>dopravní obslužnost</t>
  </si>
  <si>
    <t>0653000000</t>
  </si>
  <si>
    <t>dopravní obslužnost drážní</t>
  </si>
  <si>
    <t>výdaje na dopravní obslužnost drážní - železnice a tram.</t>
  </si>
  <si>
    <t>Kapitola 923 06 - Spolufinancování EU</t>
  </si>
  <si>
    <t>923 06 - S P O L U F I N A N C O V Á N Í   E U</t>
  </si>
  <si>
    <t>0650640000</t>
  </si>
  <si>
    <t>ROP 5 - Mosty na silnicích II. a III. tříd v okrese Jablonec nad Nisou</t>
  </si>
  <si>
    <t>stavba nebo rekonstrukce silnice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</si>
  <si>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</si>
  <si>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</si>
  <si>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</si>
  <si>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</si>
  <si>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</si>
  <si>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</si>
  <si>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</si>
  <si>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Desná-Černá Říčka</t>
  </si>
  <si>
    <t>0650690000</t>
  </si>
  <si>
    <t>ROP 5 - Rekonstrukce silnice III/29019 Horní Polubný - Kořenov</t>
  </si>
  <si>
    <t>0650700000</t>
  </si>
  <si>
    <t>OP doprava (2014 – 2015) - rekonstrukce silnic II. a III. třídy</t>
  </si>
  <si>
    <t>0650710000</t>
  </si>
  <si>
    <t>CÍL 3 – ČR-PL (2014 – 2020) - rekonstrukce silnic II. a III. třídy</t>
  </si>
  <si>
    <t>0650720000</t>
  </si>
  <si>
    <t>IROP (2014 - 2020) - rekonstrukce silnic II. a III. třídy</t>
  </si>
  <si>
    <t>Kapitola 920 06 - Kapitálové výdaje</t>
  </si>
  <si>
    <t>920 06 - K A P I T Á L O V É  V Ý D A J E</t>
  </si>
  <si>
    <t>Povodně 2013 - SFDI</t>
  </si>
  <si>
    <t>0682280000</t>
  </si>
  <si>
    <t>opravy silnic II. a III. tříd včetně opěrných zdí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</si>
  <si>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</si>
  <si>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</si>
  <si>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</si>
  <si>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</si>
  <si>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</si>
  <si>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</si>
  <si>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</si>
  <si>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</si>
  <si>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</si>
  <si>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</si>
  <si>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</si>
  <si>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</si>
  <si>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</si>
  <si>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</si>
  <si>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</si>
  <si>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</si>
  <si>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</si>
  <si>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</si>
  <si>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</si>
  <si>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</si>
  <si>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</si>
  <si>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</si>
  <si>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</si>
  <si>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</si>
  <si>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</si>
  <si>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</si>
  <si>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</si>
  <si>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</si>
  <si>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Odbor kancelář ředitele</t>
  </si>
  <si>
    <t>Kapitola 920 15 - Kapitálové výdaje</t>
  </si>
  <si>
    <t>159007</t>
  </si>
  <si>
    <t>objekt LK - rekonstukce střechy</t>
  </si>
  <si>
    <t>4349</t>
  </si>
  <si>
    <t>2143</t>
  </si>
  <si>
    <t>Odbor informatiky</t>
  </si>
  <si>
    <t xml:space="preserve">Kapitola 914 12 - Působnosti </t>
  </si>
  <si>
    <t>Běžné výdaje resortu celkem</t>
  </si>
  <si>
    <t>1231</t>
  </si>
  <si>
    <t>nákupy HW do 40 tis.Kč a provoz</t>
  </si>
  <si>
    <t>drobný dlouhodobý hmotný majetek</t>
  </si>
  <si>
    <t>122102</t>
  </si>
  <si>
    <t>Provoz kartového centra</t>
  </si>
  <si>
    <t>Kapitálové výdaje resortu celkem</t>
  </si>
  <si>
    <t>Kartové centrum</t>
  </si>
  <si>
    <t>programové vybavení</t>
  </si>
  <si>
    <t>nákup HW</t>
  </si>
  <si>
    <t>1278000</t>
  </si>
  <si>
    <t>Kapitola 920 12 - Kapitálové výdaje</t>
  </si>
  <si>
    <t>Kapitola 917 06 - Transfery</t>
  </si>
  <si>
    <t>917 06 - T R A N S F E R Y</t>
  </si>
  <si>
    <t>06700010000</t>
  </si>
  <si>
    <t>KORID LK, spol. s r.o.</t>
  </si>
  <si>
    <t>neinv.transfery nefin.podnikatel.subjektům-práv.osoby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</si>
  <si>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</si>
  <si>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</si>
  <si>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</si>
  <si>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</si>
  <si>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</si>
  <si>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</si>
  <si>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</si>
  <si>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</si>
  <si>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</si>
  <si>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</si>
  <si>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</si>
  <si>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</si>
  <si>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</si>
  <si>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</si>
  <si>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</si>
  <si>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0670095029</t>
  </si>
  <si>
    <t>podpora dopravní výchovy - DDH Košťálov</t>
  </si>
  <si>
    <t>914 05 - Působnosti</t>
  </si>
  <si>
    <t>914 12 - Působnosti</t>
  </si>
  <si>
    <t>920 15 - K A P I T Á L O V É  V Ý D A J E</t>
  </si>
  <si>
    <t>920 04 - K A P I T Á L O V É  V Ý D A J E</t>
  </si>
  <si>
    <t>920 01 - K A P I T Á L O V É  V Ý D A J E</t>
  </si>
  <si>
    <t>920 12 - K A P I T Á L O V É  V Ý D A J E</t>
  </si>
  <si>
    <t>917 05 - Transfery</t>
  </si>
  <si>
    <t>917 07 - Transfery</t>
  </si>
  <si>
    <t>931 01 - K R I Z O V Ý   F O N D</t>
  </si>
  <si>
    <t>Podpora rozvoje turist.regionů, KČT a post. přehlídky</t>
  </si>
  <si>
    <t>ost.neinvestiční transfery - Sdružení Český ráj</t>
  </si>
  <si>
    <t>ost.neinvestiční transfery - Sdružení Českolipsko</t>
  </si>
  <si>
    <t>0770009</t>
  </si>
  <si>
    <t>ost.neinvestiční transfery - Jizerské hory</t>
  </si>
  <si>
    <t>0770010</t>
  </si>
  <si>
    <r>
      <t xml:space="preserve">neinvestiční transfery DSO - Krkonoše, </t>
    </r>
    <r>
      <rPr>
        <b/>
        <sz val="8"/>
        <rFont val="Arial"/>
        <family val="2"/>
      </rPr>
      <t>ZJ 035</t>
    </r>
  </si>
  <si>
    <t>0770011</t>
  </si>
  <si>
    <t>Sdružení pro rozvoj cestovního ruchu LK</t>
  </si>
  <si>
    <t>0770012</t>
  </si>
  <si>
    <t>0770013</t>
  </si>
  <si>
    <t>0770014</t>
  </si>
  <si>
    <t>Postupové přehlídky</t>
  </si>
  <si>
    <t>Podpora vybraných  aktivit kultury a památkové péče</t>
  </si>
  <si>
    <t>0770015</t>
  </si>
  <si>
    <t>0770016</t>
  </si>
  <si>
    <t>Dvořákův festival-Dvořákův Turnov a Sychrov</t>
  </si>
  <si>
    <t>0770017</t>
  </si>
  <si>
    <t>0780001</t>
  </si>
  <si>
    <t>0780002</t>
  </si>
  <si>
    <t>neinvestiční transfery cizím PO - Muzeum Jablonec n.N.</t>
  </si>
  <si>
    <t>0770020</t>
  </si>
  <si>
    <t>neinvestiční transfery cizím PO - NPÚ Liberec</t>
  </si>
  <si>
    <t>podpora tur. reg. - Sdružení Český ráj</t>
  </si>
  <si>
    <t>podpora tur. reg. -Sdružení Českolipsko</t>
  </si>
  <si>
    <t>podpora tur. reg. - Jizerské hory</t>
  </si>
  <si>
    <t>podpora tur. reg.  - DSO - Krkonoše</t>
  </si>
  <si>
    <t>Obnova značení pěších turistických tras v LK - KČT</t>
  </si>
  <si>
    <t>Veletrh cestovního ruchu Euroregionotour 2014 -  Eurocentrum Jablonec</t>
  </si>
  <si>
    <t>neinvestiční transfery nefin. podnikatel. subjektům - práv. osobám</t>
  </si>
  <si>
    <t>MHF Lípa Musica 2014 - Bohemorum, Č.L.</t>
  </si>
  <si>
    <t>Mezinárodní pěvecký festival Bohemia Cantat Liberec</t>
  </si>
  <si>
    <t>Mezinárodní folkórní festival v Jablonci n. N. -  Eurocentrum Jbc.</t>
  </si>
  <si>
    <t>Mezinárodní trienale skla a bižuterie JABLONEC 2014 - Muzeum Jablonec n.N.</t>
  </si>
  <si>
    <t>Publikační a výzkumná činnost -  NPÚ Liberec</t>
  </si>
  <si>
    <t>Kapitola 917 04 - transfery</t>
  </si>
  <si>
    <t>917 04 - T R A N S F E R Y</t>
  </si>
  <si>
    <t>sport v regionu</t>
  </si>
  <si>
    <t>podpora sportovních akcí</t>
  </si>
  <si>
    <t>0470007</t>
  </si>
  <si>
    <t>ostatní neinvest.transfery neziskovým a pod.organizacím</t>
  </si>
  <si>
    <t>podpora školního sportu mládeže a dorostu</t>
  </si>
  <si>
    <t>0470008</t>
  </si>
  <si>
    <t>krajská liga škol 2013/2014</t>
  </si>
  <si>
    <t>0480014</t>
  </si>
  <si>
    <t>trojboj všestrannosti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</si>
  <si>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</si>
  <si>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</si>
  <si>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</si>
  <si>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</si>
  <si>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</si>
  <si>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0470013</t>
  </si>
  <si>
    <t>Jizerská magistrála</t>
  </si>
  <si>
    <t>0470014</t>
  </si>
  <si>
    <t>Krkonošská magistrála</t>
  </si>
  <si>
    <t>neinvestiční transfery svazku obcí</t>
  </si>
  <si>
    <t>0470015</t>
  </si>
  <si>
    <t>4104</t>
  </si>
  <si>
    <t>Lužickohorská magistrála</t>
  </si>
  <si>
    <t>významné sportovní akce</t>
  </si>
  <si>
    <t>0470011</t>
  </si>
  <si>
    <t>0470012</t>
  </si>
  <si>
    <t>Jizerská 50</t>
  </si>
  <si>
    <t>0480013</t>
  </si>
  <si>
    <t>Svaz lyžařů České republiky- MS v letech na lyžích 2014 Harrachov</t>
  </si>
  <si>
    <t>0470016</t>
  </si>
  <si>
    <t>Memoriál Ludvíka Daňka</t>
  </si>
  <si>
    <t>Sportovní reprezentace kraje</t>
  </si>
  <si>
    <t>0470017</t>
  </si>
  <si>
    <t>podpora vrcholového sportu</t>
  </si>
  <si>
    <t>Podpora sportovního prostředí</t>
  </si>
  <si>
    <t>0470018</t>
  </si>
  <si>
    <t>činnost servisních center sportu</t>
  </si>
  <si>
    <t>UR I  2014</t>
  </si>
  <si>
    <t>0580005</t>
  </si>
  <si>
    <t>investiční transfery spolkům</t>
  </si>
  <si>
    <t>Výstavba komunitního centra Turnov, Slunce všem o.s.</t>
  </si>
  <si>
    <t>Příloha č. 3 k ZR-RO č. 20/14</t>
  </si>
  <si>
    <t>0480018</t>
  </si>
  <si>
    <t>podpora úspěšných sportů ZOH v Soči</t>
  </si>
  <si>
    <t>upraveno po projednání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</si>
</sst>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000"/>
    <numFmt numFmtId="166" formatCode="0\2\5\6\5\50000"/>
    <numFmt numFmtId="167" formatCode="#,##0.000"/>
    <numFmt numFmtId="168" formatCode="#,##0.000\ _K_č"/>
    <numFmt numFmtId="169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E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b/>
      <sz val="8"/>
      <color rgb="FF00009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00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5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8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1" fillId="0" borderId="0" applyFont="0" applyFill="0" applyBorder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41" borderId="0">
      <alignment horizontal="left" vertical="center"/>
      <protection/>
    </xf>
    <xf numFmtId="0" fontId="52" fillId="4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43" borderId="15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55" fillId="44" borderId="15" applyNumberFormat="0" applyAlignment="0" applyProtection="0"/>
    <xf numFmtId="0" fontId="23" fillId="45" borderId="16" applyNumberFormat="0" applyAlignment="0" applyProtection="0"/>
    <xf numFmtId="0" fontId="23" fillId="45" borderId="16" applyNumberFormat="0" applyAlignment="0" applyProtection="0"/>
    <xf numFmtId="0" fontId="56" fillId="44" borderId="17" applyNumberFormat="0" applyAlignment="0" applyProtection="0"/>
    <xf numFmtId="0" fontId="24" fillId="45" borderId="18" applyNumberFormat="0" applyAlignment="0" applyProtection="0"/>
    <xf numFmtId="0" fontId="24" fillId="45" borderId="18" applyNumberFormat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42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2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42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2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2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</cellStyleXfs>
  <cellXfs count="783">
    <xf numFmtId="0" fontId="0" fillId="0" borderId="0" xfId="0" applyFont="1" applyAlignment="1">
      <alignment/>
    </xf>
    <xf numFmtId="0" fontId="2" fillId="0" borderId="0" xfId="124">
      <alignment/>
      <protection/>
    </xf>
    <xf numFmtId="0" fontId="4" fillId="0" borderId="0" xfId="130" applyFont="1" applyAlignment="1">
      <alignment horizontal="right"/>
      <protection/>
    </xf>
    <xf numFmtId="0" fontId="3" fillId="0" borderId="0" xfId="126">
      <alignment/>
      <protection/>
    </xf>
    <xf numFmtId="4" fontId="3" fillId="0" borderId="0" xfId="126" applyNumberFormat="1">
      <alignment/>
      <protection/>
    </xf>
    <xf numFmtId="0" fontId="3" fillId="0" borderId="0" xfId="110">
      <alignment/>
      <protection/>
    </xf>
    <xf numFmtId="4" fontId="7" fillId="0" borderId="19" xfId="126" applyNumberFormat="1" applyFont="1" applyFill="1" applyBorder="1" applyAlignment="1">
      <alignment vertical="center"/>
      <protection/>
    </xf>
    <xf numFmtId="0" fontId="3" fillId="0" borderId="0" xfId="126" applyFill="1">
      <alignment/>
      <protection/>
    </xf>
    <xf numFmtId="49" fontId="8" fillId="0" borderId="0" xfId="126" applyNumberFormat="1" applyFont="1" applyFill="1" applyBorder="1" applyAlignment="1">
      <alignment horizontal="center"/>
      <protection/>
    </xf>
    <xf numFmtId="0" fontId="8" fillId="0" borderId="0" xfId="126" applyFont="1" applyFill="1" applyBorder="1" applyAlignment="1">
      <alignment horizontal="center"/>
      <protection/>
    </xf>
    <xf numFmtId="4" fontId="8" fillId="0" borderId="0" xfId="126" applyNumberFormat="1" applyFont="1" applyFill="1" applyBorder="1">
      <alignment/>
      <protection/>
    </xf>
    <xf numFmtId="0" fontId="26" fillId="0" borderId="0" xfId="126" applyFont="1" applyFill="1" applyAlignment="1">
      <alignment horizontal="center"/>
      <protection/>
    </xf>
    <xf numFmtId="4" fontId="26" fillId="0" borderId="0" xfId="126" applyNumberFormat="1" applyFont="1" applyFill="1" applyAlignment="1">
      <alignment horizontal="center"/>
      <protection/>
    </xf>
    <xf numFmtId="0" fontId="7" fillId="0" borderId="0" xfId="126" applyFont="1" applyFill="1" applyAlignment="1">
      <alignment horizontal="center"/>
      <protection/>
    </xf>
    <xf numFmtId="49" fontId="4" fillId="0" borderId="0" xfId="110" applyNumberFormat="1" applyFont="1" applyFill="1" applyBorder="1" applyAlignment="1">
      <alignment horizontal="center"/>
      <protection/>
    </xf>
    <xf numFmtId="0" fontId="4" fillId="0" borderId="0" xfId="123" applyFont="1" applyFill="1" applyBorder="1" applyAlignment="1">
      <alignment/>
      <protection/>
    </xf>
    <xf numFmtId="4" fontId="8" fillId="0" borderId="0" xfId="74" applyNumberFormat="1" applyFont="1" applyFill="1" applyBorder="1" applyAlignment="1">
      <alignment horizontal="right"/>
    </xf>
    <xf numFmtId="0" fontId="7" fillId="0" borderId="20" xfId="126" applyFont="1" applyFill="1" applyBorder="1" applyAlignment="1">
      <alignment horizontal="center" vertical="center"/>
      <protection/>
    </xf>
    <xf numFmtId="0" fontId="7" fillId="0" borderId="21" xfId="126" applyFont="1" applyFill="1" applyBorder="1" applyAlignment="1">
      <alignment horizontal="center" vertical="center"/>
      <protection/>
    </xf>
    <xf numFmtId="0" fontId="7" fillId="0" borderId="22" xfId="126" applyFont="1" applyFill="1" applyBorder="1" applyAlignment="1">
      <alignment horizontal="left" vertical="center"/>
      <protection/>
    </xf>
    <xf numFmtId="0" fontId="7" fillId="0" borderId="22" xfId="126" applyFont="1" applyFill="1" applyBorder="1" applyAlignment="1">
      <alignment horizontal="center" vertical="center"/>
      <protection/>
    </xf>
    <xf numFmtId="0" fontId="8" fillId="0" borderId="23" xfId="126" applyFont="1" applyFill="1" applyBorder="1" applyAlignment="1">
      <alignment horizontal="center" vertical="center"/>
      <protection/>
    </xf>
    <xf numFmtId="0" fontId="8" fillId="0" borderId="24" xfId="126" applyFont="1" applyFill="1" applyBorder="1" applyAlignment="1">
      <alignment horizontal="center" vertical="center"/>
      <protection/>
    </xf>
    <xf numFmtId="49" fontId="8" fillId="0" borderId="25" xfId="126" applyNumberFormat="1" applyFont="1" applyFill="1" applyBorder="1" applyAlignment="1">
      <alignment horizontal="center" vertical="center"/>
      <protection/>
    </xf>
    <xf numFmtId="49" fontId="8" fillId="0" borderId="26" xfId="126" applyNumberFormat="1" applyFont="1" applyFill="1" applyBorder="1" applyAlignment="1">
      <alignment horizontal="center" vertical="center"/>
      <protection/>
    </xf>
    <xf numFmtId="4" fontId="7" fillId="0" borderId="27" xfId="126" applyNumberFormat="1" applyFont="1" applyFill="1" applyBorder="1" applyAlignment="1">
      <alignment vertical="center"/>
      <protection/>
    </xf>
    <xf numFmtId="0" fontId="7" fillId="0" borderId="28" xfId="126" applyFont="1" applyFill="1" applyBorder="1" applyAlignment="1">
      <alignment horizontal="center" vertical="center"/>
      <protection/>
    </xf>
    <xf numFmtId="49" fontId="7" fillId="0" borderId="29" xfId="126" applyNumberFormat="1" applyFont="1" applyFill="1" applyBorder="1" applyAlignment="1">
      <alignment horizontal="center" vertical="center"/>
      <protection/>
    </xf>
    <xf numFmtId="49" fontId="7" fillId="0" borderId="30" xfId="126" applyNumberFormat="1" applyFont="1" applyFill="1" applyBorder="1" applyAlignment="1">
      <alignment horizontal="center" vertical="center"/>
      <protection/>
    </xf>
    <xf numFmtId="0" fontId="7" fillId="0" borderId="31" xfId="126" applyFont="1" applyFill="1" applyBorder="1" applyAlignment="1">
      <alignment horizontal="center" vertical="center"/>
      <protection/>
    </xf>
    <xf numFmtId="0" fontId="7" fillId="0" borderId="29" xfId="126" applyFont="1" applyFill="1" applyBorder="1" applyAlignment="1">
      <alignment horizontal="center" vertical="center"/>
      <protection/>
    </xf>
    <xf numFmtId="0" fontId="7" fillId="0" borderId="31" xfId="126" applyFont="1" applyFill="1" applyBorder="1" applyAlignment="1">
      <alignment vertical="center"/>
      <protection/>
    </xf>
    <xf numFmtId="4" fontId="7" fillId="0" borderId="30" xfId="74" applyNumberFormat="1" applyFont="1" applyFill="1" applyBorder="1" applyAlignment="1">
      <alignment horizontal="right" vertical="center"/>
    </xf>
    <xf numFmtId="4" fontId="7" fillId="0" borderId="31" xfId="126" applyNumberFormat="1" applyFont="1" applyFill="1" applyBorder="1" applyAlignment="1">
      <alignment vertical="center"/>
      <protection/>
    </xf>
    <xf numFmtId="4" fontId="7" fillId="0" borderId="32" xfId="126" applyNumberFormat="1" applyFont="1" applyFill="1" applyBorder="1" applyAlignment="1">
      <alignment vertical="center"/>
      <protection/>
    </xf>
    <xf numFmtId="49" fontId="4" fillId="0" borderId="33" xfId="110" applyNumberFormat="1" applyFont="1" applyFill="1" applyBorder="1" applyAlignment="1">
      <alignment horizontal="center" vertical="center"/>
      <protection/>
    </xf>
    <xf numFmtId="0" fontId="4" fillId="0" borderId="23" xfId="123" applyFont="1" applyFill="1" applyBorder="1" applyAlignment="1">
      <alignment vertical="center"/>
      <protection/>
    </xf>
    <xf numFmtId="4" fontId="8" fillId="0" borderId="34" xfId="74" applyNumberFormat="1" applyFont="1" applyFill="1" applyBorder="1" applyAlignment="1">
      <alignment horizontal="right" vertical="center"/>
    </xf>
    <xf numFmtId="4" fontId="8" fillId="0" borderId="23" xfId="126" applyNumberFormat="1" applyFont="1" applyFill="1" applyBorder="1" applyAlignment="1">
      <alignment vertical="center"/>
      <protection/>
    </xf>
    <xf numFmtId="4" fontId="8" fillId="0" borderId="35" xfId="126" applyNumberFormat="1" applyFont="1" applyFill="1" applyBorder="1" applyAlignment="1">
      <alignment vertical="center"/>
      <protection/>
    </xf>
    <xf numFmtId="0" fontId="7" fillId="0" borderId="31" xfId="126" applyFont="1" applyFill="1" applyBorder="1" applyAlignment="1">
      <alignment vertical="center" wrapText="1"/>
      <protection/>
    </xf>
    <xf numFmtId="0" fontId="7" fillId="0" borderId="36" xfId="126" applyFont="1" applyFill="1" applyBorder="1" applyAlignment="1">
      <alignment horizontal="center" vertical="center" wrapText="1"/>
      <protection/>
    </xf>
    <xf numFmtId="0" fontId="7" fillId="0" borderId="37" xfId="126" applyFont="1" applyFill="1" applyBorder="1" applyAlignment="1">
      <alignment horizontal="center" vertical="center" wrapText="1"/>
      <protection/>
    </xf>
    <xf numFmtId="0" fontId="7" fillId="0" borderId="38" xfId="126" applyFont="1" applyFill="1" applyBorder="1" applyAlignment="1">
      <alignment horizontal="center" vertical="center" wrapText="1"/>
      <protection/>
    </xf>
    <xf numFmtId="0" fontId="7" fillId="0" borderId="39" xfId="112" applyFont="1" applyBorder="1" applyAlignment="1">
      <alignment horizontal="center" vertical="center" wrapText="1"/>
      <protection/>
    </xf>
    <xf numFmtId="0" fontId="7" fillId="0" borderId="37" xfId="112" applyFont="1" applyBorder="1" applyAlignment="1">
      <alignment horizontal="center" vertical="center" wrapText="1"/>
      <protection/>
    </xf>
    <xf numFmtId="0" fontId="7" fillId="0" borderId="40" xfId="112" applyFont="1" applyBorder="1" applyAlignment="1">
      <alignment horizontal="center" vertical="center" wrapText="1"/>
      <protection/>
    </xf>
    <xf numFmtId="0" fontId="3" fillId="0" borderId="0" xfId="126" applyFill="1" applyAlignment="1">
      <alignment vertical="center" wrapText="1"/>
      <protection/>
    </xf>
    <xf numFmtId="165" fontId="7" fillId="0" borderId="31" xfId="126" applyNumberFormat="1" applyFont="1" applyFill="1" applyBorder="1" applyAlignment="1">
      <alignment vertical="center"/>
      <protection/>
    </xf>
    <xf numFmtId="165" fontId="8" fillId="0" borderId="23" xfId="126" applyNumberFormat="1" applyFont="1" applyFill="1" applyBorder="1" applyAlignment="1">
      <alignment vertical="center"/>
      <protection/>
    </xf>
    <xf numFmtId="165" fontId="7" fillId="0" borderId="27" xfId="126" applyNumberFormat="1" applyFont="1" applyFill="1" applyBorder="1" applyAlignment="1">
      <alignment vertical="center"/>
      <protection/>
    </xf>
    <xf numFmtId="0" fontId="28" fillId="0" borderId="0" xfId="109" applyFont="1" applyFill="1">
      <alignment/>
      <protection/>
    </xf>
    <xf numFmtId="0" fontId="28" fillId="0" borderId="0" xfId="109" applyFont="1" applyFill="1" applyAlignment="1">
      <alignment horizontal="right"/>
      <protection/>
    </xf>
    <xf numFmtId="0" fontId="3" fillId="0" borderId="0" xfId="109">
      <alignment/>
      <protection/>
    </xf>
    <xf numFmtId="0" fontId="29" fillId="45" borderId="21" xfId="109" applyFont="1" applyFill="1" applyBorder="1" applyAlignment="1">
      <alignment horizontal="center" vertical="center" wrapText="1"/>
      <protection/>
    </xf>
    <xf numFmtId="0" fontId="29" fillId="45" borderId="22" xfId="109" applyFont="1" applyFill="1" applyBorder="1" applyAlignment="1">
      <alignment horizontal="center" vertical="center" wrapText="1"/>
      <protection/>
    </xf>
    <xf numFmtId="0" fontId="29" fillId="45" borderId="19" xfId="109" applyFont="1" applyFill="1" applyBorder="1" applyAlignment="1">
      <alignment horizontal="center" vertical="center" wrapText="1"/>
      <protection/>
    </xf>
    <xf numFmtId="0" fontId="30" fillId="0" borderId="41" xfId="109" applyFont="1" applyBorder="1" applyAlignment="1">
      <alignment vertical="center" wrapText="1"/>
      <protection/>
    </xf>
    <xf numFmtId="0" fontId="30" fillId="0" borderId="42" xfId="109" applyFont="1" applyBorder="1" applyAlignment="1">
      <alignment horizontal="right" vertical="center" wrapText="1"/>
      <protection/>
    </xf>
    <xf numFmtId="4" fontId="30" fillId="0" borderId="42" xfId="109" applyNumberFormat="1" applyFont="1" applyBorder="1" applyAlignment="1">
      <alignment horizontal="right" vertical="center" wrapText="1"/>
      <protection/>
    </xf>
    <xf numFmtId="4" fontId="30" fillId="0" borderId="43" xfId="109" applyNumberFormat="1" applyFont="1" applyBorder="1" applyAlignment="1">
      <alignment horizontal="right" vertical="center" wrapText="1"/>
      <protection/>
    </xf>
    <xf numFmtId="0" fontId="31" fillId="0" borderId="44" xfId="109" applyFont="1" applyBorder="1" applyAlignment="1">
      <alignment vertical="center" wrapText="1"/>
      <protection/>
    </xf>
    <xf numFmtId="0" fontId="31" fillId="0" borderId="45" xfId="109" applyFont="1" applyBorder="1" applyAlignment="1">
      <alignment horizontal="right" vertical="center" wrapText="1"/>
      <protection/>
    </xf>
    <xf numFmtId="4" fontId="31" fillId="0" borderId="45" xfId="109" applyNumberFormat="1" applyFont="1" applyBorder="1" applyAlignment="1">
      <alignment horizontal="right" vertical="center" wrapText="1"/>
      <protection/>
    </xf>
    <xf numFmtId="4" fontId="31" fillId="0" borderId="45" xfId="109" applyNumberFormat="1" applyFont="1" applyBorder="1" applyAlignment="1">
      <alignment vertical="center"/>
      <protection/>
    </xf>
    <xf numFmtId="4" fontId="31" fillId="0" borderId="46" xfId="109" applyNumberFormat="1" applyFont="1" applyBorder="1" applyAlignment="1">
      <alignment vertical="center"/>
      <protection/>
    </xf>
    <xf numFmtId="4" fontId="3" fillId="0" borderId="0" xfId="109" applyNumberFormat="1">
      <alignment/>
      <protection/>
    </xf>
    <xf numFmtId="4" fontId="31" fillId="0" borderId="42" xfId="109" applyNumberFormat="1" applyFont="1" applyBorder="1" applyAlignment="1">
      <alignment horizontal="right" vertical="center" wrapText="1"/>
      <protection/>
    </xf>
    <xf numFmtId="0" fontId="30" fillId="0" borderId="44" xfId="109" applyFont="1" applyBorder="1" applyAlignment="1">
      <alignment vertical="center" wrapText="1"/>
      <protection/>
    </xf>
    <xf numFmtId="4" fontId="30" fillId="0" borderId="45" xfId="109" applyNumberFormat="1" applyFont="1" applyBorder="1" applyAlignment="1">
      <alignment horizontal="right" vertical="center" wrapText="1"/>
      <protection/>
    </xf>
    <xf numFmtId="4" fontId="30" fillId="0" borderId="46" xfId="109" applyNumberFormat="1" applyFont="1" applyBorder="1" applyAlignment="1">
      <alignment horizontal="right" vertical="center" wrapText="1"/>
      <protection/>
    </xf>
    <xf numFmtId="4" fontId="31" fillId="0" borderId="46" xfId="109" applyNumberFormat="1" applyFont="1" applyBorder="1" applyAlignment="1">
      <alignment horizontal="right" vertical="center" wrapText="1"/>
      <protection/>
    </xf>
    <xf numFmtId="0" fontId="30" fillId="0" borderId="45" xfId="109" applyFont="1" applyBorder="1" applyAlignment="1">
      <alignment horizontal="right" vertical="center" wrapText="1"/>
      <protection/>
    </xf>
    <xf numFmtId="0" fontId="31" fillId="0" borderId="47" xfId="109" applyFont="1" applyBorder="1" applyAlignment="1">
      <alignment vertical="center" wrapText="1"/>
      <protection/>
    </xf>
    <xf numFmtId="0" fontId="31" fillId="0" borderId="48" xfId="109" applyFont="1" applyBorder="1" applyAlignment="1">
      <alignment horizontal="right" vertical="center" wrapText="1"/>
      <protection/>
    </xf>
    <xf numFmtId="4" fontId="31" fillId="0" borderId="48" xfId="109" applyNumberFormat="1" applyFont="1" applyBorder="1" applyAlignment="1">
      <alignment horizontal="right" vertical="center" wrapText="1"/>
      <protection/>
    </xf>
    <xf numFmtId="4" fontId="31" fillId="0" borderId="49" xfId="109" applyNumberFormat="1" applyFont="1" applyBorder="1" applyAlignment="1">
      <alignment horizontal="right" vertical="center" wrapText="1"/>
      <protection/>
    </xf>
    <xf numFmtId="0" fontId="30" fillId="0" borderId="21" xfId="109" applyFont="1" applyBorder="1" applyAlignment="1">
      <alignment vertical="center" wrapText="1"/>
      <protection/>
    </xf>
    <xf numFmtId="0" fontId="30" fillId="0" borderId="22" xfId="109" applyFont="1" applyBorder="1" applyAlignment="1">
      <alignment horizontal="right" vertical="center" wrapText="1"/>
      <protection/>
    </xf>
    <xf numFmtId="4" fontId="30" fillId="0" borderId="22" xfId="109" applyNumberFormat="1" applyFont="1" applyBorder="1" applyAlignment="1">
      <alignment horizontal="right" vertical="center" wrapText="1"/>
      <protection/>
    </xf>
    <xf numFmtId="4" fontId="30" fillId="0" borderId="19" xfId="109" applyNumberFormat="1" applyFont="1" applyBorder="1" applyAlignment="1">
      <alignment horizontal="right" vertical="center" wrapText="1"/>
      <protection/>
    </xf>
    <xf numFmtId="0" fontId="28" fillId="0" borderId="0" xfId="109" applyFont="1" applyFill="1" applyBorder="1">
      <alignment/>
      <protection/>
    </xf>
    <xf numFmtId="169" fontId="28" fillId="0" borderId="50" xfId="109" applyNumberFormat="1" applyFont="1" applyFill="1" applyBorder="1" applyAlignment="1">
      <alignment horizontal="right"/>
      <protection/>
    </xf>
    <xf numFmtId="0" fontId="31" fillId="0" borderId="41" xfId="109" applyFont="1" applyBorder="1" applyAlignment="1">
      <alignment horizontal="left" vertical="center" wrapText="1"/>
      <protection/>
    </xf>
    <xf numFmtId="0" fontId="31" fillId="0" borderId="42" xfId="109" applyFont="1" applyBorder="1" applyAlignment="1">
      <alignment horizontal="right" vertical="center" wrapText="1"/>
      <protection/>
    </xf>
    <xf numFmtId="4" fontId="31" fillId="0" borderId="43" xfId="109" applyNumberFormat="1" applyFont="1" applyBorder="1" applyAlignment="1">
      <alignment horizontal="right" vertical="center" wrapText="1"/>
      <protection/>
    </xf>
    <xf numFmtId="0" fontId="31" fillId="0" borderId="44" xfId="109" applyFont="1" applyBorder="1" applyAlignment="1">
      <alignment horizontal="left" vertical="center" wrapText="1"/>
      <protection/>
    </xf>
    <xf numFmtId="0" fontId="30" fillId="0" borderId="21" xfId="109" applyFont="1" applyBorder="1" applyAlignment="1">
      <alignment horizontal="left" vertical="center" wrapText="1"/>
      <protection/>
    </xf>
    <xf numFmtId="0" fontId="8" fillId="0" borderId="0" xfId="127" applyFont="1" applyFill="1" applyBorder="1" applyAlignment="1">
      <alignment horizontal="center"/>
      <protection/>
    </xf>
    <xf numFmtId="49" fontId="8" fillId="0" borderId="0" xfId="127" applyNumberFormat="1" applyFont="1" applyFill="1" applyBorder="1" applyAlignment="1">
      <alignment horizontal="center"/>
      <protection/>
    </xf>
    <xf numFmtId="4" fontId="8" fillId="0" borderId="0" xfId="112" applyNumberFormat="1" applyFont="1" applyFill="1" applyBorder="1">
      <alignment/>
      <protection/>
    </xf>
    <xf numFmtId="4" fontId="8" fillId="0" borderId="0" xfId="127" applyNumberFormat="1" applyFont="1" applyFill="1" applyBorder="1" applyAlignment="1">
      <alignment/>
      <protection/>
    </xf>
    <xf numFmtId="165" fontId="8" fillId="0" borderId="0" xfId="127" applyNumberFormat="1" applyFont="1" applyFill="1" applyBorder="1" applyAlignment="1">
      <alignment/>
      <protection/>
    </xf>
    <xf numFmtId="0" fontId="7" fillId="0" borderId="38" xfId="126" applyFont="1" applyBorder="1" applyAlignment="1">
      <alignment horizontal="center" vertical="center"/>
      <protection/>
    </xf>
    <xf numFmtId="0" fontId="7" fillId="0" borderId="37" xfId="126" applyFont="1" applyBorder="1" applyAlignment="1">
      <alignment horizontal="center" vertical="center"/>
      <protection/>
    </xf>
    <xf numFmtId="0" fontId="7" fillId="0" borderId="20" xfId="126" applyFont="1" applyBorder="1" applyAlignment="1">
      <alignment horizontal="center" vertical="center"/>
      <protection/>
    </xf>
    <xf numFmtId="0" fontId="7" fillId="0" borderId="22" xfId="126" applyFont="1" applyBorder="1" applyAlignment="1">
      <alignment horizontal="center" vertical="center"/>
      <protection/>
    </xf>
    <xf numFmtId="0" fontId="7" fillId="0" borderId="22" xfId="126" applyFont="1" applyFill="1" applyBorder="1" applyAlignment="1">
      <alignment horizontal="left" vertical="center"/>
      <protection/>
    </xf>
    <xf numFmtId="4" fontId="7" fillId="0" borderId="51" xfId="126" applyNumberFormat="1" applyFont="1" applyFill="1" applyBorder="1" applyAlignment="1">
      <alignment vertical="center"/>
      <protection/>
    </xf>
    <xf numFmtId="4" fontId="7" fillId="0" borderId="22" xfId="126" applyNumberFormat="1" applyFont="1" applyFill="1" applyBorder="1" applyAlignment="1">
      <alignment vertical="center"/>
      <protection/>
    </xf>
    <xf numFmtId="4" fontId="7" fillId="0" borderId="52" xfId="126" applyNumberFormat="1" applyFont="1" applyFill="1" applyBorder="1" applyAlignment="1">
      <alignment vertical="center"/>
      <protection/>
    </xf>
    <xf numFmtId="49" fontId="8" fillId="0" borderId="45" xfId="127" applyNumberFormat="1" applyFont="1" applyFill="1" applyBorder="1" applyAlignment="1">
      <alignment horizontal="right" vertical="center"/>
      <protection/>
    </xf>
    <xf numFmtId="0" fontId="8" fillId="0" borderId="42" xfId="128" applyFont="1" applyFill="1" applyBorder="1" applyAlignment="1">
      <alignment horizontal="center" vertical="center"/>
      <protection/>
    </xf>
    <xf numFmtId="0" fontId="8" fillId="0" borderId="42" xfId="128" applyFont="1" applyFill="1" applyBorder="1" applyAlignment="1">
      <alignment vertical="center" wrapText="1"/>
      <protection/>
    </xf>
    <xf numFmtId="4" fontId="8" fillId="0" borderId="45" xfId="128" applyNumberFormat="1" applyFont="1" applyFill="1" applyBorder="1" applyAlignment="1">
      <alignment vertical="center"/>
      <protection/>
    </xf>
    <xf numFmtId="4" fontId="8" fillId="0" borderId="53" xfId="128" applyNumberFormat="1" applyFont="1" applyFill="1" applyBorder="1" applyAlignment="1">
      <alignment vertical="center"/>
      <protection/>
    </xf>
    <xf numFmtId="4" fontId="8" fillId="0" borderId="53" xfId="127" applyNumberFormat="1" applyFont="1" applyFill="1" applyBorder="1" applyAlignment="1">
      <alignment vertical="center"/>
      <protection/>
    </xf>
    <xf numFmtId="4" fontId="8" fillId="0" borderId="46" xfId="127" applyNumberFormat="1" applyFont="1" applyFill="1" applyBorder="1" applyAlignment="1">
      <alignment vertical="center"/>
      <protection/>
    </xf>
    <xf numFmtId="49" fontId="8" fillId="0" borderId="42" xfId="127" applyNumberFormat="1" applyFont="1" applyFill="1" applyBorder="1" applyAlignment="1">
      <alignment horizontal="right" vertical="center"/>
      <protection/>
    </xf>
    <xf numFmtId="4" fontId="8" fillId="0" borderId="42" xfId="128" applyNumberFormat="1" applyFont="1" applyFill="1" applyBorder="1" applyAlignment="1">
      <alignment vertical="center"/>
      <protection/>
    </xf>
    <xf numFmtId="4" fontId="8" fillId="0" borderId="54" xfId="128" applyNumberFormat="1" applyFont="1" applyFill="1" applyBorder="1" applyAlignment="1">
      <alignment vertical="center"/>
      <protection/>
    </xf>
    <xf numFmtId="4" fontId="8" fillId="0" borderId="54" xfId="127" applyNumberFormat="1" applyFont="1" applyFill="1" applyBorder="1" applyAlignment="1">
      <alignment horizontal="right" vertical="center"/>
      <protection/>
    </xf>
    <xf numFmtId="4" fontId="8" fillId="0" borderId="55" xfId="127" applyNumberFormat="1" applyFont="1" applyFill="1" applyBorder="1" applyAlignment="1">
      <alignment horizontal="right" vertical="center"/>
      <protection/>
    </xf>
    <xf numFmtId="49" fontId="8" fillId="0" borderId="23" xfId="127" applyNumberFormat="1" applyFont="1" applyFill="1" applyBorder="1" applyAlignment="1">
      <alignment horizontal="right" vertical="center"/>
      <protection/>
    </xf>
    <xf numFmtId="0" fontId="8" fillId="0" borderId="56" xfId="128" applyFont="1" applyFill="1" applyBorder="1" applyAlignment="1">
      <alignment horizontal="center" vertical="center"/>
      <protection/>
    </xf>
    <xf numFmtId="0" fontId="8" fillId="0" borderId="56" xfId="128" applyFont="1" applyFill="1" applyBorder="1" applyAlignment="1">
      <alignment vertical="center" wrapText="1"/>
      <protection/>
    </xf>
    <xf numFmtId="4" fontId="8" fillId="0" borderId="56" xfId="128" applyNumberFormat="1" applyFont="1" applyFill="1" applyBorder="1" applyAlignment="1">
      <alignment vertical="center"/>
      <protection/>
    </xf>
    <xf numFmtId="4" fontId="8" fillId="0" borderId="26" xfId="128" applyNumberFormat="1" applyFont="1" applyFill="1" applyBorder="1" applyAlignment="1">
      <alignment vertical="center"/>
      <protection/>
    </xf>
    <xf numFmtId="4" fontId="8" fillId="0" borderId="34" xfId="127" applyNumberFormat="1" applyFont="1" applyFill="1" applyBorder="1" applyAlignment="1">
      <alignment vertical="center"/>
      <protection/>
    </xf>
    <xf numFmtId="4" fontId="8" fillId="0" borderId="35" xfId="127" applyNumberFormat="1" applyFont="1" applyFill="1" applyBorder="1" applyAlignment="1">
      <alignment vertical="center"/>
      <protection/>
    </xf>
    <xf numFmtId="49" fontId="8" fillId="0" borderId="57" xfId="127" applyNumberFormat="1" applyFont="1" applyFill="1" applyBorder="1" applyAlignment="1">
      <alignment horizontal="right" vertical="center"/>
      <protection/>
    </xf>
    <xf numFmtId="49" fontId="8" fillId="0" borderId="45" xfId="127" applyNumberFormat="1" applyFont="1" applyFill="1" applyBorder="1" applyAlignment="1">
      <alignment horizontal="center" vertical="center"/>
      <protection/>
    </xf>
    <xf numFmtId="0" fontId="8" fillId="0" borderId="45" xfId="127" applyFont="1" applyFill="1" applyBorder="1" applyAlignment="1">
      <alignment vertical="center"/>
      <protection/>
    </xf>
    <xf numFmtId="4" fontId="8" fillId="0" borderId="58" xfId="127" applyNumberFormat="1" applyFont="1" applyFill="1" applyBorder="1" applyAlignment="1">
      <alignment horizontal="right" vertical="center"/>
      <protection/>
    </xf>
    <xf numFmtId="4" fontId="8" fillId="0" borderId="45" xfId="127" applyNumberFormat="1" applyFont="1" applyFill="1" applyBorder="1" applyAlignment="1">
      <alignment horizontal="right" vertical="center"/>
      <protection/>
    </xf>
    <xf numFmtId="4" fontId="8" fillId="0" borderId="53" xfId="127" applyNumberFormat="1" applyFont="1" applyFill="1" applyBorder="1" applyAlignment="1">
      <alignment horizontal="right" vertical="center"/>
      <protection/>
    </xf>
    <xf numFmtId="4" fontId="8" fillId="0" borderId="59" xfId="127" applyNumberFormat="1" applyFont="1" applyFill="1" applyBorder="1" applyAlignment="1">
      <alignment horizontal="right" vertical="center"/>
      <protection/>
    </xf>
    <xf numFmtId="49" fontId="8" fillId="0" borderId="25" xfId="127" applyNumberFormat="1" applyFont="1" applyFill="1" applyBorder="1" applyAlignment="1">
      <alignment horizontal="right" vertical="center"/>
      <protection/>
    </xf>
    <xf numFmtId="49" fontId="8" fillId="0" borderId="56" xfId="127" applyNumberFormat="1" applyFont="1" applyFill="1" applyBorder="1" applyAlignment="1">
      <alignment horizontal="center" vertical="center"/>
      <protection/>
    </xf>
    <xf numFmtId="0" fontId="8" fillId="0" borderId="56" xfId="127" applyFont="1" applyFill="1" applyBorder="1" applyAlignment="1">
      <alignment vertical="center"/>
      <protection/>
    </xf>
    <xf numFmtId="4" fontId="8" fillId="0" borderId="50" xfId="127" applyNumberFormat="1" applyFont="1" applyFill="1" applyBorder="1" applyAlignment="1">
      <alignment horizontal="right" vertical="center"/>
      <protection/>
    </xf>
    <xf numFmtId="4" fontId="8" fillId="0" borderId="56" xfId="127" applyNumberFormat="1" applyFont="1" applyFill="1" applyBorder="1" applyAlignment="1">
      <alignment horizontal="right" vertical="center"/>
      <protection/>
    </xf>
    <xf numFmtId="4" fontId="8" fillId="0" borderId="26" xfId="127" applyNumberFormat="1" applyFont="1" applyFill="1" applyBorder="1" applyAlignment="1">
      <alignment horizontal="right" vertical="center"/>
      <protection/>
    </xf>
    <xf numFmtId="4" fontId="8" fillId="0" borderId="60" xfId="127" applyNumberFormat="1" applyFont="1" applyFill="1" applyBorder="1" applyAlignment="1">
      <alignment horizontal="right" vertical="center"/>
      <protection/>
    </xf>
    <xf numFmtId="0" fontId="3" fillId="0" borderId="0" xfId="110" applyBorder="1">
      <alignment/>
      <protection/>
    </xf>
    <xf numFmtId="0" fontId="7" fillId="0" borderId="0" xfId="110" applyFont="1" applyAlignment="1">
      <alignment horizontal="center"/>
      <protection/>
    </xf>
    <xf numFmtId="0" fontId="32" fillId="0" borderId="20" xfId="110" applyFont="1" applyBorder="1" applyAlignment="1">
      <alignment horizontal="center" vertical="center" wrapText="1"/>
      <protection/>
    </xf>
    <xf numFmtId="0" fontId="32" fillId="0" borderId="20" xfId="110" applyFont="1" applyBorder="1" applyAlignment="1">
      <alignment horizontal="center" vertical="center" wrapText="1"/>
      <protection/>
    </xf>
    <xf numFmtId="0" fontId="7" fillId="0" borderId="22" xfId="110" applyFont="1" applyBorder="1" applyAlignment="1">
      <alignment horizontal="center" vertical="center" wrapText="1"/>
      <protection/>
    </xf>
    <xf numFmtId="0" fontId="7" fillId="0" borderId="51" xfId="112" applyFont="1" applyBorder="1" applyAlignment="1">
      <alignment horizontal="center" vertical="center" wrapText="1"/>
      <protection/>
    </xf>
    <xf numFmtId="0" fontId="7" fillId="0" borderId="22" xfId="112" applyFont="1" applyBorder="1" applyAlignment="1">
      <alignment horizontal="center" vertical="center" wrapText="1"/>
      <protection/>
    </xf>
    <xf numFmtId="0" fontId="7" fillId="0" borderId="52" xfId="112" applyFont="1" applyBorder="1" applyAlignment="1">
      <alignment horizontal="center" vertical="center" wrapText="1"/>
      <protection/>
    </xf>
    <xf numFmtId="0" fontId="3" fillId="0" borderId="0" xfId="126" applyAlignment="1">
      <alignment vertical="center" wrapText="1"/>
      <protection/>
    </xf>
    <xf numFmtId="0" fontId="7" fillId="0" borderId="27" xfId="126" applyFont="1" applyBorder="1" applyAlignment="1">
      <alignment horizontal="center" vertical="center"/>
      <protection/>
    </xf>
    <xf numFmtId="0" fontId="7" fillId="0" borderId="20" xfId="126" applyFont="1" applyFill="1" applyBorder="1" applyAlignment="1">
      <alignment horizontal="center" vertical="center"/>
      <protection/>
    </xf>
    <xf numFmtId="0" fontId="26" fillId="0" borderId="0" xfId="126" applyFont="1">
      <alignment/>
      <protection/>
    </xf>
    <xf numFmtId="49" fontId="7" fillId="0" borderId="29" xfId="129" applyNumberFormat="1" applyFont="1" applyBorder="1" applyAlignment="1">
      <alignment horizontal="center" vertical="center"/>
      <protection/>
    </xf>
    <xf numFmtId="49" fontId="7" fillId="0" borderId="30" xfId="129" applyNumberFormat="1" applyFont="1" applyBorder="1" applyAlignment="1">
      <alignment horizontal="center" vertical="center"/>
      <protection/>
    </xf>
    <xf numFmtId="0" fontId="7" fillId="0" borderId="31" xfId="129" applyFont="1" applyBorder="1" applyAlignment="1">
      <alignment horizontal="center" vertical="center"/>
      <protection/>
    </xf>
    <xf numFmtId="0" fontId="7" fillId="0" borderId="61" xfId="129" applyFont="1" applyBorder="1" applyAlignment="1">
      <alignment horizontal="center" vertical="center"/>
      <protection/>
    </xf>
    <xf numFmtId="0" fontId="58" fillId="0" borderId="31" xfId="0" applyFont="1" applyBorder="1" applyAlignment="1">
      <alignment vertical="center" wrapText="1"/>
    </xf>
    <xf numFmtId="4" fontId="58" fillId="0" borderId="31" xfId="0" applyNumberFormat="1" applyFont="1" applyBorder="1" applyAlignment="1">
      <alignment horizontal="right" vertical="center"/>
    </xf>
    <xf numFmtId="2" fontId="7" fillId="0" borderId="30" xfId="110" applyNumberFormat="1" applyFont="1" applyFill="1" applyBorder="1" applyAlignment="1">
      <alignment vertical="center"/>
      <protection/>
    </xf>
    <xf numFmtId="2" fontId="7" fillId="0" borderId="40" xfId="110" applyNumberFormat="1" applyFont="1" applyFill="1" applyBorder="1" applyAlignment="1">
      <alignment vertical="center"/>
      <protection/>
    </xf>
    <xf numFmtId="49" fontId="8" fillId="0" borderId="50" xfId="129" applyNumberFormat="1" applyFont="1" applyBorder="1" applyAlignment="1">
      <alignment horizontal="center" vertical="center"/>
      <protection/>
    </xf>
    <xf numFmtId="0" fontId="8" fillId="0" borderId="56" xfId="129" applyFont="1" applyBorder="1" applyAlignment="1">
      <alignment horizontal="center" vertical="center"/>
      <protection/>
    </xf>
    <xf numFmtId="0" fontId="8" fillId="0" borderId="50" xfId="129" applyFont="1" applyBorder="1" applyAlignment="1">
      <alignment horizontal="center" vertical="center"/>
      <protection/>
    </xf>
    <xf numFmtId="0" fontId="8" fillId="0" borderId="23" xfId="129" applyFont="1" applyFill="1" applyBorder="1" applyAlignment="1">
      <alignment vertical="center"/>
      <protection/>
    </xf>
    <xf numFmtId="4" fontId="8" fillId="0" borderId="50" xfId="114" applyNumberFormat="1" applyFont="1" applyFill="1" applyBorder="1" applyAlignment="1">
      <alignment vertical="center"/>
      <protection/>
    </xf>
    <xf numFmtId="2" fontId="8" fillId="0" borderId="23" xfId="110" applyNumberFormat="1" applyFont="1" applyFill="1" applyBorder="1" applyAlignment="1">
      <alignment horizontal="right" vertical="center"/>
      <protection/>
    </xf>
    <xf numFmtId="4" fontId="8" fillId="0" borderId="23" xfId="114" applyNumberFormat="1" applyFont="1" applyFill="1" applyBorder="1" applyAlignment="1">
      <alignment vertical="center"/>
      <protection/>
    </xf>
    <xf numFmtId="2" fontId="8" fillId="0" borderId="62" xfId="110" applyNumberFormat="1" applyFont="1" applyFill="1" applyBorder="1" applyAlignment="1">
      <alignment vertical="center"/>
      <protection/>
    </xf>
    <xf numFmtId="0" fontId="3" fillId="0" borderId="0" xfId="126" applyFont="1">
      <alignment/>
      <protection/>
    </xf>
    <xf numFmtId="49" fontId="7" fillId="0" borderId="57" xfId="126" applyNumberFormat="1" applyFont="1" applyFill="1" applyBorder="1" applyAlignment="1">
      <alignment horizontal="center" vertical="center"/>
      <protection/>
    </xf>
    <xf numFmtId="49" fontId="7" fillId="0" borderId="53" xfId="126" applyNumberFormat="1" applyFont="1" applyFill="1" applyBorder="1" applyAlignment="1">
      <alignment horizontal="center" vertical="center"/>
      <protection/>
    </xf>
    <xf numFmtId="0" fontId="7" fillId="0" borderId="45" xfId="126" applyFont="1" applyFill="1" applyBorder="1" applyAlignment="1">
      <alignment horizontal="center" vertical="center"/>
      <protection/>
    </xf>
    <xf numFmtId="4" fontId="7" fillId="0" borderId="53" xfId="126" applyNumberFormat="1" applyFont="1" applyFill="1" applyBorder="1" applyAlignment="1">
      <alignment vertical="center"/>
      <protection/>
    </xf>
    <xf numFmtId="49" fontId="8" fillId="0" borderId="33" xfId="126" applyNumberFormat="1" applyFont="1" applyFill="1" applyBorder="1" applyAlignment="1">
      <alignment horizontal="center" vertical="center"/>
      <protection/>
    </xf>
    <xf numFmtId="49" fontId="8" fillId="0" borderId="34" xfId="126" applyNumberFormat="1" applyFont="1" applyFill="1" applyBorder="1" applyAlignment="1">
      <alignment horizontal="center" vertical="center"/>
      <protection/>
    </xf>
    <xf numFmtId="0" fontId="8" fillId="0" borderId="33" xfId="129" applyFont="1" applyFill="1" applyBorder="1" applyAlignment="1">
      <alignment horizontal="center" vertical="center"/>
      <protection/>
    </xf>
    <xf numFmtId="4" fontId="8" fillId="0" borderId="34" xfId="126" applyNumberFormat="1" applyFont="1" applyFill="1" applyBorder="1" applyAlignment="1">
      <alignment vertical="center"/>
      <protection/>
    </xf>
    <xf numFmtId="0" fontId="7" fillId="0" borderId="22" xfId="126" applyFont="1" applyBorder="1" applyAlignment="1">
      <alignment horizontal="left"/>
      <protection/>
    </xf>
    <xf numFmtId="49" fontId="7" fillId="0" borderId="38" xfId="0" applyNumberFormat="1" applyFont="1" applyBorder="1" applyAlignment="1">
      <alignment horizontal="center"/>
    </xf>
    <xf numFmtId="49" fontId="7" fillId="0" borderId="63" xfId="129" applyNumberFormat="1" applyFont="1" applyBorder="1" applyAlignment="1">
      <alignment horizontal="center"/>
      <protection/>
    </xf>
    <xf numFmtId="0" fontId="7" fillId="0" borderId="6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4" fontId="7" fillId="0" borderId="39" xfId="110" applyNumberFormat="1" applyFont="1" applyFill="1" applyBorder="1" applyAlignment="1">
      <alignment vertical="center"/>
      <protection/>
    </xf>
    <xf numFmtId="4" fontId="7" fillId="0" borderId="37" xfId="110" applyNumberFormat="1" applyFont="1" applyFill="1" applyBorder="1" applyAlignment="1">
      <alignment vertical="center"/>
      <protection/>
    </xf>
    <xf numFmtId="0" fontId="8" fillId="0" borderId="0" xfId="126" applyFont="1">
      <alignment/>
      <protection/>
    </xf>
    <xf numFmtId="49" fontId="7" fillId="0" borderId="29" xfId="0" applyNumberFormat="1" applyFont="1" applyBorder="1" applyAlignment="1">
      <alignment horizontal="center"/>
    </xf>
    <xf numFmtId="49" fontId="7" fillId="0" borderId="30" xfId="129" applyNumberFormat="1" applyFont="1" applyBorder="1" applyAlignment="1">
      <alignment horizontal="center"/>
      <protection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4" fontId="7" fillId="0" borderId="61" xfId="110" applyNumberFormat="1" applyFont="1" applyFill="1" applyBorder="1" applyAlignment="1">
      <alignment horizontal="right" vertical="center"/>
      <protection/>
    </xf>
    <xf numFmtId="4" fontId="7" fillId="0" borderId="31" xfId="126" applyNumberFormat="1" applyFont="1" applyBorder="1">
      <alignment/>
      <protection/>
    </xf>
    <xf numFmtId="0" fontId="8" fillId="0" borderId="25" xfId="0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56" xfId="0" applyFont="1" applyBorder="1" applyAlignment="1">
      <alignment horizontal="left"/>
    </xf>
    <xf numFmtId="4" fontId="8" fillId="0" borderId="64" xfId="110" applyNumberFormat="1" applyFont="1" applyFill="1" applyBorder="1" applyAlignment="1">
      <alignment horizontal="right" vertical="center"/>
      <protection/>
    </xf>
    <xf numFmtId="4" fontId="8" fillId="0" borderId="23" xfId="110" applyNumberFormat="1" applyFont="1" applyFill="1" applyBorder="1" applyAlignment="1">
      <alignment horizontal="right" vertical="center"/>
      <protection/>
    </xf>
    <xf numFmtId="2" fontId="8" fillId="0" borderId="64" xfId="110" applyNumberFormat="1" applyFont="1" applyFill="1" applyBorder="1" applyAlignment="1">
      <alignment horizontal="right" vertical="center"/>
      <protection/>
    </xf>
    <xf numFmtId="0" fontId="7" fillId="0" borderId="20" xfId="126" applyFont="1" applyBorder="1" applyAlignment="1">
      <alignment horizontal="center" vertical="center" wrapText="1"/>
      <protection/>
    </xf>
    <xf numFmtId="0" fontId="7" fillId="0" borderId="27" xfId="126" applyFont="1" applyBorder="1" applyAlignment="1">
      <alignment horizontal="center" vertical="center" wrapText="1"/>
      <protection/>
    </xf>
    <xf numFmtId="0" fontId="7" fillId="0" borderId="20" xfId="126" applyFont="1" applyFill="1" applyBorder="1" applyAlignment="1">
      <alignment horizontal="center" vertical="center" wrapText="1"/>
      <protection/>
    </xf>
    <xf numFmtId="0" fontId="7" fillId="0" borderId="22" xfId="126" applyFont="1" applyFill="1" applyBorder="1" applyAlignment="1">
      <alignment horizontal="left" vertical="center" wrapText="1"/>
      <protection/>
    </xf>
    <xf numFmtId="4" fontId="7" fillId="0" borderId="22" xfId="126" applyNumberFormat="1" applyFont="1" applyFill="1" applyBorder="1" applyAlignment="1">
      <alignment vertical="center" wrapText="1"/>
      <protection/>
    </xf>
    <xf numFmtId="4" fontId="7" fillId="0" borderId="27" xfId="126" applyNumberFormat="1" applyFont="1" applyFill="1" applyBorder="1" applyAlignment="1">
      <alignment vertical="center" wrapText="1"/>
      <protection/>
    </xf>
    <xf numFmtId="4" fontId="7" fillId="0" borderId="52" xfId="126" applyNumberFormat="1" applyFont="1" applyFill="1" applyBorder="1" applyAlignment="1">
      <alignment vertical="center" wrapText="1"/>
      <protection/>
    </xf>
    <xf numFmtId="0" fontId="26" fillId="0" borderId="0" xfId="126" applyFont="1" applyAlignment="1">
      <alignment vertical="center" wrapText="1"/>
      <protection/>
    </xf>
    <xf numFmtId="0" fontId="3" fillId="0" borderId="0" xfId="126" applyFont="1" applyAlignment="1">
      <alignment vertical="center" wrapText="1"/>
      <protection/>
    </xf>
    <xf numFmtId="49" fontId="8" fillId="0" borderId="57" xfId="126" applyNumberFormat="1" applyFont="1" applyFill="1" applyBorder="1" applyAlignment="1">
      <alignment horizontal="center" vertical="center" wrapText="1"/>
      <protection/>
    </xf>
    <xf numFmtId="49" fontId="8" fillId="0" borderId="53" xfId="126" applyNumberFormat="1" applyFont="1" applyFill="1" applyBorder="1" applyAlignment="1">
      <alignment horizontal="center" vertical="center" wrapText="1"/>
      <protection/>
    </xf>
    <xf numFmtId="0" fontId="8" fillId="0" borderId="45" xfId="126" applyFont="1" applyFill="1" applyBorder="1" applyAlignment="1">
      <alignment horizontal="center" vertical="center" wrapText="1"/>
      <protection/>
    </xf>
    <xf numFmtId="0" fontId="8" fillId="0" borderId="58" xfId="126" applyFont="1" applyFill="1" applyBorder="1" applyAlignment="1">
      <alignment horizontal="center" vertical="center" wrapText="1"/>
      <protection/>
    </xf>
    <xf numFmtId="0" fontId="8" fillId="0" borderId="45" xfId="126" applyFont="1" applyFill="1" applyBorder="1" applyAlignment="1">
      <alignment vertical="center" wrapText="1"/>
      <protection/>
    </xf>
    <xf numFmtId="4" fontId="8" fillId="0" borderId="45" xfId="126" applyNumberFormat="1" applyFont="1" applyFill="1" applyBorder="1" applyAlignment="1">
      <alignment vertical="center" wrapText="1"/>
      <protection/>
    </xf>
    <xf numFmtId="2" fontId="8" fillId="0" borderId="59" xfId="110" applyNumberFormat="1" applyFont="1" applyFill="1" applyBorder="1" applyAlignment="1">
      <alignment horizontal="right" vertical="center" wrapText="1"/>
      <protection/>
    </xf>
    <xf numFmtId="0" fontId="8" fillId="0" borderId="57" xfId="129" applyFont="1" applyFill="1" applyBorder="1" applyAlignment="1">
      <alignment horizontal="center" vertical="center" wrapText="1"/>
      <protection/>
    </xf>
    <xf numFmtId="0" fontId="8" fillId="0" borderId="45" xfId="110" applyFont="1" applyFill="1" applyBorder="1" applyAlignment="1">
      <alignment vertical="center" wrapText="1"/>
      <protection/>
    </xf>
    <xf numFmtId="0" fontId="8" fillId="0" borderId="45" xfId="129" applyFont="1" applyFill="1" applyBorder="1" applyAlignment="1">
      <alignment vertical="center" wrapText="1"/>
      <protection/>
    </xf>
    <xf numFmtId="4" fontId="8" fillId="0" borderId="45" xfId="110" applyNumberFormat="1" applyFont="1" applyFill="1" applyBorder="1" applyAlignment="1">
      <alignment horizontal="right" vertical="center" wrapText="1"/>
      <protection/>
    </xf>
    <xf numFmtId="49" fontId="8" fillId="0" borderId="33" xfId="126" applyNumberFormat="1" applyFont="1" applyFill="1" applyBorder="1" applyAlignment="1">
      <alignment horizontal="center" vertical="center" wrapText="1"/>
      <protection/>
    </xf>
    <xf numFmtId="49" fontId="8" fillId="0" borderId="34" xfId="126" applyNumberFormat="1" applyFont="1" applyFill="1" applyBorder="1" applyAlignment="1">
      <alignment horizontal="center" vertical="center" wrapText="1"/>
      <protection/>
    </xf>
    <xf numFmtId="0" fontId="8" fillId="0" borderId="23" xfId="126" applyFont="1" applyFill="1" applyBorder="1" applyAlignment="1">
      <alignment horizontal="center" vertical="center" wrapText="1"/>
      <protection/>
    </xf>
    <xf numFmtId="0" fontId="8" fillId="0" borderId="33" xfId="129" applyFont="1" applyFill="1" applyBorder="1" applyAlignment="1">
      <alignment horizontal="center" vertical="center" wrapText="1"/>
      <protection/>
    </xf>
    <xf numFmtId="0" fontId="8" fillId="0" borderId="23" xfId="129" applyFont="1" applyFill="1" applyBorder="1" applyAlignment="1">
      <alignment vertical="center" wrapText="1"/>
      <protection/>
    </xf>
    <xf numFmtId="4" fontId="8" fillId="0" borderId="23" xfId="110" applyNumberFormat="1" applyFont="1" applyFill="1" applyBorder="1" applyAlignment="1">
      <alignment horizontal="right" vertical="center" wrapText="1"/>
      <protection/>
    </xf>
    <xf numFmtId="4" fontId="8" fillId="0" borderId="23" xfId="126" applyNumberFormat="1" applyFont="1" applyFill="1" applyBorder="1" applyAlignment="1">
      <alignment vertical="center" wrapText="1"/>
      <protection/>
    </xf>
    <xf numFmtId="2" fontId="8" fillId="0" borderId="62" xfId="110" applyNumberFormat="1" applyFont="1" applyFill="1" applyBorder="1" applyAlignment="1">
      <alignment horizontal="right" vertical="center" wrapText="1"/>
      <protection/>
    </xf>
    <xf numFmtId="0" fontId="8" fillId="0" borderId="0" xfId="127" applyFont="1" applyFill="1" applyBorder="1" applyAlignment="1">
      <alignment horizontal="center" vertical="center" wrapText="1"/>
      <protection/>
    </xf>
    <xf numFmtId="49" fontId="8" fillId="0" borderId="0" xfId="127" applyNumberFormat="1" applyFont="1" applyFill="1" applyBorder="1" applyAlignment="1">
      <alignment horizontal="center" vertical="center" wrapText="1"/>
      <protection/>
    </xf>
    <xf numFmtId="4" fontId="8" fillId="0" borderId="0" xfId="112" applyNumberFormat="1" applyFont="1" applyFill="1" applyBorder="1" applyAlignment="1">
      <alignment vertical="center" wrapText="1"/>
      <protection/>
    </xf>
    <xf numFmtId="4" fontId="8" fillId="0" borderId="0" xfId="127" applyNumberFormat="1" applyFont="1" applyFill="1" applyBorder="1" applyAlignment="1">
      <alignment vertical="center" wrapText="1"/>
      <protection/>
    </xf>
    <xf numFmtId="165" fontId="8" fillId="0" borderId="0" xfId="127" applyNumberFormat="1" applyFont="1" applyFill="1" applyBorder="1" applyAlignment="1">
      <alignment vertical="center" wrapText="1"/>
      <protection/>
    </xf>
    <xf numFmtId="0" fontId="2" fillId="0" borderId="0" xfId="124" applyAlignment="1">
      <alignment vertical="center" wrapText="1"/>
      <protection/>
    </xf>
    <xf numFmtId="0" fontId="3" fillId="0" borderId="0" xfId="110" applyAlignment="1">
      <alignment vertical="center" wrapText="1"/>
      <protection/>
    </xf>
    <xf numFmtId="0" fontId="3" fillId="0" borderId="0" xfId="110" applyBorder="1" applyAlignment="1">
      <alignment vertical="center" wrapText="1"/>
      <protection/>
    </xf>
    <xf numFmtId="0" fontId="7" fillId="0" borderId="0" xfId="110" applyFont="1" applyAlignment="1">
      <alignment horizontal="center" vertical="center" wrapText="1"/>
      <protection/>
    </xf>
    <xf numFmtId="4" fontId="7" fillId="0" borderId="51" xfId="126" applyNumberFormat="1" applyFont="1" applyFill="1" applyBorder="1" applyAlignment="1">
      <alignment vertical="center" wrapText="1"/>
      <protection/>
    </xf>
    <xf numFmtId="0" fontId="8" fillId="0" borderId="64" xfId="126" applyFont="1" applyFill="1" applyBorder="1" applyAlignment="1">
      <alignment horizontal="center" vertical="center" wrapText="1"/>
      <protection/>
    </xf>
    <xf numFmtId="0" fontId="8" fillId="0" borderId="23" xfId="126" applyFont="1" applyFill="1" applyBorder="1" applyAlignment="1">
      <alignment vertical="center" wrapText="1"/>
      <protection/>
    </xf>
    <xf numFmtId="2" fontId="8" fillId="0" borderId="64" xfId="110" applyNumberFormat="1" applyFont="1" applyFill="1" applyBorder="1" applyAlignment="1">
      <alignment horizontal="right" vertical="center" wrapText="1"/>
      <protection/>
    </xf>
    <xf numFmtId="2" fontId="8" fillId="0" borderId="23" xfId="110" applyNumberFormat="1" applyFont="1" applyFill="1" applyBorder="1" applyAlignment="1">
      <alignment horizontal="right" vertical="center" wrapText="1"/>
      <protection/>
    </xf>
    <xf numFmtId="4" fontId="8" fillId="0" borderId="34" xfId="126" applyNumberFormat="1" applyFont="1" applyFill="1" applyBorder="1" applyAlignment="1">
      <alignment vertical="center" wrapText="1"/>
      <protection/>
    </xf>
    <xf numFmtId="0" fontId="8" fillId="0" borderId="0" xfId="126" applyFont="1" applyFill="1" applyBorder="1" applyAlignment="1">
      <alignment horizontal="center" vertical="center" wrapText="1"/>
      <protection/>
    </xf>
    <xf numFmtId="49" fontId="8" fillId="0" borderId="0" xfId="126" applyNumberFormat="1" applyFont="1" applyFill="1" applyBorder="1" applyAlignment="1">
      <alignment horizontal="center" vertical="center" wrapText="1"/>
      <protection/>
    </xf>
    <xf numFmtId="0" fontId="8" fillId="0" borderId="0" xfId="129" applyFont="1" applyFill="1" applyBorder="1" applyAlignment="1">
      <alignment horizontal="center" vertical="center" wrapText="1"/>
      <protection/>
    </xf>
    <xf numFmtId="0" fontId="8" fillId="0" borderId="0" xfId="129" applyFont="1" applyFill="1" applyBorder="1" applyAlignment="1">
      <alignment vertical="center" wrapText="1"/>
      <protection/>
    </xf>
    <xf numFmtId="2" fontId="8" fillId="0" borderId="0" xfId="110" applyNumberFormat="1" applyFont="1" applyFill="1" applyBorder="1" applyAlignment="1">
      <alignment horizontal="right" vertical="center" wrapText="1"/>
      <protection/>
    </xf>
    <xf numFmtId="4" fontId="8" fillId="0" borderId="0" xfId="126" applyNumberFormat="1" applyFont="1" applyFill="1" applyBorder="1" applyAlignment="1">
      <alignment vertical="center" wrapText="1"/>
      <protection/>
    </xf>
    <xf numFmtId="4" fontId="3" fillId="0" borderId="0" xfId="126" applyNumberFormat="1" applyAlignment="1">
      <alignment vertical="center" wrapText="1"/>
      <protection/>
    </xf>
    <xf numFmtId="49" fontId="8" fillId="0" borderId="25" xfId="127" applyNumberFormat="1" applyFont="1" applyFill="1" applyBorder="1" applyAlignment="1">
      <alignment horizontal="right" vertical="center" wrapText="1"/>
      <protection/>
    </xf>
    <xf numFmtId="49" fontId="8" fillId="0" borderId="23" xfId="127" applyNumberFormat="1" applyFont="1" applyFill="1" applyBorder="1" applyAlignment="1">
      <alignment horizontal="left" vertical="center" wrapText="1"/>
      <protection/>
    </xf>
    <xf numFmtId="49" fontId="8" fillId="0" borderId="23" xfId="127" applyNumberFormat="1" applyFont="1" applyFill="1" applyBorder="1" applyAlignment="1">
      <alignment horizontal="center" vertical="center" wrapText="1"/>
      <protection/>
    </xf>
    <xf numFmtId="0" fontId="8" fillId="0" borderId="23" xfId="127" applyFont="1" applyFill="1" applyBorder="1" applyAlignment="1">
      <alignment vertical="center" wrapText="1"/>
      <protection/>
    </xf>
    <xf numFmtId="4" fontId="8" fillId="0" borderId="56" xfId="127" applyNumberFormat="1" applyFont="1" applyFill="1" applyBorder="1" applyAlignment="1">
      <alignment horizontal="right" vertical="center" wrapText="1"/>
      <protection/>
    </xf>
    <xf numFmtId="4" fontId="8" fillId="0" borderId="26" xfId="127" applyNumberFormat="1" applyFont="1" applyFill="1" applyBorder="1" applyAlignment="1">
      <alignment horizontal="right" vertical="center" wrapText="1"/>
      <protection/>
    </xf>
    <xf numFmtId="4" fontId="8" fillId="0" borderId="60" xfId="127" applyNumberFormat="1" applyFont="1" applyFill="1" applyBorder="1" applyAlignment="1">
      <alignment horizontal="right" vertical="center" wrapText="1"/>
      <protection/>
    </xf>
    <xf numFmtId="49" fontId="8" fillId="0" borderId="33" xfId="127" applyNumberFormat="1" applyFont="1" applyFill="1" applyBorder="1" applyAlignment="1">
      <alignment horizontal="right" vertical="center" wrapText="1"/>
      <protection/>
    </xf>
    <xf numFmtId="4" fontId="8" fillId="0" borderId="23" xfId="127" applyNumberFormat="1" applyFont="1" applyFill="1" applyBorder="1" applyAlignment="1">
      <alignment horizontal="right" vertical="center" wrapText="1"/>
      <protection/>
    </xf>
    <xf numFmtId="4" fontId="8" fillId="0" borderId="34" xfId="127" applyNumberFormat="1" applyFont="1" applyFill="1" applyBorder="1" applyAlignment="1">
      <alignment horizontal="right" vertical="center" wrapText="1"/>
      <protection/>
    </xf>
    <xf numFmtId="4" fontId="8" fillId="0" borderId="23" xfId="127" applyNumberFormat="1" applyFont="1" applyFill="1" applyBorder="1" applyAlignment="1">
      <alignment vertical="center" wrapText="1"/>
      <protection/>
    </xf>
    <xf numFmtId="4" fontId="8" fillId="0" borderId="62" xfId="127" applyNumberFormat="1" applyFont="1" applyFill="1" applyBorder="1" applyAlignment="1">
      <alignment vertical="center" wrapText="1"/>
      <protection/>
    </xf>
    <xf numFmtId="0" fontId="7" fillId="0" borderId="29" xfId="110" applyFont="1" applyFill="1" applyBorder="1" applyAlignment="1">
      <alignment horizontal="center" vertical="center"/>
      <protection/>
    </xf>
    <xf numFmtId="0" fontId="7" fillId="0" borderId="31" xfId="110" applyFont="1" applyFill="1" applyBorder="1" applyAlignment="1">
      <alignment vertical="center" wrapText="1"/>
      <protection/>
    </xf>
    <xf numFmtId="2" fontId="7" fillId="0" borderId="61" xfId="110" applyNumberFormat="1" applyFont="1" applyFill="1" applyBorder="1" applyAlignment="1">
      <alignment vertical="center"/>
      <protection/>
    </xf>
    <xf numFmtId="2" fontId="7" fillId="0" borderId="31" xfId="110" applyNumberFormat="1" applyFont="1" applyFill="1" applyBorder="1" applyAlignment="1">
      <alignment vertical="center"/>
      <protection/>
    </xf>
    <xf numFmtId="4" fontId="7" fillId="0" borderId="30" xfId="126" applyNumberFormat="1" applyFont="1" applyFill="1" applyBorder="1" applyAlignment="1">
      <alignment vertical="center"/>
      <protection/>
    </xf>
    <xf numFmtId="2" fontId="7" fillId="0" borderId="65" xfId="110" applyNumberFormat="1" applyFont="1" applyFill="1" applyBorder="1" applyAlignment="1">
      <alignment vertical="center"/>
      <protection/>
    </xf>
    <xf numFmtId="0" fontId="7" fillId="0" borderId="57" xfId="110" applyFont="1" applyFill="1" applyBorder="1" applyAlignment="1">
      <alignment horizontal="center" vertical="center"/>
      <protection/>
    </xf>
    <xf numFmtId="0" fontId="7" fillId="0" borderId="45" xfId="110" applyFont="1" applyFill="1" applyBorder="1" applyAlignment="1">
      <alignment vertical="center"/>
      <protection/>
    </xf>
    <xf numFmtId="2" fontId="7" fillId="0" borderId="58" xfId="110" applyNumberFormat="1" applyFont="1" applyFill="1" applyBorder="1" applyAlignment="1">
      <alignment vertical="center"/>
      <protection/>
    </xf>
    <xf numFmtId="2" fontId="7" fillId="0" borderId="45" xfId="110" applyNumberFormat="1" applyFont="1" applyFill="1" applyBorder="1" applyAlignment="1">
      <alignment vertical="center"/>
      <protection/>
    </xf>
    <xf numFmtId="2" fontId="7" fillId="0" borderId="59" xfId="110" applyNumberFormat="1" applyFont="1" applyFill="1" applyBorder="1" applyAlignment="1">
      <alignment vertical="center"/>
      <protection/>
    </xf>
    <xf numFmtId="0" fontId="59" fillId="0" borderId="20" xfId="126" applyFont="1" applyBorder="1" applyAlignment="1">
      <alignment horizontal="center" vertical="center"/>
      <protection/>
    </xf>
    <xf numFmtId="0" fontId="59" fillId="0" borderId="27" xfId="126" applyFont="1" applyBorder="1" applyAlignment="1">
      <alignment horizontal="center" vertical="center"/>
      <protection/>
    </xf>
    <xf numFmtId="0" fontId="59" fillId="0" borderId="20" xfId="126" applyFont="1" applyFill="1" applyBorder="1" applyAlignment="1">
      <alignment horizontal="center" vertical="center"/>
      <protection/>
    </xf>
    <xf numFmtId="0" fontId="59" fillId="0" borderId="22" xfId="126" applyFont="1" applyFill="1" applyBorder="1" applyAlignment="1">
      <alignment horizontal="left" vertical="center"/>
      <protection/>
    </xf>
    <xf numFmtId="4" fontId="59" fillId="0" borderId="27" xfId="74" applyNumberFormat="1" applyFont="1" applyFill="1" applyBorder="1" applyAlignment="1">
      <alignment horizontal="right" vertical="center"/>
    </xf>
    <xf numFmtId="4" fontId="59" fillId="0" borderId="22" xfId="126" applyNumberFormat="1" applyFont="1" applyFill="1" applyBorder="1" applyAlignment="1">
      <alignment vertical="center"/>
      <protection/>
    </xf>
    <xf numFmtId="4" fontId="59" fillId="0" borderId="19" xfId="126" applyNumberFormat="1" applyFont="1" applyFill="1" applyBorder="1" applyAlignment="1">
      <alignment vertical="center"/>
      <protection/>
    </xf>
    <xf numFmtId="0" fontId="3" fillId="0" borderId="0" xfId="126" applyAlignment="1">
      <alignment vertical="center"/>
      <protection/>
    </xf>
    <xf numFmtId="0" fontId="2" fillId="0" borderId="0" xfId="124" applyAlignment="1">
      <alignment vertical="center"/>
      <protection/>
    </xf>
    <xf numFmtId="0" fontId="3" fillId="0" borderId="0" xfId="110" applyAlignment="1">
      <alignment vertical="center"/>
      <protection/>
    </xf>
    <xf numFmtId="0" fontId="3" fillId="0" borderId="0" xfId="110" applyBorder="1" applyAlignment="1">
      <alignment vertical="center"/>
      <protection/>
    </xf>
    <xf numFmtId="0" fontId="7" fillId="0" borderId="0" xfId="110" applyFont="1" applyAlignment="1">
      <alignment horizontal="center" vertical="center"/>
      <protection/>
    </xf>
    <xf numFmtId="0" fontId="7" fillId="0" borderId="20" xfId="110" applyFont="1" applyBorder="1" applyAlignment="1">
      <alignment horizontal="center" vertical="center" wrapText="1"/>
      <protection/>
    </xf>
    <xf numFmtId="0" fontId="7" fillId="0" borderId="66" xfId="112" applyFont="1" applyBorder="1" applyAlignment="1">
      <alignment horizontal="center" vertical="center" wrapText="1"/>
      <protection/>
    </xf>
    <xf numFmtId="0" fontId="7" fillId="0" borderId="20" xfId="126" applyFont="1" applyFill="1" applyBorder="1" applyAlignment="1">
      <alignment horizontal="left" vertical="center"/>
      <protection/>
    </xf>
    <xf numFmtId="4" fontId="7" fillId="0" borderId="66" xfId="126" applyNumberFormat="1" applyFont="1" applyFill="1" applyBorder="1" applyAlignment="1">
      <alignment vertical="center"/>
      <protection/>
    </xf>
    <xf numFmtId="0" fontId="26" fillId="0" borderId="0" xfId="126" applyFont="1" applyAlignment="1">
      <alignment vertical="center"/>
      <protection/>
    </xf>
    <xf numFmtId="0" fontId="60" fillId="0" borderId="22" xfId="126" applyFont="1" applyBorder="1" applyAlignment="1">
      <alignment horizontal="center" vertical="center"/>
      <protection/>
    </xf>
    <xf numFmtId="0" fontId="33" fillId="0" borderId="20" xfId="126" applyFont="1" applyBorder="1" applyAlignment="1">
      <alignment vertical="center"/>
      <protection/>
    </xf>
    <xf numFmtId="4" fontId="61" fillId="0" borderId="66" xfId="126" applyNumberFormat="1" applyFont="1" applyFill="1" applyBorder="1" applyAlignment="1">
      <alignment vertical="center"/>
      <protection/>
    </xf>
    <xf numFmtId="4" fontId="61" fillId="0" borderId="51" xfId="126" applyNumberFormat="1" applyFont="1" applyFill="1" applyBorder="1" applyAlignment="1">
      <alignment vertical="center"/>
      <protection/>
    </xf>
    <xf numFmtId="4" fontId="61" fillId="0" borderId="52" xfId="126" applyNumberFormat="1" applyFont="1" applyFill="1" applyBorder="1" applyAlignment="1">
      <alignment vertical="center"/>
      <protection/>
    </xf>
    <xf numFmtId="0" fontId="3" fillId="0" borderId="0" xfId="126" applyFont="1" applyAlignment="1">
      <alignment vertical="center"/>
      <protection/>
    </xf>
    <xf numFmtId="0" fontId="34" fillId="0" borderId="42" xfId="126" applyFont="1" applyBorder="1" applyAlignment="1">
      <alignment horizontal="center" vertical="center"/>
      <protection/>
    </xf>
    <xf numFmtId="0" fontId="34" fillId="0" borderId="67" xfId="126" applyFont="1" applyBorder="1" applyAlignment="1">
      <alignment vertical="center" wrapText="1"/>
      <protection/>
    </xf>
    <xf numFmtId="4" fontId="34" fillId="0" borderId="68" xfId="126" applyNumberFormat="1" applyFont="1" applyFill="1" applyBorder="1" applyAlignment="1">
      <alignment vertical="center"/>
      <protection/>
    </xf>
    <xf numFmtId="4" fontId="34" fillId="0" borderId="69" xfId="126" applyNumberFormat="1" applyFont="1" applyFill="1" applyBorder="1" applyAlignment="1">
      <alignment vertical="center"/>
      <protection/>
    </xf>
    <xf numFmtId="4" fontId="34" fillId="0" borderId="55" xfId="126" applyNumberFormat="1" applyFont="1" applyFill="1" applyBorder="1" applyAlignment="1">
      <alignment vertical="center"/>
      <protection/>
    </xf>
    <xf numFmtId="0" fontId="8" fillId="0" borderId="23" xfId="126" applyFont="1" applyBorder="1" applyAlignment="1">
      <alignment horizontal="center" vertical="center"/>
      <protection/>
    </xf>
    <xf numFmtId="0" fontId="8" fillId="0" borderId="33" xfId="126" applyFont="1" applyBorder="1" applyAlignment="1">
      <alignment vertical="center"/>
      <protection/>
    </xf>
    <xf numFmtId="4" fontId="8" fillId="0" borderId="70" xfId="126" applyNumberFormat="1" applyFont="1" applyFill="1" applyBorder="1" applyAlignment="1">
      <alignment vertical="center"/>
      <protection/>
    </xf>
    <xf numFmtId="4" fontId="8" fillId="0" borderId="64" xfId="126" applyNumberFormat="1" applyFont="1" applyFill="1" applyBorder="1" applyAlignment="1">
      <alignment vertical="center"/>
      <protection/>
    </xf>
    <xf numFmtId="4" fontId="8" fillId="0" borderId="60" xfId="126" applyNumberFormat="1" applyFont="1" applyFill="1" applyBorder="1" applyAlignment="1">
      <alignment vertical="center"/>
      <protection/>
    </xf>
    <xf numFmtId="0" fontId="8" fillId="0" borderId="0" xfId="127" applyFont="1" applyFill="1" applyBorder="1" applyAlignment="1">
      <alignment horizontal="center" vertical="center"/>
      <protection/>
    </xf>
    <xf numFmtId="49" fontId="8" fillId="0" borderId="0" xfId="127" applyNumberFormat="1" applyFont="1" applyFill="1" applyBorder="1" applyAlignment="1">
      <alignment horizontal="center" vertical="center"/>
      <protection/>
    </xf>
    <xf numFmtId="4" fontId="8" fillId="0" borderId="0" xfId="112" applyNumberFormat="1" applyFont="1" applyFill="1" applyBorder="1" applyAlignment="1">
      <alignment vertical="center"/>
      <protection/>
    </xf>
    <xf numFmtId="4" fontId="8" fillId="0" borderId="0" xfId="127" applyNumberFormat="1" applyFont="1" applyFill="1" applyBorder="1" applyAlignment="1">
      <alignment vertical="center"/>
      <protection/>
    </xf>
    <xf numFmtId="165" fontId="8" fillId="0" borderId="0" xfId="127" applyNumberFormat="1" applyFont="1" applyFill="1" applyBorder="1" applyAlignment="1">
      <alignment vertical="center"/>
      <protection/>
    </xf>
    <xf numFmtId="4" fontId="3" fillId="0" borderId="0" xfId="126" applyNumberFormat="1" applyAlignment="1">
      <alignment vertical="center"/>
      <protection/>
    </xf>
    <xf numFmtId="0" fontId="7" fillId="0" borderId="0" xfId="126" applyFont="1" applyAlignment="1">
      <alignment horizontal="center" vertical="center"/>
      <protection/>
    </xf>
    <xf numFmtId="0" fontId="7" fillId="0" borderId="38" xfId="126" applyFont="1" applyFill="1" applyBorder="1" applyAlignment="1">
      <alignment horizontal="center" vertical="center"/>
      <protection/>
    </xf>
    <xf numFmtId="49" fontId="33" fillId="0" borderId="31" xfId="126" applyNumberFormat="1" applyFont="1" applyFill="1" applyBorder="1" applyAlignment="1">
      <alignment horizontal="center" vertical="center"/>
      <protection/>
    </xf>
    <xf numFmtId="0" fontId="33" fillId="0" borderId="31" xfId="126" applyFont="1" applyFill="1" applyBorder="1" applyAlignment="1">
      <alignment horizontal="center" vertical="center"/>
      <protection/>
    </xf>
    <xf numFmtId="0" fontId="33" fillId="0" borderId="31" xfId="126" applyFont="1" applyFill="1" applyBorder="1" applyAlignment="1">
      <alignment horizontal="center" vertical="center"/>
      <protection/>
    </xf>
    <xf numFmtId="49" fontId="33" fillId="0" borderId="29" xfId="126" applyNumberFormat="1" applyFont="1" applyFill="1" applyBorder="1" applyAlignment="1">
      <alignment horizontal="center" vertical="center"/>
      <protection/>
    </xf>
    <xf numFmtId="0" fontId="35" fillId="0" borderId="32" xfId="123" applyFont="1" applyFill="1" applyBorder="1" applyAlignment="1">
      <alignment vertical="center"/>
      <protection/>
    </xf>
    <xf numFmtId="4" fontId="33" fillId="0" borderId="68" xfId="126" applyNumberFormat="1" applyFont="1" applyFill="1" applyBorder="1" applyAlignment="1">
      <alignment vertical="center"/>
      <protection/>
    </xf>
    <xf numFmtId="49" fontId="26" fillId="0" borderId="56" xfId="126" applyNumberFormat="1" applyFont="1" applyFill="1" applyBorder="1" applyAlignment="1">
      <alignment horizontal="center" vertical="center"/>
      <protection/>
    </xf>
    <xf numFmtId="0" fontId="8" fillId="0" borderId="23" xfId="126" applyFont="1" applyFill="1" applyBorder="1" applyAlignment="1">
      <alignment horizontal="center" vertical="center"/>
      <protection/>
    </xf>
    <xf numFmtId="49" fontId="8" fillId="0" borderId="33" xfId="126" applyNumberFormat="1" applyFont="1" applyFill="1" applyBorder="1" applyAlignment="1">
      <alignment horizontal="center" vertical="center"/>
      <protection/>
    </xf>
    <xf numFmtId="0" fontId="4" fillId="0" borderId="71" xfId="123" applyFont="1" applyFill="1" applyBorder="1" applyAlignment="1">
      <alignment vertical="center" wrapText="1"/>
      <protection/>
    </xf>
    <xf numFmtId="2" fontId="8" fillId="0" borderId="33" xfId="126" applyNumberFormat="1" applyFont="1" applyFill="1" applyBorder="1" applyAlignment="1">
      <alignment horizontal="left" vertical="center"/>
      <protection/>
    </xf>
    <xf numFmtId="0" fontId="61" fillId="0" borderId="20" xfId="126" applyFont="1" applyFill="1" applyBorder="1" applyAlignment="1">
      <alignment vertical="center"/>
      <protection/>
    </xf>
    <xf numFmtId="0" fontId="7" fillId="0" borderId="29" xfId="126" applyFont="1" applyFill="1" applyBorder="1" applyAlignment="1">
      <alignment vertical="center"/>
      <protection/>
    </xf>
    <xf numFmtId="4" fontId="7" fillId="0" borderId="72" xfId="126" applyNumberFormat="1" applyFont="1" applyFill="1" applyBorder="1" applyAlignment="1">
      <alignment vertical="center"/>
      <protection/>
    </xf>
    <xf numFmtId="4" fontId="7" fillId="0" borderId="61" xfId="126" applyNumberFormat="1" applyFont="1" applyFill="1" applyBorder="1" applyAlignment="1">
      <alignment vertical="center"/>
      <protection/>
    </xf>
    <xf numFmtId="4" fontId="7" fillId="0" borderId="65" xfId="126" applyNumberFormat="1" applyFont="1" applyFill="1" applyBorder="1" applyAlignment="1">
      <alignment vertical="center"/>
      <protection/>
    </xf>
    <xf numFmtId="1" fontId="8" fillId="0" borderId="23" xfId="126" applyNumberFormat="1" applyFont="1" applyFill="1" applyBorder="1" applyAlignment="1">
      <alignment horizontal="center" vertical="center"/>
      <protection/>
    </xf>
    <xf numFmtId="1" fontId="8" fillId="0" borderId="33" xfId="126" applyNumberFormat="1" applyFont="1" applyBorder="1" applyAlignment="1">
      <alignment horizontal="center" vertical="center"/>
      <protection/>
    </xf>
    <xf numFmtId="2" fontId="8" fillId="0" borderId="33" xfId="126" applyNumberFormat="1" applyFont="1" applyBorder="1" applyAlignment="1">
      <alignment horizontal="left" vertical="center"/>
      <protection/>
    </xf>
    <xf numFmtId="2" fontId="8" fillId="0" borderId="70" xfId="110" applyNumberFormat="1" applyFont="1" applyFill="1" applyBorder="1" applyAlignment="1">
      <alignment horizontal="right" vertical="center"/>
      <protection/>
    </xf>
    <xf numFmtId="0" fontId="7" fillId="0" borderId="42" xfId="126" applyFont="1" applyFill="1" applyBorder="1" applyAlignment="1">
      <alignment horizontal="center" vertical="center"/>
      <protection/>
    </xf>
    <xf numFmtId="0" fontId="7" fillId="0" borderId="67" xfId="126" applyFont="1" applyFill="1" applyBorder="1" applyAlignment="1">
      <alignment vertical="center"/>
      <protection/>
    </xf>
    <xf numFmtId="4" fontId="7" fillId="0" borderId="68" xfId="126" applyNumberFormat="1" applyFont="1" applyFill="1" applyBorder="1" applyAlignment="1">
      <alignment vertical="center"/>
      <protection/>
    </xf>
    <xf numFmtId="4" fontId="7" fillId="0" borderId="69" xfId="126" applyNumberFormat="1" applyFont="1" applyFill="1" applyBorder="1" applyAlignment="1">
      <alignment vertical="center"/>
      <protection/>
    </xf>
    <xf numFmtId="4" fontId="7" fillId="0" borderId="55" xfId="126" applyNumberFormat="1" applyFont="1" applyFill="1" applyBorder="1" applyAlignment="1">
      <alignment vertical="center"/>
      <protection/>
    </xf>
    <xf numFmtId="49" fontId="7" fillId="0" borderId="34" xfId="126" applyNumberFormat="1" applyFont="1" applyFill="1" applyBorder="1" applyAlignment="1">
      <alignment horizontal="center" vertical="center"/>
      <protection/>
    </xf>
    <xf numFmtId="4" fontId="8" fillId="0" borderId="62" xfId="126" applyNumberFormat="1" applyFont="1" applyFill="1" applyBorder="1" applyAlignment="1">
      <alignment vertical="center"/>
      <protection/>
    </xf>
    <xf numFmtId="1" fontId="8" fillId="0" borderId="48" xfId="126" applyNumberFormat="1" applyFont="1" applyFill="1" applyBorder="1" applyAlignment="1">
      <alignment horizontal="center" vertical="center"/>
      <protection/>
    </xf>
    <xf numFmtId="1" fontId="8" fillId="0" borderId="73" xfId="126" applyNumberFormat="1" applyFont="1" applyBorder="1" applyAlignment="1">
      <alignment horizontal="center" vertical="center"/>
      <protection/>
    </xf>
    <xf numFmtId="0" fontId="8" fillId="0" borderId="73" xfId="126" applyFont="1" applyBorder="1" applyAlignment="1">
      <alignment vertical="center"/>
      <protection/>
    </xf>
    <xf numFmtId="2" fontId="8" fillId="0" borderId="74" xfId="110" applyNumberFormat="1" applyFont="1" applyFill="1" applyBorder="1" applyAlignment="1">
      <alignment horizontal="right" vertical="center"/>
      <protection/>
    </xf>
    <xf numFmtId="2" fontId="8" fillId="0" borderId="75" xfId="110" applyNumberFormat="1" applyFont="1" applyFill="1" applyBorder="1" applyAlignment="1">
      <alignment horizontal="right" vertical="center"/>
      <protection/>
    </xf>
    <xf numFmtId="4" fontId="8" fillId="0" borderId="76" xfId="126" applyNumberFormat="1" applyFont="1" applyFill="1" applyBorder="1" applyAlignment="1">
      <alignment vertical="center"/>
      <protection/>
    </xf>
    <xf numFmtId="49" fontId="7" fillId="0" borderId="73" xfId="126" applyNumberFormat="1" applyFont="1" applyFill="1" applyBorder="1" applyAlignment="1">
      <alignment horizontal="center" vertical="center"/>
      <protection/>
    </xf>
    <xf numFmtId="0" fontId="6" fillId="0" borderId="0" xfId="110" applyFont="1" applyFill="1" applyAlignment="1">
      <alignment horizontal="center" vertical="center"/>
      <protection/>
    </xf>
    <xf numFmtId="49" fontId="7" fillId="0" borderId="57" xfId="126" applyNumberFormat="1" applyFont="1" applyFill="1" applyBorder="1" applyAlignment="1">
      <alignment horizontal="center" vertical="center" wrapText="1"/>
      <protection/>
    </xf>
    <xf numFmtId="49" fontId="7" fillId="0" borderId="53" xfId="126" applyNumberFormat="1" applyFont="1" applyFill="1" applyBorder="1" applyAlignment="1">
      <alignment horizontal="center" vertical="center" wrapText="1"/>
      <protection/>
    </xf>
    <xf numFmtId="49" fontId="7" fillId="0" borderId="31" xfId="127" applyNumberFormat="1" applyFont="1" applyFill="1" applyBorder="1" applyAlignment="1">
      <alignment horizontal="center" vertical="center" wrapText="1"/>
      <protection/>
    </xf>
    <xf numFmtId="0" fontId="7" fillId="0" borderId="45" xfId="110" applyFont="1" applyFill="1" applyBorder="1" applyAlignment="1">
      <alignment vertical="center" wrapText="1"/>
      <protection/>
    </xf>
    <xf numFmtId="2" fontId="7" fillId="0" borderId="45" xfId="110" applyNumberFormat="1" applyFont="1" applyFill="1" applyBorder="1" applyAlignment="1">
      <alignment vertical="center" wrapText="1"/>
      <protection/>
    </xf>
    <xf numFmtId="2" fontId="7" fillId="0" borderId="53" xfId="110" applyNumberFormat="1" applyFont="1" applyFill="1" applyBorder="1" applyAlignment="1">
      <alignment vertical="center" wrapText="1"/>
      <protection/>
    </xf>
    <xf numFmtId="2" fontId="7" fillId="0" borderId="59" xfId="110" applyNumberFormat="1" applyFont="1" applyFill="1" applyBorder="1" applyAlignment="1">
      <alignment vertical="center" wrapText="1"/>
      <protection/>
    </xf>
    <xf numFmtId="49" fontId="7" fillId="0" borderId="29" xfId="126" applyNumberFormat="1" applyFont="1" applyFill="1" applyBorder="1" applyAlignment="1">
      <alignment horizontal="center" vertical="center" wrapText="1"/>
      <protection/>
    </xf>
    <xf numFmtId="49" fontId="7" fillId="0" borderId="30" xfId="126" applyNumberFormat="1" applyFont="1" applyFill="1" applyBorder="1" applyAlignment="1">
      <alignment horizontal="center" vertical="center" wrapText="1"/>
      <protection/>
    </xf>
    <xf numFmtId="2" fontId="7" fillId="0" borderId="61" xfId="110" applyNumberFormat="1" applyFont="1" applyFill="1" applyBorder="1" applyAlignment="1">
      <alignment vertical="center" wrapText="1"/>
      <protection/>
    </xf>
    <xf numFmtId="2" fontId="7" fillId="0" borderId="31" xfId="110" applyNumberFormat="1" applyFont="1" applyFill="1" applyBorder="1" applyAlignment="1">
      <alignment vertical="center" wrapText="1"/>
      <protection/>
    </xf>
    <xf numFmtId="4" fontId="7" fillId="0" borderId="30" xfId="126" applyNumberFormat="1" applyFont="1" applyFill="1" applyBorder="1" applyAlignment="1">
      <alignment vertical="center" wrapText="1"/>
      <protection/>
    </xf>
    <xf numFmtId="2" fontId="7" fillId="0" borderId="65" xfId="110" applyNumberFormat="1" applyFont="1" applyFill="1" applyBorder="1" applyAlignment="1">
      <alignment vertical="center" wrapText="1"/>
      <protection/>
    </xf>
    <xf numFmtId="49" fontId="7" fillId="0" borderId="67" xfId="126" applyNumberFormat="1" applyFont="1" applyFill="1" applyBorder="1" applyAlignment="1">
      <alignment horizontal="center" vertical="center" wrapText="1"/>
      <protection/>
    </xf>
    <xf numFmtId="49" fontId="7" fillId="0" borderId="54" xfId="126" applyNumberFormat="1" applyFont="1" applyFill="1" applyBorder="1" applyAlignment="1">
      <alignment horizontal="center" vertical="center" wrapText="1"/>
      <protection/>
    </xf>
    <xf numFmtId="49" fontId="7" fillId="0" borderId="42" xfId="127" applyNumberFormat="1" applyFont="1" applyFill="1" applyBorder="1" applyAlignment="1">
      <alignment horizontal="center" vertical="center" wrapText="1"/>
      <protection/>
    </xf>
    <xf numFmtId="0" fontId="7" fillId="0" borderId="42" xfId="110" applyFont="1" applyFill="1" applyBorder="1" applyAlignment="1">
      <alignment vertical="center" wrapText="1"/>
      <protection/>
    </xf>
    <xf numFmtId="2" fontId="7" fillId="0" borderId="69" xfId="110" applyNumberFormat="1" applyFont="1" applyFill="1" applyBorder="1" applyAlignment="1">
      <alignment vertical="center" wrapText="1"/>
      <protection/>
    </xf>
    <xf numFmtId="2" fontId="7" fillId="0" borderId="42" xfId="110" applyNumberFormat="1" applyFont="1" applyFill="1" applyBorder="1" applyAlignment="1">
      <alignment vertical="center" wrapText="1"/>
      <protection/>
    </xf>
    <xf numFmtId="4" fontId="7" fillId="0" borderId="54" xfId="126" applyNumberFormat="1" applyFont="1" applyFill="1" applyBorder="1" applyAlignment="1">
      <alignment vertical="center" wrapText="1"/>
      <protection/>
    </xf>
    <xf numFmtId="2" fontId="7" fillId="0" borderId="55" xfId="110" applyNumberFormat="1" applyFont="1" applyFill="1" applyBorder="1" applyAlignment="1">
      <alignment vertical="center" wrapText="1"/>
      <protection/>
    </xf>
    <xf numFmtId="49" fontId="7" fillId="0" borderId="29" xfId="127" applyNumberFormat="1" applyFont="1" applyFill="1" applyBorder="1" applyAlignment="1">
      <alignment horizontal="right" vertical="center" wrapText="1"/>
      <protection/>
    </xf>
    <xf numFmtId="0" fontId="7" fillId="0" borderId="31" xfId="127" applyFont="1" applyFill="1" applyBorder="1" applyAlignment="1">
      <alignment vertical="center" wrapText="1"/>
      <protection/>
    </xf>
    <xf numFmtId="4" fontId="7" fillId="0" borderId="31" xfId="127" applyNumberFormat="1" applyFont="1" applyFill="1" applyBorder="1" applyAlignment="1">
      <alignment horizontal="right" vertical="center" wrapText="1"/>
      <protection/>
    </xf>
    <xf numFmtId="4" fontId="7" fillId="0" borderId="30" xfId="127" applyNumberFormat="1" applyFont="1" applyFill="1" applyBorder="1" applyAlignment="1">
      <alignment horizontal="right" vertical="center" wrapText="1"/>
      <protection/>
    </xf>
    <xf numFmtId="4" fontId="7" fillId="0" borderId="65" xfId="127" applyNumberFormat="1" applyFont="1" applyFill="1" applyBorder="1" applyAlignment="1">
      <alignment horizontal="right" vertical="center" wrapText="1"/>
      <protection/>
    </xf>
    <xf numFmtId="4" fontId="3" fillId="0" borderId="0" xfId="126" applyNumberFormat="1" applyFont="1" applyAlignment="1">
      <alignment vertical="center" wrapText="1"/>
      <protection/>
    </xf>
    <xf numFmtId="4" fontId="3" fillId="0" borderId="0" xfId="126" applyNumberFormat="1" applyFill="1" applyAlignment="1">
      <alignment vertical="center" wrapText="1"/>
      <protection/>
    </xf>
    <xf numFmtId="0" fontId="7" fillId="0" borderId="0" xfId="126" applyFont="1" applyFill="1" applyAlignment="1">
      <alignment horizontal="center" vertical="center" wrapText="1"/>
      <protection/>
    </xf>
    <xf numFmtId="0" fontId="7" fillId="0" borderId="38" xfId="126" applyFont="1" applyFill="1" applyBorder="1" applyAlignment="1">
      <alignment horizontal="center" vertical="center" wrapText="1"/>
      <protection/>
    </xf>
    <xf numFmtId="0" fontId="7" fillId="0" borderId="22" xfId="126" applyFont="1" applyFill="1" applyBorder="1" applyAlignment="1">
      <alignment horizontal="center" vertical="center" wrapText="1"/>
      <protection/>
    </xf>
    <xf numFmtId="49" fontId="7" fillId="0" borderId="61" xfId="127" applyNumberFormat="1" applyFont="1" applyFill="1" applyBorder="1" applyAlignment="1">
      <alignment horizontal="center" vertical="center" wrapText="1"/>
      <protection/>
    </xf>
    <xf numFmtId="49" fontId="8" fillId="0" borderId="64" xfId="127" applyNumberFormat="1" applyFont="1" applyFill="1" applyBorder="1" applyAlignment="1">
      <alignment horizontal="center" vertical="center" wrapText="1"/>
      <protection/>
    </xf>
    <xf numFmtId="49" fontId="7" fillId="0" borderId="31" xfId="127" applyNumberFormat="1" applyFont="1" applyFill="1" applyBorder="1" applyAlignment="1">
      <alignment horizontal="right" vertical="center"/>
      <protection/>
    </xf>
    <xf numFmtId="49" fontId="7" fillId="0" borderId="31" xfId="127" applyNumberFormat="1" applyFont="1" applyFill="1" applyBorder="1" applyAlignment="1">
      <alignment horizontal="center" vertical="center"/>
      <protection/>
    </xf>
    <xf numFmtId="0" fontId="7" fillId="0" borderId="31" xfId="127" applyFont="1" applyFill="1" applyBorder="1" applyAlignment="1">
      <alignment vertical="center"/>
      <protection/>
    </xf>
    <xf numFmtId="4" fontId="7" fillId="0" borderId="31" xfId="128" applyNumberFormat="1" applyFont="1" applyFill="1" applyBorder="1" applyAlignment="1">
      <alignment vertical="center"/>
      <protection/>
    </xf>
    <xf numFmtId="4" fontId="7" fillId="0" borderId="30" xfId="128" applyNumberFormat="1" applyFont="1" applyFill="1" applyBorder="1" applyAlignment="1">
      <alignment vertical="center"/>
      <protection/>
    </xf>
    <xf numFmtId="4" fontId="7" fillId="0" borderId="65" xfId="128" applyNumberFormat="1" applyFont="1" applyFill="1" applyBorder="1" applyAlignment="1">
      <alignment vertical="center"/>
      <protection/>
    </xf>
    <xf numFmtId="0" fontId="8" fillId="0" borderId="0" xfId="126" applyFont="1" applyFill="1" applyBorder="1" applyAlignment="1">
      <alignment horizontal="center" vertical="center"/>
      <protection/>
    </xf>
    <xf numFmtId="49" fontId="8" fillId="0" borderId="0" xfId="126" applyNumberFormat="1" applyFont="1" applyFill="1" applyBorder="1" applyAlignment="1">
      <alignment horizontal="center" vertical="center"/>
      <protection/>
    </xf>
    <xf numFmtId="2" fontId="8" fillId="0" borderId="0" xfId="110" applyNumberFormat="1" applyFont="1" applyFill="1" applyBorder="1" applyAlignment="1">
      <alignment horizontal="right" vertical="center"/>
      <protection/>
    </xf>
    <xf numFmtId="4" fontId="8" fillId="0" borderId="0" xfId="126" applyNumberFormat="1" applyFont="1" applyFill="1" applyBorder="1" applyAlignment="1">
      <alignment vertical="center"/>
      <protection/>
    </xf>
    <xf numFmtId="0" fontId="2" fillId="0" borderId="0" xfId="124" applyFill="1">
      <alignment/>
      <protection/>
    </xf>
    <xf numFmtId="0" fontId="3" fillId="0" borderId="0" xfId="110" applyFill="1">
      <alignment/>
      <protection/>
    </xf>
    <xf numFmtId="4" fontId="3" fillId="0" borderId="0" xfId="126" applyNumberFormat="1" applyFill="1">
      <alignment/>
      <protection/>
    </xf>
    <xf numFmtId="0" fontId="7" fillId="0" borderId="38" xfId="126" applyFont="1" applyFill="1" applyBorder="1" applyAlignment="1">
      <alignment horizontal="center" vertical="center"/>
      <protection/>
    </xf>
    <xf numFmtId="0" fontId="7" fillId="0" borderId="37" xfId="126" applyFont="1" applyFill="1" applyBorder="1" applyAlignment="1">
      <alignment horizontal="center" vertical="center"/>
      <protection/>
    </xf>
    <xf numFmtId="0" fontId="7" fillId="0" borderId="22" xfId="126" applyFont="1" applyFill="1" applyBorder="1" applyAlignment="1">
      <alignment horizontal="center" vertical="center"/>
      <protection/>
    </xf>
    <xf numFmtId="49" fontId="7" fillId="0" borderId="61" xfId="127" applyNumberFormat="1" applyFont="1" applyFill="1" applyBorder="1" applyAlignment="1">
      <alignment horizontal="center" vertical="center"/>
      <protection/>
    </xf>
    <xf numFmtId="0" fontId="3" fillId="0" borderId="0" xfId="126" applyFont="1" applyFill="1">
      <alignment/>
      <protection/>
    </xf>
    <xf numFmtId="49" fontId="8" fillId="0" borderId="67" xfId="128" applyNumberFormat="1" applyFont="1" applyFill="1" applyBorder="1" applyAlignment="1">
      <alignment horizontal="center" vertical="center"/>
      <protection/>
    </xf>
    <xf numFmtId="49" fontId="8" fillId="0" borderId="25" xfId="128" applyNumberFormat="1" applyFont="1" applyFill="1" applyBorder="1" applyAlignment="1">
      <alignment horizontal="center" vertical="center"/>
      <protection/>
    </xf>
    <xf numFmtId="49" fontId="8" fillId="0" borderId="58" xfId="127" applyNumberFormat="1" applyFont="1" applyFill="1" applyBorder="1" applyAlignment="1">
      <alignment horizontal="center" vertical="center"/>
      <protection/>
    </xf>
    <xf numFmtId="49" fontId="8" fillId="0" borderId="50" xfId="127" applyNumberFormat="1" applyFont="1" applyFill="1" applyBorder="1" applyAlignment="1">
      <alignment horizontal="center" vertical="center"/>
      <protection/>
    </xf>
    <xf numFmtId="49" fontId="8" fillId="0" borderId="0" xfId="128" applyNumberFormat="1" applyFont="1" applyFill="1" applyBorder="1" applyAlignment="1">
      <alignment horizontal="center" vertical="center"/>
      <protection/>
    </xf>
    <xf numFmtId="49" fontId="8" fillId="0" borderId="0" xfId="127" applyNumberFormat="1" applyFont="1" applyFill="1" applyBorder="1" applyAlignment="1">
      <alignment horizontal="right" vertical="center"/>
      <protection/>
    </xf>
    <xf numFmtId="0" fontId="8" fillId="0" borderId="0" xfId="128" applyFont="1" applyFill="1" applyBorder="1" applyAlignment="1">
      <alignment horizontal="center" vertical="center"/>
      <protection/>
    </xf>
    <xf numFmtId="0" fontId="8" fillId="0" borderId="0" xfId="128" applyFont="1" applyFill="1" applyBorder="1" applyAlignment="1">
      <alignment vertical="center" wrapText="1"/>
      <protection/>
    </xf>
    <xf numFmtId="4" fontId="8" fillId="0" borderId="0" xfId="128" applyNumberFormat="1" applyFont="1" applyFill="1" applyBorder="1" applyAlignment="1">
      <alignment vertical="center"/>
      <protection/>
    </xf>
    <xf numFmtId="49" fontId="8" fillId="0" borderId="0" xfId="129" applyNumberFormat="1" applyFont="1" applyBorder="1" applyAlignment="1">
      <alignment horizontal="center" vertical="center"/>
      <protection/>
    </xf>
    <xf numFmtId="0" fontId="8" fillId="0" borderId="0" xfId="129" applyFont="1" applyBorder="1" applyAlignment="1">
      <alignment horizontal="center" vertical="center"/>
      <protection/>
    </xf>
    <xf numFmtId="4" fontId="8" fillId="0" borderId="0" xfId="114" applyNumberFormat="1" applyFont="1" applyFill="1" applyBorder="1" applyAlignment="1">
      <alignment vertical="center"/>
      <protection/>
    </xf>
    <xf numFmtId="0" fontId="8" fillId="0" borderId="0" xfId="129" applyFont="1" applyFill="1" applyBorder="1" applyAlignment="1">
      <alignment vertical="center"/>
      <protection/>
    </xf>
    <xf numFmtId="2" fontId="8" fillId="0" borderId="0" xfId="110" applyNumberFormat="1" applyFont="1" applyFill="1" applyBorder="1" applyAlignment="1">
      <alignment vertical="center"/>
      <protection/>
    </xf>
    <xf numFmtId="49" fontId="8" fillId="0" borderId="0" xfId="127" applyNumberFormat="1" applyFont="1" applyFill="1" applyBorder="1" applyAlignment="1">
      <alignment horizontal="right" vertical="center" wrapText="1"/>
      <protection/>
    </xf>
    <xf numFmtId="49" fontId="8" fillId="0" borderId="0" xfId="127" applyNumberFormat="1" applyFont="1" applyFill="1" applyBorder="1" applyAlignment="1">
      <alignment horizontal="left" vertical="center" wrapText="1"/>
      <protection/>
    </xf>
    <xf numFmtId="0" fontId="8" fillId="0" borderId="0" xfId="127" applyFont="1" applyFill="1" applyBorder="1" applyAlignment="1">
      <alignment vertical="center" wrapText="1"/>
      <protection/>
    </xf>
    <xf numFmtId="4" fontId="8" fillId="0" borderId="0" xfId="127" applyNumberFormat="1" applyFont="1" applyFill="1" applyBorder="1" applyAlignment="1">
      <alignment horizontal="right" vertical="center" wrapText="1"/>
      <protection/>
    </xf>
    <xf numFmtId="2" fontId="8" fillId="0" borderId="62" xfId="110" applyNumberFormat="1" applyFont="1" applyFill="1" applyBorder="1" applyAlignment="1">
      <alignment horizontal="right" vertical="center"/>
      <protection/>
    </xf>
    <xf numFmtId="0" fontId="26" fillId="0" borderId="24" xfId="126" applyFont="1" applyBorder="1" applyAlignment="1">
      <alignment vertical="center" wrapText="1"/>
      <protection/>
    </xf>
    <xf numFmtId="0" fontId="8" fillId="0" borderId="56" xfId="126" applyFont="1" applyBorder="1" applyAlignment="1">
      <alignment vertical="center" wrapText="1"/>
      <protection/>
    </xf>
    <xf numFmtId="0" fontId="8" fillId="0" borderId="56" xfId="126" applyFont="1" applyBorder="1" applyAlignment="1">
      <alignment horizontal="center" vertical="center" wrapText="1"/>
      <protection/>
    </xf>
    <xf numFmtId="49" fontId="7" fillId="0" borderId="61" xfId="0" applyNumberFormat="1" applyFont="1" applyBorder="1" applyAlignment="1">
      <alignment horizontal="center" vertical="center" wrapText="1"/>
    </xf>
    <xf numFmtId="0" fontId="26" fillId="0" borderId="50" xfId="126" applyFont="1" applyBorder="1" applyAlignment="1">
      <alignment vertical="center" wrapText="1"/>
      <protection/>
    </xf>
    <xf numFmtId="2" fontId="7" fillId="0" borderId="60" xfId="126" applyNumberFormat="1" applyFont="1" applyBorder="1" applyAlignment="1">
      <alignment vertical="center" wrapText="1"/>
      <protection/>
    </xf>
    <xf numFmtId="4" fontId="7" fillId="0" borderId="60" xfId="126" applyNumberFormat="1" applyFont="1" applyFill="1" applyBorder="1" applyAlignment="1">
      <alignment vertical="center"/>
      <protection/>
    </xf>
    <xf numFmtId="0" fontId="7" fillId="0" borderId="57" xfId="129" applyFont="1" applyFill="1" applyBorder="1" applyAlignment="1">
      <alignment horizontal="center" vertical="center"/>
      <protection/>
    </xf>
    <xf numFmtId="0" fontId="7" fillId="0" borderId="45" xfId="129" applyFont="1" applyFill="1" applyBorder="1" applyAlignment="1">
      <alignment vertical="center"/>
      <protection/>
    </xf>
    <xf numFmtId="4" fontId="7" fillId="0" borderId="59" xfId="110" applyNumberFormat="1" applyFont="1" applyFill="1" applyBorder="1" applyAlignment="1">
      <alignment horizontal="right" vertical="center"/>
      <protection/>
    </xf>
    <xf numFmtId="4" fontId="7" fillId="0" borderId="53" xfId="110" applyNumberFormat="1" applyFont="1" applyFill="1" applyBorder="1" applyAlignment="1">
      <alignment horizontal="right" vertical="center"/>
      <protection/>
    </xf>
    <xf numFmtId="0" fontId="8" fillId="0" borderId="0" xfId="129" applyFont="1" applyFill="1" applyBorder="1" applyAlignment="1">
      <alignment horizontal="center" vertical="center"/>
      <protection/>
    </xf>
    <xf numFmtId="4" fontId="8" fillId="0" borderId="0" xfId="110" applyNumberFormat="1" applyFont="1" applyFill="1" applyBorder="1" applyAlignment="1">
      <alignment horizontal="right" vertical="center"/>
      <protection/>
    </xf>
    <xf numFmtId="49" fontId="7" fillId="0" borderId="57" xfId="126" applyNumberFormat="1" applyFont="1" applyFill="1" applyBorder="1" applyAlignment="1">
      <alignment horizontal="right" vertical="center"/>
      <protection/>
    </xf>
    <xf numFmtId="49" fontId="7" fillId="0" borderId="33" xfId="126" applyNumberFormat="1" applyFont="1" applyFill="1" applyBorder="1" applyAlignment="1">
      <alignment horizontal="right" vertical="center"/>
      <protection/>
    </xf>
    <xf numFmtId="0" fontId="8" fillId="0" borderId="64" xfId="126" applyFont="1" applyFill="1" applyBorder="1" applyAlignment="1">
      <alignment horizontal="center" vertical="center"/>
      <protection/>
    </xf>
    <xf numFmtId="0" fontId="8" fillId="0" borderId="23" xfId="126" applyFont="1" applyFill="1" applyBorder="1" applyAlignment="1">
      <alignment vertical="center"/>
      <protection/>
    </xf>
    <xf numFmtId="0" fontId="7" fillId="0" borderId="19" xfId="112" applyFont="1" applyBorder="1" applyAlignment="1">
      <alignment horizontal="center" vertical="center" wrapText="1"/>
      <protection/>
    </xf>
    <xf numFmtId="49" fontId="8" fillId="0" borderId="57" xfId="126" applyNumberFormat="1" applyFont="1" applyFill="1" applyBorder="1" applyAlignment="1">
      <alignment horizontal="center" vertical="center"/>
      <protection/>
    </xf>
    <xf numFmtId="49" fontId="8" fillId="0" borderId="53" xfId="126" applyNumberFormat="1" applyFont="1" applyFill="1" applyBorder="1" applyAlignment="1">
      <alignment horizontal="center" vertical="center"/>
      <protection/>
    </xf>
    <xf numFmtId="0" fontId="8" fillId="0" borderId="45" xfId="126" applyFont="1" applyFill="1" applyBorder="1" applyAlignment="1">
      <alignment horizontal="center" vertical="center"/>
      <protection/>
    </xf>
    <xf numFmtId="0" fontId="8" fillId="0" borderId="57" xfId="110" applyFont="1" applyFill="1" applyBorder="1" applyAlignment="1">
      <alignment horizontal="center" vertical="center"/>
      <protection/>
    </xf>
    <xf numFmtId="4" fontId="8" fillId="0" borderId="53" xfId="126" applyNumberFormat="1" applyFont="1" applyFill="1" applyBorder="1" applyAlignment="1">
      <alignment vertical="center"/>
      <protection/>
    </xf>
    <xf numFmtId="0" fontId="7" fillId="0" borderId="48" xfId="126" applyFont="1" applyFill="1" applyBorder="1" applyAlignment="1">
      <alignment horizontal="center" vertical="center"/>
      <protection/>
    </xf>
    <xf numFmtId="0" fontId="7" fillId="0" borderId="73" xfId="129" applyFont="1" applyFill="1" applyBorder="1" applyAlignment="1">
      <alignment horizontal="center" vertical="center"/>
      <protection/>
    </xf>
    <xf numFmtId="0" fontId="7" fillId="0" borderId="48" xfId="129" applyFont="1" applyFill="1" applyBorder="1" applyAlignment="1">
      <alignment vertical="center"/>
      <protection/>
    </xf>
    <xf numFmtId="2" fontId="7" fillId="0" borderId="75" xfId="110" applyNumberFormat="1" applyFont="1" applyFill="1" applyBorder="1" applyAlignment="1">
      <alignment horizontal="right" vertical="center"/>
      <protection/>
    </xf>
    <xf numFmtId="2" fontId="7" fillId="0" borderId="48" xfId="110" applyNumberFormat="1" applyFont="1" applyFill="1" applyBorder="1" applyAlignment="1">
      <alignment horizontal="right" vertical="center"/>
      <protection/>
    </xf>
    <xf numFmtId="2" fontId="7" fillId="0" borderId="77" xfId="110" applyNumberFormat="1" applyFont="1" applyFill="1" applyBorder="1" applyAlignment="1">
      <alignment vertical="center"/>
      <protection/>
    </xf>
    <xf numFmtId="49" fontId="8" fillId="0" borderId="73" xfId="126" applyNumberFormat="1" applyFont="1" applyFill="1" applyBorder="1" applyAlignment="1">
      <alignment horizontal="center" vertical="center"/>
      <protection/>
    </xf>
    <xf numFmtId="49" fontId="8" fillId="0" borderId="78" xfId="126" applyNumberFormat="1" applyFont="1" applyFill="1" applyBorder="1" applyAlignment="1">
      <alignment horizontal="center" vertical="center"/>
      <protection/>
    </xf>
    <xf numFmtId="0" fontId="8" fillId="0" borderId="48" xfId="126" applyFont="1" applyFill="1" applyBorder="1" applyAlignment="1">
      <alignment horizontal="center" vertical="center"/>
      <protection/>
    </xf>
    <xf numFmtId="0" fontId="8" fillId="0" borderId="73" xfId="129" applyFont="1" applyFill="1" applyBorder="1" applyAlignment="1">
      <alignment horizontal="center" vertical="center"/>
      <protection/>
    </xf>
    <xf numFmtId="0" fontId="37" fillId="0" borderId="45" xfId="125" applyFont="1" applyBorder="1">
      <alignment/>
      <protection/>
    </xf>
    <xf numFmtId="2" fontId="8" fillId="0" borderId="48" xfId="110" applyNumberFormat="1" applyFont="1" applyFill="1" applyBorder="1" applyAlignment="1">
      <alignment horizontal="right" vertical="center"/>
      <protection/>
    </xf>
    <xf numFmtId="4" fontId="8" fillId="0" borderId="79" xfId="126" applyNumberFormat="1" applyFont="1" applyFill="1" applyBorder="1" applyAlignment="1">
      <alignment vertical="center"/>
      <protection/>
    </xf>
    <xf numFmtId="49" fontId="7" fillId="0" borderId="63" xfId="126" applyNumberFormat="1" applyFont="1" applyFill="1" applyBorder="1" applyAlignment="1">
      <alignment horizontal="center" vertical="center"/>
      <protection/>
    </xf>
    <xf numFmtId="0" fontId="3" fillId="0" borderId="33" xfId="126" applyBorder="1">
      <alignment/>
      <protection/>
    </xf>
    <xf numFmtId="0" fontId="3" fillId="0" borderId="34" xfId="126" applyBorder="1">
      <alignment/>
      <protection/>
    </xf>
    <xf numFmtId="0" fontId="3" fillId="0" borderId="23" xfId="126" applyBorder="1">
      <alignment/>
      <protection/>
    </xf>
    <xf numFmtId="0" fontId="8" fillId="0" borderId="33" xfId="126" applyFont="1" applyBorder="1" applyAlignment="1">
      <alignment horizontal="center"/>
      <protection/>
    </xf>
    <xf numFmtId="0" fontId="37" fillId="0" borderId="23" xfId="125" applyFont="1" applyBorder="1">
      <alignment/>
      <protection/>
    </xf>
    <xf numFmtId="4" fontId="8" fillId="0" borderId="23" xfId="126" applyNumberFormat="1" applyFont="1" applyBorder="1">
      <alignment/>
      <protection/>
    </xf>
    <xf numFmtId="4" fontId="8" fillId="0" borderId="46" xfId="126" applyNumberFormat="1" applyFont="1" applyBorder="1">
      <alignment/>
      <protection/>
    </xf>
    <xf numFmtId="4" fontId="8" fillId="0" borderId="35" xfId="126" applyNumberFormat="1" applyFont="1" applyBorder="1">
      <alignment/>
      <protection/>
    </xf>
    <xf numFmtId="0" fontId="7" fillId="0" borderId="29" xfId="125" applyFont="1" applyBorder="1" applyAlignment="1">
      <alignment wrapText="1"/>
      <protection/>
    </xf>
    <xf numFmtId="0" fontId="8" fillId="0" borderId="67" xfId="125" applyFont="1" applyBorder="1" applyAlignment="1">
      <alignment wrapText="1"/>
      <protection/>
    </xf>
    <xf numFmtId="0" fontId="7" fillId="0" borderId="67" xfId="125" applyFont="1" applyBorder="1">
      <alignment/>
      <protection/>
    </xf>
    <xf numFmtId="0" fontId="8" fillId="0" borderId="33" xfId="125" applyFont="1" applyBorder="1">
      <alignment/>
      <protection/>
    </xf>
    <xf numFmtId="4" fontId="7" fillId="0" borderId="45" xfId="110" applyNumberFormat="1" applyFont="1" applyFill="1" applyBorder="1" applyAlignment="1">
      <alignment vertical="center"/>
      <protection/>
    </xf>
    <xf numFmtId="4" fontId="7" fillId="0" borderId="59" xfId="110" applyNumberFormat="1" applyFont="1" applyFill="1" applyBorder="1" applyAlignment="1">
      <alignment vertical="center"/>
      <protection/>
    </xf>
    <xf numFmtId="4" fontId="8" fillId="0" borderId="45" xfId="110" applyNumberFormat="1" applyFont="1" applyFill="1" applyBorder="1" applyAlignment="1">
      <alignment vertical="center"/>
      <protection/>
    </xf>
    <xf numFmtId="4" fontId="8" fillId="0" borderId="59" xfId="110" applyNumberFormat="1" applyFont="1" applyFill="1" applyBorder="1" applyAlignment="1">
      <alignment vertical="center"/>
      <protection/>
    </xf>
    <xf numFmtId="4" fontId="7" fillId="0" borderId="45" xfId="110" applyNumberFormat="1" applyFont="1" applyFill="1" applyBorder="1" applyAlignment="1">
      <alignment horizontal="right" vertical="center"/>
      <protection/>
    </xf>
    <xf numFmtId="4" fontId="8" fillId="0" borderId="62" xfId="110" applyNumberFormat="1" applyFont="1" applyFill="1" applyBorder="1" applyAlignment="1">
      <alignment vertical="center"/>
      <protection/>
    </xf>
    <xf numFmtId="0" fontId="7" fillId="0" borderId="31" xfId="126" applyFont="1" applyBorder="1" applyAlignment="1">
      <alignment horizontal="center" vertical="center"/>
      <protection/>
    </xf>
    <xf numFmtId="0" fontId="7" fillId="0" borderId="32" xfId="126" applyFont="1" applyBorder="1" applyAlignment="1">
      <alignment vertical="center"/>
      <protection/>
    </xf>
    <xf numFmtId="0" fontId="8" fillId="0" borderId="56" xfId="126" applyFont="1" applyFill="1" applyBorder="1" applyAlignment="1">
      <alignment horizontal="center" vertical="center"/>
      <protection/>
    </xf>
    <xf numFmtId="0" fontId="8" fillId="0" borderId="56" xfId="126" applyFont="1" applyBorder="1" applyAlignment="1">
      <alignment horizontal="center" vertical="center"/>
      <protection/>
    </xf>
    <xf numFmtId="0" fontId="8" fillId="0" borderId="25" xfId="126" applyFont="1" applyBorder="1" applyAlignment="1">
      <alignment vertical="center"/>
      <protection/>
    </xf>
    <xf numFmtId="4" fontId="8" fillId="0" borderId="80" xfId="126" applyNumberFormat="1" applyFont="1" applyFill="1" applyBorder="1" applyAlignment="1">
      <alignment vertical="center"/>
      <protection/>
    </xf>
    <xf numFmtId="49" fontId="62" fillId="0" borderId="0" xfId="126" applyNumberFormat="1" applyFont="1" applyFill="1" applyBorder="1" applyAlignment="1">
      <alignment horizontal="center" vertical="center"/>
      <protection/>
    </xf>
    <xf numFmtId="0" fontId="8" fillId="0" borderId="0" xfId="126" applyFont="1" applyBorder="1" applyAlignment="1">
      <alignment horizontal="center" vertical="center"/>
      <protection/>
    </xf>
    <xf numFmtId="0" fontId="8" fillId="0" borderId="0" xfId="126" applyFont="1" applyBorder="1" applyAlignment="1">
      <alignment vertical="center"/>
      <protection/>
    </xf>
    <xf numFmtId="165" fontId="30" fillId="0" borderId="22" xfId="109" applyNumberFormat="1" applyFont="1" applyBorder="1" applyAlignment="1">
      <alignment horizontal="right" vertical="center" wrapText="1"/>
      <protection/>
    </xf>
    <xf numFmtId="165" fontId="31" fillId="0" borderId="45" xfId="109" applyNumberFormat="1" applyFont="1" applyBorder="1" applyAlignment="1">
      <alignment horizontal="right" vertical="center" wrapText="1"/>
      <protection/>
    </xf>
    <xf numFmtId="165" fontId="30" fillId="0" borderId="45" xfId="109" applyNumberFormat="1" applyFont="1" applyBorder="1" applyAlignment="1">
      <alignment horizontal="right" vertical="center" wrapText="1"/>
      <protection/>
    </xf>
    <xf numFmtId="49" fontId="7" fillId="0" borderId="61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0" fontId="8" fillId="0" borderId="64" xfId="0" applyFont="1" applyBorder="1" applyAlignment="1">
      <alignment horizontal="center"/>
    </xf>
    <xf numFmtId="49" fontId="8" fillId="0" borderId="64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2" fontId="8" fillId="0" borderId="34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8" fillId="0" borderId="34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81" xfId="0" applyFont="1" applyBorder="1" applyAlignment="1">
      <alignment horizontal="center"/>
    </xf>
    <xf numFmtId="0" fontId="32" fillId="0" borderId="82" xfId="110" applyFont="1" applyBorder="1" applyAlignment="1">
      <alignment vertical="center" wrapText="1"/>
      <protection/>
    </xf>
    <xf numFmtId="0" fontId="7" fillId="0" borderId="21" xfId="126" applyFont="1" applyBorder="1" applyAlignment="1">
      <alignment vertical="center"/>
      <protection/>
    </xf>
    <xf numFmtId="0" fontId="60" fillId="0" borderId="21" xfId="126" applyFont="1" applyFill="1" applyBorder="1" applyAlignment="1">
      <alignment vertical="center"/>
      <protection/>
    </xf>
    <xf numFmtId="0" fontId="34" fillId="0" borderId="41" xfId="126" applyFont="1" applyFill="1" applyBorder="1" applyAlignment="1">
      <alignment vertical="center"/>
      <protection/>
    </xf>
    <xf numFmtId="0" fontId="8" fillId="0" borderId="83" xfId="126" applyFont="1" applyFill="1" applyBorder="1" applyAlignment="1">
      <alignment vertical="center"/>
      <protection/>
    </xf>
    <xf numFmtId="0" fontId="8" fillId="0" borderId="0" xfId="127" applyFont="1" applyFill="1" applyBorder="1" applyAlignment="1">
      <alignment vertical="center"/>
      <protection/>
    </xf>
    <xf numFmtId="0" fontId="61" fillId="0" borderId="21" xfId="126" applyFont="1" applyBorder="1" applyAlignment="1">
      <alignment vertical="center"/>
      <protection/>
    </xf>
    <xf numFmtId="0" fontId="7" fillId="0" borderId="28" xfId="126" applyFont="1" applyFill="1" applyBorder="1" applyAlignment="1">
      <alignment vertical="center"/>
      <protection/>
    </xf>
    <xf numFmtId="0" fontId="8" fillId="0" borderId="84" xfId="126" applyFont="1" applyFill="1" applyBorder="1" applyAlignment="1">
      <alignment vertical="center"/>
      <protection/>
    </xf>
    <xf numFmtId="0" fontId="2" fillId="0" borderId="0" xfId="124" applyFill="1" applyAlignment="1">
      <alignment/>
      <protection/>
    </xf>
    <xf numFmtId="0" fontId="3" fillId="0" borderId="0" xfId="126" applyFill="1" applyAlignment="1">
      <alignment/>
      <protection/>
    </xf>
    <xf numFmtId="0" fontId="7" fillId="0" borderId="36" xfId="126" applyFont="1" applyFill="1" applyBorder="1" applyAlignment="1">
      <alignment vertical="center"/>
      <protection/>
    </xf>
    <xf numFmtId="0" fontId="7" fillId="0" borderId="21" xfId="126" applyFont="1" applyFill="1" applyBorder="1" applyAlignment="1">
      <alignment vertical="center"/>
      <protection/>
    </xf>
    <xf numFmtId="0" fontId="7" fillId="0" borderId="85" xfId="127" applyFont="1" applyFill="1" applyBorder="1" applyAlignment="1">
      <alignment vertical="center"/>
      <protection/>
    </xf>
    <xf numFmtId="0" fontId="8" fillId="0" borderId="86" xfId="127" applyFont="1" applyFill="1" applyBorder="1" applyAlignment="1">
      <alignment vertical="center"/>
      <protection/>
    </xf>
    <xf numFmtId="0" fontId="8" fillId="0" borderId="87" xfId="127" applyFont="1" applyFill="1" applyBorder="1" applyAlignment="1">
      <alignment vertical="center"/>
      <protection/>
    </xf>
    <xf numFmtId="0" fontId="8" fillId="0" borderId="84" xfId="127" applyFont="1" applyFill="1" applyBorder="1" applyAlignment="1">
      <alignment vertical="center"/>
      <protection/>
    </xf>
    <xf numFmtId="0" fontId="2" fillId="0" borderId="0" xfId="124" applyAlignment="1">
      <alignment/>
      <protection/>
    </xf>
    <xf numFmtId="0" fontId="3" fillId="0" borderId="0" xfId="110" applyBorder="1" applyAlignment="1">
      <alignment/>
      <protection/>
    </xf>
    <xf numFmtId="0" fontId="7" fillId="0" borderId="28" xfId="129" applyFont="1" applyBorder="1" applyAlignment="1">
      <alignment vertical="center"/>
      <protection/>
    </xf>
    <xf numFmtId="0" fontId="8" fillId="0" borderId="24" xfId="129" applyFont="1" applyBorder="1" applyAlignment="1">
      <alignment vertical="center"/>
      <protection/>
    </xf>
    <xf numFmtId="0" fontId="8" fillId="0" borderId="0" xfId="129" applyFont="1" applyBorder="1" applyAlignment="1">
      <alignment vertical="center"/>
      <protection/>
    </xf>
    <xf numFmtId="0" fontId="7" fillId="0" borderId="85" xfId="126" applyFont="1" applyFill="1" applyBorder="1" applyAlignment="1">
      <alignment vertical="center"/>
      <protection/>
    </xf>
    <xf numFmtId="0" fontId="8" fillId="0" borderId="0" xfId="127" applyFont="1" applyFill="1" applyBorder="1" applyAlignment="1">
      <alignment/>
      <protection/>
    </xf>
    <xf numFmtId="0" fontId="7" fillId="0" borderId="86" xfId="126" applyFont="1" applyFill="1" applyBorder="1" applyAlignment="1">
      <alignment vertical="center"/>
      <protection/>
    </xf>
    <xf numFmtId="0" fontId="7" fillId="0" borderId="84" xfId="126" applyFont="1" applyFill="1" applyBorder="1" applyAlignment="1">
      <alignment vertical="center"/>
      <protection/>
    </xf>
    <xf numFmtId="0" fontId="8" fillId="0" borderId="0" xfId="126" applyFont="1" applyFill="1" applyBorder="1" applyAlignment="1">
      <alignment vertical="center"/>
      <protection/>
    </xf>
    <xf numFmtId="0" fontId="7" fillId="0" borderId="36" xfId="126" applyFont="1" applyFill="1" applyBorder="1" applyAlignment="1">
      <alignment vertical="center" wrapText="1"/>
      <protection/>
    </xf>
    <xf numFmtId="0" fontId="7" fillId="0" borderId="21" xfId="126" applyFont="1" applyFill="1" applyBorder="1" applyAlignment="1">
      <alignment vertical="center" wrapText="1"/>
      <protection/>
    </xf>
    <xf numFmtId="0" fontId="7" fillId="0" borderId="28" xfId="127" applyFont="1" applyFill="1" applyBorder="1" applyAlignment="1">
      <alignment vertical="center" wrapText="1"/>
      <protection/>
    </xf>
    <xf numFmtId="0" fontId="8" fillId="0" borderId="24" xfId="127" applyFont="1" applyFill="1" applyBorder="1" applyAlignment="1">
      <alignment vertical="center" wrapText="1"/>
      <protection/>
    </xf>
    <xf numFmtId="0" fontId="7" fillId="0" borderId="24" xfId="127" applyFont="1" applyFill="1" applyBorder="1" applyAlignment="1">
      <alignment vertical="center" wrapText="1"/>
      <protection/>
    </xf>
    <xf numFmtId="0" fontId="7" fillId="0" borderId="0" xfId="127" applyFont="1" applyFill="1" applyBorder="1" applyAlignment="1">
      <alignment vertical="center" wrapText="1"/>
      <protection/>
    </xf>
    <xf numFmtId="0" fontId="7" fillId="0" borderId="36" xfId="126" applyFont="1" applyBorder="1" applyAlignment="1">
      <alignment vertical="center"/>
      <protection/>
    </xf>
    <xf numFmtId="0" fontId="33" fillId="0" borderId="28" xfId="126" applyFont="1" applyFill="1" applyBorder="1" applyAlignment="1">
      <alignment vertical="center"/>
      <protection/>
    </xf>
    <xf numFmtId="0" fontId="8" fillId="0" borderId="24" xfId="126" applyFont="1" applyFill="1" applyBorder="1" applyAlignment="1">
      <alignment vertical="center"/>
      <protection/>
    </xf>
    <xf numFmtId="0" fontId="8" fillId="0" borderId="44" xfId="127" applyFont="1" applyFill="1" applyBorder="1" applyAlignment="1">
      <alignment vertical="center"/>
      <protection/>
    </xf>
    <xf numFmtId="0" fontId="8" fillId="0" borderId="24" xfId="127" applyFont="1" applyFill="1" applyBorder="1" applyAlignment="1">
      <alignment vertical="center"/>
      <protection/>
    </xf>
    <xf numFmtId="0" fontId="7" fillId="0" borderId="21" xfId="126" applyFont="1" applyBorder="1" applyAlignment="1">
      <alignment vertical="center" wrapText="1"/>
      <protection/>
    </xf>
    <xf numFmtId="0" fontId="7" fillId="0" borderId="86" xfId="126" applyFont="1" applyFill="1" applyBorder="1" applyAlignment="1">
      <alignment vertical="center" wrapText="1"/>
      <protection/>
    </xf>
    <xf numFmtId="0" fontId="8" fillId="0" borderId="86" xfId="126" applyFont="1" applyFill="1" applyBorder="1" applyAlignment="1">
      <alignment vertical="center" wrapText="1"/>
      <protection/>
    </xf>
    <xf numFmtId="0" fontId="8" fillId="0" borderId="84" xfId="126" applyFont="1" applyFill="1" applyBorder="1" applyAlignment="1">
      <alignment vertical="center" wrapText="1"/>
      <protection/>
    </xf>
    <xf numFmtId="0" fontId="38" fillId="0" borderId="0" xfId="124" applyFont="1" applyAlignment="1">
      <alignment/>
      <protection/>
    </xf>
    <xf numFmtId="0" fontId="26" fillId="0" borderId="0" xfId="110" applyFont="1" applyBorder="1" applyAlignment="1">
      <alignment/>
      <protection/>
    </xf>
    <xf numFmtId="0" fontId="7" fillId="0" borderId="0" xfId="127" applyFont="1" applyFill="1" applyBorder="1" applyAlignment="1">
      <alignment/>
      <protection/>
    </xf>
    <xf numFmtId="0" fontId="7" fillId="0" borderId="28" xfId="126" applyFont="1" applyBorder="1" applyAlignment="1">
      <alignment/>
      <protection/>
    </xf>
    <xf numFmtId="0" fontId="26" fillId="0" borderId="88" xfId="126" applyFont="1" applyBorder="1" applyAlignment="1">
      <alignment/>
      <protection/>
    </xf>
    <xf numFmtId="0" fontId="26" fillId="0" borderId="83" xfId="126" applyFont="1" applyBorder="1" applyAlignment="1">
      <alignment/>
      <protection/>
    </xf>
    <xf numFmtId="0" fontId="7" fillId="0" borderId="85" xfId="126" applyFont="1" applyFill="1" applyBorder="1" applyAlignment="1">
      <alignment vertical="center" wrapText="1"/>
      <protection/>
    </xf>
    <xf numFmtId="0" fontId="7" fillId="0" borderId="87" xfId="126" applyFont="1" applyFill="1" applyBorder="1" applyAlignment="1">
      <alignment vertical="center" wrapText="1"/>
      <protection/>
    </xf>
    <xf numFmtId="0" fontId="8" fillId="0" borderId="0" xfId="126" applyFont="1" applyFill="1" applyBorder="1" applyAlignment="1">
      <alignment vertical="center" wrapText="1"/>
      <protection/>
    </xf>
    <xf numFmtId="0" fontId="6" fillId="0" borderId="0" xfId="110" applyFont="1" applyFill="1" applyAlignment="1">
      <alignment vertical="center"/>
      <protection/>
    </xf>
    <xf numFmtId="0" fontId="7" fillId="0" borderId="28" xfId="126" applyFont="1" applyBorder="1" applyAlignment="1">
      <alignment vertical="center"/>
      <protection/>
    </xf>
    <xf numFmtId="0" fontId="36" fillId="0" borderId="24" xfId="126" applyFont="1" applyFill="1" applyBorder="1" applyAlignment="1">
      <alignment vertical="center"/>
      <protection/>
    </xf>
    <xf numFmtId="0" fontId="36" fillId="0" borderId="0" xfId="126" applyFont="1" applyFill="1" applyBorder="1" applyAlignment="1">
      <alignment vertical="center"/>
      <protection/>
    </xf>
    <xf numFmtId="0" fontId="59" fillId="0" borderId="21" xfId="126" applyFont="1" applyBorder="1" applyAlignment="1">
      <alignment vertical="center"/>
      <protection/>
    </xf>
    <xf numFmtId="0" fontId="8" fillId="0" borderId="83" xfId="0" applyFont="1" applyBorder="1" applyAlignment="1">
      <alignment/>
    </xf>
    <xf numFmtId="0" fontId="7" fillId="0" borderId="89" xfId="0" applyFont="1" applyBorder="1" applyAlignment="1">
      <alignment/>
    </xf>
    <xf numFmtId="0" fontId="7" fillId="0" borderId="90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0" fontId="8" fillId="0" borderId="84" xfId="0" applyFont="1" applyFill="1" applyBorder="1" applyAlignment="1">
      <alignment/>
    </xf>
    <xf numFmtId="0" fontId="59" fillId="0" borderId="21" xfId="126" applyFont="1" applyBorder="1" applyAlignment="1">
      <alignment vertical="center" wrapText="1"/>
      <protection/>
    </xf>
    <xf numFmtId="0" fontId="59" fillId="0" borderId="20" xfId="126" applyFont="1" applyBorder="1" applyAlignment="1">
      <alignment horizontal="center" vertical="center" wrapText="1"/>
      <protection/>
    </xf>
    <xf numFmtId="0" fontId="59" fillId="0" borderId="27" xfId="126" applyFont="1" applyBorder="1" applyAlignment="1">
      <alignment horizontal="center" vertical="center" wrapText="1"/>
      <protection/>
    </xf>
    <xf numFmtId="0" fontId="59" fillId="0" borderId="20" xfId="126" applyFont="1" applyFill="1" applyBorder="1" applyAlignment="1">
      <alignment horizontal="center" vertical="center" wrapText="1"/>
      <protection/>
    </xf>
    <xf numFmtId="0" fontId="59" fillId="0" borderId="22" xfId="126" applyFont="1" applyFill="1" applyBorder="1" applyAlignment="1">
      <alignment horizontal="left" vertical="center" wrapText="1"/>
      <protection/>
    </xf>
    <xf numFmtId="4" fontId="59" fillId="0" borderId="27" xfId="74" applyNumberFormat="1" applyFont="1" applyFill="1" applyBorder="1" applyAlignment="1">
      <alignment horizontal="right" vertical="center" wrapText="1"/>
    </xf>
    <xf numFmtId="4" fontId="59" fillId="0" borderId="52" xfId="74" applyNumberFormat="1" applyFont="1" applyFill="1" applyBorder="1" applyAlignment="1">
      <alignment horizontal="right" vertical="center" wrapText="1"/>
    </xf>
    <xf numFmtId="0" fontId="7" fillId="0" borderId="28" xfId="0" applyFont="1" applyBorder="1" applyAlignment="1">
      <alignment vertical="center" wrapText="1"/>
    </xf>
    <xf numFmtId="49" fontId="7" fillId="0" borderId="61" xfId="0" applyNumberFormat="1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2" fontId="7" fillId="0" borderId="30" xfId="0" applyNumberFormat="1" applyFont="1" applyBorder="1" applyAlignment="1">
      <alignment vertical="center" wrapText="1"/>
    </xf>
    <xf numFmtId="2" fontId="7" fillId="0" borderId="31" xfId="0" applyNumberFormat="1" applyFont="1" applyBorder="1" applyAlignment="1">
      <alignment vertical="center" wrapText="1"/>
    </xf>
    <xf numFmtId="2" fontId="7" fillId="0" borderId="32" xfId="0" applyNumberFormat="1" applyFont="1" applyBorder="1" applyAlignment="1">
      <alignment vertical="center" wrapText="1"/>
    </xf>
    <xf numFmtId="0" fontId="8" fillId="0" borderId="83" xfId="0" applyFont="1" applyBorder="1" applyAlignment="1">
      <alignment vertical="center" wrapText="1"/>
    </xf>
    <xf numFmtId="0" fontId="8" fillId="0" borderId="64" xfId="0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2" fontId="8" fillId="0" borderId="34" xfId="0" applyNumberFormat="1" applyFont="1" applyBorder="1" applyAlignment="1">
      <alignment vertical="center" wrapText="1"/>
    </xf>
    <xf numFmtId="2" fontId="8" fillId="0" borderId="23" xfId="0" applyNumberFormat="1" applyFont="1" applyBorder="1" applyAlignment="1">
      <alignment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49" fontId="8" fillId="0" borderId="75" xfId="0" applyNumberFormat="1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79" xfId="0" applyFont="1" applyBorder="1" applyAlignment="1">
      <alignment vertical="center" wrapText="1"/>
    </xf>
    <xf numFmtId="2" fontId="8" fillId="0" borderId="78" xfId="0" applyNumberFormat="1" applyFont="1" applyBorder="1" applyAlignment="1">
      <alignment vertical="center" wrapText="1"/>
    </xf>
    <xf numFmtId="0" fontId="8" fillId="0" borderId="75" xfId="0" applyFont="1" applyBorder="1" applyAlignment="1">
      <alignment horizontal="center" vertical="center" wrapText="1"/>
    </xf>
    <xf numFmtId="2" fontId="8" fillId="0" borderId="48" xfId="0" applyNumberFormat="1" applyFont="1" applyBorder="1" applyAlignment="1">
      <alignment vertical="center" wrapText="1"/>
    </xf>
    <xf numFmtId="2" fontId="8" fillId="0" borderId="77" xfId="110" applyNumberFormat="1" applyFont="1" applyFill="1" applyBorder="1" applyAlignment="1">
      <alignment horizontal="right" vertical="center" wrapText="1"/>
      <protection/>
    </xf>
    <xf numFmtId="0" fontId="7" fillId="0" borderId="41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49" fontId="8" fillId="0" borderId="50" xfId="0" applyNumberFormat="1" applyFont="1" applyBorder="1" applyAlignment="1">
      <alignment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2" fontId="7" fillId="0" borderId="54" xfId="0" applyNumberFormat="1" applyFont="1" applyBorder="1" applyAlignment="1">
      <alignment vertical="center" wrapText="1"/>
    </xf>
    <xf numFmtId="2" fontId="7" fillId="0" borderId="42" xfId="0" applyNumberFormat="1" applyFont="1" applyBorder="1" applyAlignment="1">
      <alignment vertical="center" wrapText="1"/>
    </xf>
    <xf numFmtId="2" fontId="7" fillId="0" borderId="43" xfId="0" applyNumberFormat="1" applyFont="1" applyBorder="1" applyAlignment="1">
      <alignment vertical="center" wrapText="1"/>
    </xf>
    <xf numFmtId="0" fontId="7" fillId="0" borderId="28" xfId="126" applyFont="1" applyFill="1" applyBorder="1" applyAlignment="1">
      <alignment vertical="center" wrapText="1"/>
      <protection/>
    </xf>
    <xf numFmtId="49" fontId="7" fillId="0" borderId="61" xfId="126" applyNumberFormat="1" applyFont="1" applyFill="1" applyBorder="1" applyAlignment="1">
      <alignment horizontal="center" vertical="center" wrapText="1"/>
      <protection/>
    </xf>
    <xf numFmtId="0" fontId="7" fillId="0" borderId="30" xfId="126" applyFont="1" applyBorder="1" applyAlignment="1">
      <alignment vertical="center" wrapText="1"/>
      <protection/>
    </xf>
    <xf numFmtId="0" fontId="8" fillId="0" borderId="34" xfId="0" applyFont="1" applyBorder="1" applyAlignment="1">
      <alignment vertical="center" wrapText="1"/>
    </xf>
    <xf numFmtId="0" fontId="7" fillId="0" borderId="0" xfId="128" applyFont="1" applyFill="1" applyBorder="1" applyAlignment="1">
      <alignment horizontal="center"/>
      <protection/>
    </xf>
    <xf numFmtId="49" fontId="7" fillId="0" borderId="0" xfId="128" applyNumberFormat="1" applyFont="1" applyFill="1" applyBorder="1" applyAlignment="1">
      <alignment horizontal="center"/>
      <protection/>
    </xf>
    <xf numFmtId="0" fontId="8" fillId="0" borderId="0" xfId="128" applyFont="1" applyFill="1" applyBorder="1" applyAlignment="1">
      <alignment horizontal="center"/>
      <protection/>
    </xf>
    <xf numFmtId="0" fontId="6" fillId="0" borderId="0" xfId="128" applyFont="1" applyFill="1" applyBorder="1" applyAlignment="1">
      <alignment horizontal="center"/>
      <protection/>
    </xf>
    <xf numFmtId="4" fontId="8" fillId="0" borderId="0" xfId="128" applyNumberFormat="1" applyFont="1" applyFill="1" applyBorder="1">
      <alignment/>
      <protection/>
    </xf>
    <xf numFmtId="167" fontId="8" fillId="0" borderId="0" xfId="128" applyNumberFormat="1" applyFont="1" applyFill="1" applyBorder="1">
      <alignment/>
      <protection/>
    </xf>
    <xf numFmtId="0" fontId="3" fillId="0" borderId="0" xfId="128">
      <alignment/>
      <protection/>
    </xf>
    <xf numFmtId="4" fontId="3" fillId="0" borderId="0" xfId="128" applyNumberFormat="1">
      <alignment/>
      <protection/>
    </xf>
    <xf numFmtId="0" fontId="7" fillId="0" borderId="0" xfId="128" applyFont="1" applyAlignment="1">
      <alignment horizontal="center"/>
      <protection/>
    </xf>
    <xf numFmtId="0" fontId="7" fillId="0" borderId="36" xfId="128" applyFont="1" applyFill="1" applyBorder="1" applyAlignment="1">
      <alignment horizontal="center" vertical="center"/>
      <protection/>
    </xf>
    <xf numFmtId="0" fontId="7" fillId="0" borderId="37" xfId="128" applyFont="1" applyFill="1" applyBorder="1" applyAlignment="1">
      <alignment horizontal="center" vertical="center"/>
      <protection/>
    </xf>
    <xf numFmtId="0" fontId="7" fillId="0" borderId="38" xfId="128" applyFont="1" applyFill="1" applyBorder="1" applyAlignment="1">
      <alignment horizontal="center" vertical="center"/>
      <protection/>
    </xf>
    <xf numFmtId="0" fontId="7" fillId="0" borderId="39" xfId="128" applyFont="1" applyFill="1" applyBorder="1" applyAlignment="1">
      <alignment horizontal="center" vertical="center"/>
      <protection/>
    </xf>
    <xf numFmtId="0" fontId="3" fillId="0" borderId="0" xfId="126" applyFill="1" applyBorder="1">
      <alignment/>
      <protection/>
    </xf>
    <xf numFmtId="0" fontId="8" fillId="0" borderId="0" xfId="128" applyFont="1" applyFill="1" applyBorder="1">
      <alignment/>
      <protection/>
    </xf>
    <xf numFmtId="0" fontId="39" fillId="0" borderId="28" xfId="128" applyFont="1" applyFill="1" applyBorder="1" applyAlignment="1">
      <alignment horizontal="center" vertical="center"/>
      <protection/>
    </xf>
    <xf numFmtId="0" fontId="39" fillId="0" borderId="31" xfId="128" applyFont="1" applyFill="1" applyBorder="1" applyAlignment="1">
      <alignment horizontal="center" vertical="center"/>
      <protection/>
    </xf>
    <xf numFmtId="0" fontId="39" fillId="0" borderId="29" xfId="128" applyFont="1" applyFill="1" applyBorder="1" applyAlignment="1">
      <alignment horizontal="center" vertical="center"/>
      <protection/>
    </xf>
    <xf numFmtId="0" fontId="39" fillId="0" borderId="31" xfId="128" applyFont="1" applyFill="1" applyBorder="1" applyAlignment="1">
      <alignment vertical="center"/>
      <protection/>
    </xf>
    <xf numFmtId="4" fontId="39" fillId="0" borderId="31" xfId="128" applyNumberFormat="1" applyFont="1" applyFill="1" applyBorder="1" applyAlignment="1">
      <alignment vertical="center"/>
      <protection/>
    </xf>
    <xf numFmtId="4" fontId="39" fillId="0" borderId="32" xfId="128" applyNumberFormat="1" applyFont="1" applyFill="1" applyBorder="1" applyAlignment="1">
      <alignment vertical="center"/>
      <protection/>
    </xf>
    <xf numFmtId="0" fontId="7" fillId="0" borderId="41" xfId="128" applyFont="1" applyFill="1" applyBorder="1" applyAlignment="1">
      <alignment horizontal="center" vertical="center"/>
      <protection/>
    </xf>
    <xf numFmtId="49" fontId="7" fillId="0" borderId="67" xfId="128" applyNumberFormat="1" applyFont="1" applyFill="1" applyBorder="1" applyAlignment="1">
      <alignment horizontal="center" vertical="center"/>
      <protection/>
    </xf>
    <xf numFmtId="49" fontId="7" fillId="0" borderId="54" xfId="128" applyNumberFormat="1" applyFont="1" applyFill="1" applyBorder="1" applyAlignment="1">
      <alignment horizontal="center" vertical="center"/>
      <protection/>
    </xf>
    <xf numFmtId="0" fontId="7" fillId="0" borderId="42" xfId="128" applyFont="1" applyFill="1" applyBorder="1" applyAlignment="1">
      <alignment horizontal="center" vertical="center"/>
      <protection/>
    </xf>
    <xf numFmtId="0" fontId="7" fillId="0" borderId="67" xfId="128" applyFont="1" applyFill="1" applyBorder="1" applyAlignment="1">
      <alignment horizontal="center" vertical="center"/>
      <protection/>
    </xf>
    <xf numFmtId="0" fontId="7" fillId="0" borderId="42" xfId="128" applyFont="1" applyFill="1" applyBorder="1" applyAlignment="1">
      <alignment vertical="center" wrapText="1"/>
      <protection/>
    </xf>
    <xf numFmtId="4" fontId="7" fillId="0" borderId="42" xfId="128" applyNumberFormat="1" applyFont="1" applyFill="1" applyBorder="1" applyAlignment="1">
      <alignment vertical="center"/>
      <protection/>
    </xf>
    <xf numFmtId="4" fontId="7" fillId="0" borderId="43" xfId="128" applyNumberFormat="1" applyFont="1" applyFill="1" applyBorder="1" applyAlignment="1">
      <alignment vertical="center"/>
      <protection/>
    </xf>
    <xf numFmtId="0" fontId="8" fillId="0" borderId="83" xfId="128" applyFont="1" applyFill="1" applyBorder="1" applyAlignment="1">
      <alignment horizontal="center" vertical="center"/>
      <protection/>
    </xf>
    <xf numFmtId="49" fontId="8" fillId="0" borderId="33" xfId="128" applyNumberFormat="1" applyFont="1" applyFill="1" applyBorder="1" applyAlignment="1">
      <alignment horizontal="center" vertical="center"/>
      <protection/>
    </xf>
    <xf numFmtId="49" fontId="8" fillId="0" borderId="34" xfId="128" applyNumberFormat="1" applyFont="1" applyFill="1" applyBorder="1" applyAlignment="1">
      <alignment horizontal="center" vertical="center"/>
      <protection/>
    </xf>
    <xf numFmtId="0" fontId="8" fillId="0" borderId="23" xfId="128" applyFont="1" applyFill="1" applyBorder="1" applyAlignment="1">
      <alignment horizontal="center" vertical="center"/>
      <protection/>
    </xf>
    <xf numFmtId="0" fontId="8" fillId="0" borderId="25" xfId="128" applyFont="1" applyFill="1" applyBorder="1" applyAlignment="1">
      <alignment horizontal="center" vertical="center"/>
      <protection/>
    </xf>
    <xf numFmtId="0" fontId="8" fillId="0" borderId="23" xfId="128" applyFont="1" applyFill="1" applyBorder="1" applyAlignment="1">
      <alignment vertical="center"/>
      <protection/>
    </xf>
    <xf numFmtId="4" fontId="8" fillId="0" borderId="23" xfId="128" applyNumberFormat="1" applyFont="1" applyFill="1" applyBorder="1" applyAlignment="1">
      <alignment vertical="center"/>
      <protection/>
    </xf>
    <xf numFmtId="4" fontId="8" fillId="0" borderId="35" xfId="128" applyNumberFormat="1" applyFont="1" applyFill="1" applyBorder="1" applyAlignment="1">
      <alignment vertical="center"/>
      <protection/>
    </xf>
    <xf numFmtId="0" fontId="8" fillId="0" borderId="44" xfId="128" applyFont="1" applyFill="1" applyBorder="1" applyAlignment="1">
      <alignment horizontal="center" vertical="center"/>
      <protection/>
    </xf>
    <xf numFmtId="49" fontId="8" fillId="0" borderId="57" xfId="128" applyNumberFormat="1" applyFont="1" applyFill="1" applyBorder="1" applyAlignment="1">
      <alignment horizontal="center" vertical="center"/>
      <protection/>
    </xf>
    <xf numFmtId="49" fontId="8" fillId="0" borderId="53" xfId="128" applyNumberFormat="1" applyFont="1" applyFill="1" applyBorder="1" applyAlignment="1">
      <alignment horizontal="center" vertical="center"/>
      <protection/>
    </xf>
    <xf numFmtId="0" fontId="8" fillId="0" borderId="45" xfId="128" applyFont="1" applyFill="1" applyBorder="1" applyAlignment="1">
      <alignment horizontal="center" vertical="center"/>
      <protection/>
    </xf>
    <xf numFmtId="0" fontId="8" fillId="0" borderId="67" xfId="128" applyFont="1" applyFill="1" applyBorder="1" applyAlignment="1">
      <alignment horizontal="center" vertical="center"/>
      <protection/>
    </xf>
    <xf numFmtId="0" fontId="8" fillId="0" borderId="45" xfId="128" applyFont="1" applyFill="1" applyBorder="1" applyAlignment="1">
      <alignment vertical="center"/>
      <protection/>
    </xf>
    <xf numFmtId="4" fontId="8" fillId="0" borderId="45" xfId="128" applyNumberFormat="1" applyFont="1" applyFill="1" applyBorder="1" applyAlignment="1">
      <alignment vertical="center"/>
      <protection/>
    </xf>
    <xf numFmtId="4" fontId="8" fillId="0" borderId="46" xfId="128" applyNumberFormat="1" applyFont="1" applyFill="1" applyBorder="1" applyAlignment="1">
      <alignment vertical="center"/>
      <protection/>
    </xf>
    <xf numFmtId="49" fontId="7" fillId="0" borderId="67" xfId="128" applyNumberFormat="1" applyFont="1" applyFill="1" applyBorder="1" applyAlignment="1">
      <alignment horizontal="center" vertical="center"/>
      <protection/>
    </xf>
    <xf numFmtId="49" fontId="7" fillId="0" borderId="54" xfId="128" applyNumberFormat="1" applyFont="1" applyFill="1" applyBorder="1" applyAlignment="1">
      <alignment horizontal="center" vertical="center"/>
      <protection/>
    </xf>
    <xf numFmtId="0" fontId="8" fillId="0" borderId="67" xfId="128" applyFont="1" applyFill="1" applyBorder="1" applyAlignment="1">
      <alignment horizontal="center" vertical="center"/>
      <protection/>
    </xf>
    <xf numFmtId="0" fontId="7" fillId="0" borderId="42" xfId="128" applyFont="1" applyFill="1" applyBorder="1" applyAlignment="1">
      <alignment vertical="center" wrapText="1"/>
      <protection/>
    </xf>
    <xf numFmtId="4" fontId="7" fillId="0" borderId="42" xfId="128" applyNumberFormat="1" applyFont="1" applyFill="1" applyBorder="1" applyAlignment="1">
      <alignment vertical="center"/>
      <protection/>
    </xf>
    <xf numFmtId="4" fontId="7" fillId="0" borderId="43" xfId="128" applyNumberFormat="1" applyFont="1" applyFill="1" applyBorder="1" applyAlignment="1">
      <alignment vertical="center"/>
      <protection/>
    </xf>
    <xf numFmtId="0" fontId="8" fillId="0" borderId="41" xfId="128" applyFont="1" applyFill="1" applyBorder="1" applyAlignment="1">
      <alignment horizontal="center" vertical="center"/>
      <protection/>
    </xf>
    <xf numFmtId="49" fontId="8" fillId="0" borderId="54" xfId="128" applyNumberFormat="1" applyFont="1" applyFill="1" applyBorder="1" applyAlignment="1">
      <alignment horizontal="center" vertical="center"/>
      <protection/>
    </xf>
    <xf numFmtId="0" fontId="8" fillId="0" borderId="45" xfId="128" applyFont="1" applyFill="1" applyBorder="1" applyAlignment="1">
      <alignment vertical="center"/>
      <protection/>
    </xf>
    <xf numFmtId="4" fontId="8" fillId="0" borderId="43" xfId="128" applyNumberFormat="1" applyFont="1" applyFill="1" applyBorder="1" applyAlignment="1">
      <alignment vertical="center"/>
      <protection/>
    </xf>
    <xf numFmtId="0" fontId="8" fillId="0" borderId="42" xfId="128" applyFont="1" applyFill="1" applyBorder="1" applyAlignment="1">
      <alignment horizontal="center" vertical="center"/>
      <protection/>
    </xf>
    <xf numFmtId="0" fontId="8" fillId="0" borderId="57" xfId="128" applyFont="1" applyFill="1" applyBorder="1" applyAlignment="1">
      <alignment horizontal="center" vertical="center"/>
      <protection/>
    </xf>
    <xf numFmtId="4" fontId="8" fillId="0" borderId="42" xfId="128" applyNumberFormat="1" applyFont="1" applyFill="1" applyBorder="1" applyAlignment="1">
      <alignment vertical="center"/>
      <protection/>
    </xf>
    <xf numFmtId="4" fontId="8" fillId="0" borderId="43" xfId="128" applyNumberFormat="1" applyFont="1" applyFill="1" applyBorder="1" applyAlignment="1">
      <alignment vertical="center"/>
      <protection/>
    </xf>
    <xf numFmtId="0" fontId="8" fillId="0" borderId="42" xfId="128" applyFont="1" applyFill="1" applyBorder="1" applyAlignment="1">
      <alignment vertical="center" wrapText="1"/>
      <protection/>
    </xf>
    <xf numFmtId="0" fontId="39" fillId="0" borderId="30" xfId="128" applyFont="1" applyFill="1" applyBorder="1" applyAlignment="1">
      <alignment vertical="center"/>
      <protection/>
    </xf>
    <xf numFmtId="0" fontId="7" fillId="0" borderId="44" xfId="128" applyFont="1" applyFill="1" applyBorder="1" applyAlignment="1">
      <alignment horizontal="center" vertical="center"/>
      <protection/>
    </xf>
    <xf numFmtId="49" fontId="7" fillId="0" borderId="57" xfId="128" applyNumberFormat="1" applyFont="1" applyFill="1" applyBorder="1" applyAlignment="1">
      <alignment horizontal="center" vertical="center"/>
      <protection/>
    </xf>
    <xf numFmtId="49" fontId="7" fillId="0" borderId="53" xfId="128" applyNumberFormat="1" applyFont="1" applyFill="1" applyBorder="1" applyAlignment="1">
      <alignment horizontal="center" vertical="center"/>
      <protection/>
    </xf>
    <xf numFmtId="0" fontId="7" fillId="0" borderId="45" xfId="128" applyFont="1" applyFill="1" applyBorder="1" applyAlignment="1">
      <alignment horizontal="center" vertical="center"/>
      <protection/>
    </xf>
    <xf numFmtId="0" fontId="7" fillId="0" borderId="54" xfId="128" applyFont="1" applyFill="1" applyBorder="1" applyAlignment="1">
      <alignment vertical="center"/>
      <protection/>
    </xf>
    <xf numFmtId="0" fontId="8" fillId="0" borderId="45" xfId="128" applyFont="1" applyFill="1" applyBorder="1" applyAlignment="1">
      <alignment horizontal="center" vertical="center"/>
      <protection/>
    </xf>
    <xf numFmtId="0" fontId="8" fillId="0" borderId="53" xfId="128" applyFont="1" applyFill="1" applyBorder="1" applyAlignment="1">
      <alignment vertical="center"/>
      <protection/>
    </xf>
    <xf numFmtId="0" fontId="7" fillId="0" borderId="54" xfId="128" applyFont="1" applyFill="1" applyBorder="1" applyAlignment="1">
      <alignment vertical="center" wrapText="1"/>
      <protection/>
    </xf>
    <xf numFmtId="0" fontId="7" fillId="0" borderId="57" xfId="128" applyFont="1" applyFill="1" applyBorder="1" applyAlignment="1">
      <alignment vertical="center" wrapText="1"/>
      <protection/>
    </xf>
    <xf numFmtId="4" fontId="7" fillId="0" borderId="57" xfId="128" applyNumberFormat="1" applyFont="1" applyFill="1" applyBorder="1" applyAlignment="1">
      <alignment vertical="center"/>
      <protection/>
    </xf>
    <xf numFmtId="4" fontId="7" fillId="0" borderId="45" xfId="128" applyNumberFormat="1" applyFont="1" applyFill="1" applyBorder="1" applyAlignment="1">
      <alignment vertical="center"/>
      <protection/>
    </xf>
    <xf numFmtId="4" fontId="7" fillId="0" borderId="46" xfId="128" applyNumberFormat="1" applyFont="1" applyFill="1" applyBorder="1" applyAlignment="1">
      <alignment vertical="center"/>
      <protection/>
    </xf>
    <xf numFmtId="0" fontId="8" fillId="0" borderId="57" xfId="128" applyFont="1" applyFill="1" applyBorder="1" applyAlignment="1">
      <alignment vertical="center"/>
      <protection/>
    </xf>
    <xf numFmtId="4" fontId="8" fillId="0" borderId="57" xfId="128" applyNumberFormat="1" applyFont="1" applyFill="1" applyBorder="1" applyAlignment="1">
      <alignment vertical="center"/>
      <protection/>
    </xf>
    <xf numFmtId="0" fontId="7" fillId="0" borderId="0" xfId="128" applyFont="1" applyFill="1" applyBorder="1" applyAlignment="1">
      <alignment vertical="center"/>
      <protection/>
    </xf>
    <xf numFmtId="0" fontId="7" fillId="0" borderId="83" xfId="128" applyFont="1" applyFill="1" applyBorder="1" applyAlignment="1">
      <alignment horizontal="center" vertical="center"/>
      <protection/>
    </xf>
    <xf numFmtId="49" fontId="7" fillId="0" borderId="33" xfId="128" applyNumberFormat="1" applyFont="1" applyFill="1" applyBorder="1" applyAlignment="1">
      <alignment horizontal="center" vertical="center"/>
      <protection/>
    </xf>
    <xf numFmtId="49" fontId="7" fillId="0" borderId="34" xfId="128" applyNumberFormat="1" applyFont="1" applyFill="1" applyBorder="1" applyAlignment="1">
      <alignment horizontal="center" vertical="center"/>
      <protection/>
    </xf>
    <xf numFmtId="0" fontId="8" fillId="0" borderId="23" xfId="128" applyFont="1" applyFill="1" applyBorder="1" applyAlignment="1">
      <alignment horizontal="center" vertical="center"/>
      <protection/>
    </xf>
    <xf numFmtId="0" fontId="8" fillId="0" borderId="64" xfId="128" applyFont="1" applyFill="1" applyBorder="1" applyAlignment="1">
      <alignment vertical="center"/>
      <protection/>
    </xf>
    <xf numFmtId="4" fontId="8" fillId="0" borderId="25" xfId="128" applyNumberFormat="1" applyFont="1" applyFill="1" applyBorder="1" applyAlignment="1">
      <alignment vertical="center"/>
      <protection/>
    </xf>
    <xf numFmtId="4" fontId="8" fillId="0" borderId="56" xfId="128" applyNumberFormat="1" applyFont="1" applyFill="1" applyBorder="1" applyAlignment="1">
      <alignment vertical="center"/>
      <protection/>
    </xf>
    <xf numFmtId="4" fontId="8" fillId="0" borderId="71" xfId="128" applyNumberFormat="1" applyFont="1" applyFill="1" applyBorder="1" applyAlignment="1">
      <alignment vertical="center"/>
      <protection/>
    </xf>
    <xf numFmtId="4" fontId="39" fillId="0" borderId="29" xfId="128" applyNumberFormat="1" applyFont="1" applyFill="1" applyBorder="1" applyAlignment="1">
      <alignment vertical="center"/>
      <protection/>
    </xf>
    <xf numFmtId="0" fontId="7" fillId="0" borderId="45" xfId="128" applyFont="1" applyFill="1" applyBorder="1" applyAlignment="1">
      <alignment vertical="center"/>
      <protection/>
    </xf>
    <xf numFmtId="0" fontId="3" fillId="0" borderId="83" xfId="126" applyFill="1" applyBorder="1" applyAlignment="1">
      <alignment vertical="center"/>
      <protection/>
    </xf>
    <xf numFmtId="0" fontId="3" fillId="0" borderId="33" xfId="126" applyFill="1" applyBorder="1" applyAlignment="1">
      <alignment vertical="center"/>
      <protection/>
    </xf>
    <xf numFmtId="0" fontId="3" fillId="0" borderId="34" xfId="126" applyFill="1" applyBorder="1" applyAlignment="1">
      <alignment vertical="center"/>
      <protection/>
    </xf>
    <xf numFmtId="0" fontId="3" fillId="0" borderId="44" xfId="126" applyFill="1" applyBorder="1" applyAlignment="1">
      <alignment vertical="center"/>
      <protection/>
    </xf>
    <xf numFmtId="0" fontId="3" fillId="0" borderId="45" xfId="126" applyFill="1" applyBorder="1" applyAlignment="1">
      <alignment vertical="center"/>
      <protection/>
    </xf>
    <xf numFmtId="0" fontId="7" fillId="0" borderId="22" xfId="114" applyFont="1" applyBorder="1" applyAlignment="1">
      <alignment horizontal="center" vertical="center" wrapText="1"/>
      <protection/>
    </xf>
    <xf numFmtId="0" fontId="7" fillId="0" borderId="52" xfId="114" applyFont="1" applyBorder="1" applyAlignment="1">
      <alignment horizontal="center" vertical="center" wrapText="1"/>
      <protection/>
    </xf>
    <xf numFmtId="0" fontId="27" fillId="0" borderId="0" xfId="109" applyFont="1" applyFill="1" applyBorder="1" applyAlignment="1">
      <alignment horizontal="center"/>
      <protection/>
    </xf>
    <xf numFmtId="4" fontId="26" fillId="0" borderId="0" xfId="126" applyNumberFormat="1" applyFont="1" applyAlignment="1">
      <alignment vertical="center"/>
      <protection/>
    </xf>
    <xf numFmtId="4" fontId="3" fillId="0" borderId="0" xfId="126" applyNumberFormat="1" applyFont="1" applyAlignment="1">
      <alignment vertical="center"/>
      <protection/>
    </xf>
    <xf numFmtId="165" fontId="3" fillId="0" borderId="0" xfId="126" applyNumberFormat="1" applyAlignment="1">
      <alignment vertical="center"/>
      <protection/>
    </xf>
    <xf numFmtId="165" fontId="3" fillId="0" borderId="0" xfId="109" applyNumberFormat="1">
      <alignment/>
      <protection/>
    </xf>
    <xf numFmtId="0" fontId="32" fillId="0" borderId="0" xfId="130" applyFont="1" applyAlignment="1">
      <alignment horizontal="right"/>
      <protection/>
    </xf>
    <xf numFmtId="0" fontId="7" fillId="0" borderId="45" xfId="126" applyFont="1" applyFill="1" applyBorder="1" applyAlignment="1">
      <alignment horizontal="center" vertical="center" wrapText="1"/>
      <protection/>
    </xf>
    <xf numFmtId="0" fontId="7" fillId="0" borderId="57" xfId="110" applyFont="1" applyFill="1" applyBorder="1" applyAlignment="1">
      <alignment horizontal="center" vertical="center" wrapText="1"/>
      <protection/>
    </xf>
    <xf numFmtId="2" fontId="7" fillId="0" borderId="58" xfId="110" applyNumberFormat="1" applyFont="1" applyFill="1" applyBorder="1" applyAlignment="1">
      <alignment vertical="center" wrapText="1"/>
      <protection/>
    </xf>
    <xf numFmtId="4" fontId="7" fillId="0" borderId="53" xfId="126" applyNumberFormat="1" applyFont="1" applyFill="1" applyBorder="1" applyAlignment="1">
      <alignment vertical="center" wrapText="1"/>
      <protection/>
    </xf>
    <xf numFmtId="0" fontId="27" fillId="45" borderId="50" xfId="109" applyFont="1" applyFill="1" applyBorder="1" applyAlignment="1">
      <alignment horizontal="center"/>
      <protection/>
    </xf>
    <xf numFmtId="0" fontId="27" fillId="45" borderId="0" xfId="109" applyFont="1" applyFill="1" applyBorder="1" applyAlignment="1">
      <alignment horizontal="center"/>
      <protection/>
    </xf>
    <xf numFmtId="0" fontId="6" fillId="0" borderId="0" xfId="110" applyFont="1" applyFill="1" applyAlignment="1">
      <alignment horizontal="center"/>
      <protection/>
    </xf>
    <xf numFmtId="0" fontId="5" fillId="0" borderId="0" xfId="124" applyFont="1" applyAlignment="1">
      <alignment horizontal="center"/>
      <protection/>
    </xf>
    <xf numFmtId="0" fontId="7" fillId="0" borderId="20" xfId="126" applyFont="1" applyFill="1" applyBorder="1" applyAlignment="1">
      <alignment horizontal="center" vertical="center" wrapText="1"/>
      <protection/>
    </xf>
    <xf numFmtId="0" fontId="7" fillId="0" borderId="27" xfId="126" applyFont="1" applyFill="1" applyBorder="1" applyAlignment="1">
      <alignment horizontal="center" vertical="center" wrapText="1"/>
      <protection/>
    </xf>
    <xf numFmtId="0" fontId="7" fillId="0" borderId="20" xfId="126" applyFont="1" applyFill="1" applyBorder="1" applyAlignment="1">
      <alignment horizontal="center" vertical="center"/>
      <protection/>
    </xf>
    <xf numFmtId="0" fontId="7" fillId="0" borderId="27" xfId="126" applyFont="1" applyFill="1" applyBorder="1" applyAlignment="1">
      <alignment horizontal="center" vertical="center"/>
      <protection/>
    </xf>
    <xf numFmtId="0" fontId="4" fillId="0" borderId="0" xfId="130" applyFont="1" applyAlignment="1">
      <alignment horizontal="right"/>
      <protection/>
    </xf>
    <xf numFmtId="49" fontId="7" fillId="0" borderId="29" xfId="126" applyNumberFormat="1" applyFont="1" applyFill="1" applyBorder="1" applyAlignment="1">
      <alignment horizontal="center" vertical="center"/>
      <protection/>
    </xf>
    <xf numFmtId="49" fontId="7" fillId="0" borderId="30" xfId="126" applyNumberFormat="1" applyFont="1" applyFill="1" applyBorder="1" applyAlignment="1">
      <alignment horizontal="center" vertical="center"/>
      <protection/>
    </xf>
    <xf numFmtId="49" fontId="62" fillId="0" borderId="33" xfId="126" applyNumberFormat="1" applyFont="1" applyFill="1" applyBorder="1" applyAlignment="1">
      <alignment horizontal="center" vertical="center"/>
      <protection/>
    </xf>
    <xf numFmtId="49" fontId="62" fillId="0" borderId="34" xfId="126" applyNumberFormat="1" applyFont="1" applyFill="1" applyBorder="1" applyAlignment="1">
      <alignment horizontal="center" vertical="center"/>
      <protection/>
    </xf>
    <xf numFmtId="49" fontId="62" fillId="0" borderId="57" xfId="126" applyNumberFormat="1" applyFont="1" applyFill="1" applyBorder="1" applyAlignment="1">
      <alignment horizontal="center" vertical="center"/>
      <protection/>
    </xf>
    <xf numFmtId="49" fontId="62" fillId="0" borderId="53" xfId="126" applyNumberFormat="1" applyFont="1" applyFill="1" applyBorder="1" applyAlignment="1">
      <alignment horizontal="center" vertical="center"/>
      <protection/>
    </xf>
    <xf numFmtId="0" fontId="32" fillId="0" borderId="20" xfId="110" applyFont="1" applyBorder="1" applyAlignment="1">
      <alignment horizontal="center" vertical="center" wrapText="1"/>
      <protection/>
    </xf>
    <xf numFmtId="0" fontId="32" fillId="0" borderId="27" xfId="110" applyFont="1" applyBorder="1" applyAlignment="1">
      <alignment horizontal="center" vertical="center" wrapText="1"/>
      <protection/>
    </xf>
    <xf numFmtId="0" fontId="7" fillId="0" borderId="20" xfId="126" applyFont="1" applyBorder="1" applyAlignment="1">
      <alignment horizontal="center" vertical="center"/>
      <protection/>
    </xf>
    <xf numFmtId="0" fontId="7" fillId="0" borderId="27" xfId="126" applyFont="1" applyBorder="1" applyAlignment="1">
      <alignment horizontal="center" vertical="center"/>
      <protection/>
    </xf>
    <xf numFmtId="0" fontId="6" fillId="0" borderId="0" xfId="110" applyFont="1" applyFill="1" applyAlignment="1">
      <alignment horizontal="center" vertical="center" wrapText="1"/>
      <protection/>
    </xf>
    <xf numFmtId="0" fontId="6" fillId="0" borderId="0" xfId="110" applyFont="1" applyFill="1" applyAlignment="1">
      <alignment horizontal="center" vertical="center"/>
      <protection/>
    </xf>
    <xf numFmtId="0" fontId="32" fillId="0" borderId="0" xfId="130" applyFont="1" applyAlignment="1">
      <alignment horizontal="right" vertical="center"/>
      <protection/>
    </xf>
    <xf numFmtId="0" fontId="5" fillId="0" borderId="0" xfId="124" applyFont="1" applyAlignment="1">
      <alignment horizontal="center" vertical="center"/>
      <protection/>
    </xf>
    <xf numFmtId="0" fontId="61" fillId="0" borderId="20" xfId="126" applyFont="1" applyBorder="1" applyAlignment="1">
      <alignment horizontal="center" vertical="center"/>
      <protection/>
    </xf>
    <xf numFmtId="0" fontId="61" fillId="0" borderId="27" xfId="126" applyFont="1" applyBorder="1" applyAlignment="1">
      <alignment horizontal="center" vertical="center"/>
      <protection/>
    </xf>
    <xf numFmtId="49" fontId="62" fillId="0" borderId="67" xfId="126" applyNumberFormat="1" applyFont="1" applyFill="1" applyBorder="1" applyAlignment="1">
      <alignment horizontal="center" vertical="center"/>
      <protection/>
    </xf>
    <xf numFmtId="49" fontId="62" fillId="0" borderId="54" xfId="126" applyNumberFormat="1" applyFont="1" applyFill="1" applyBorder="1" applyAlignment="1">
      <alignment horizontal="center" vertical="center"/>
      <protection/>
    </xf>
    <xf numFmtId="49" fontId="8" fillId="0" borderId="33" xfId="126" applyNumberFormat="1" applyFont="1" applyFill="1" applyBorder="1" applyAlignment="1">
      <alignment horizontal="center" vertical="center"/>
      <protection/>
    </xf>
    <xf numFmtId="49" fontId="8" fillId="0" borderId="34" xfId="126" applyNumberFormat="1" applyFont="1" applyFill="1" applyBorder="1" applyAlignment="1">
      <alignment horizontal="center" vertical="center"/>
      <protection/>
    </xf>
    <xf numFmtId="49" fontId="7" fillId="0" borderId="67" xfId="126" applyNumberFormat="1" applyFont="1" applyFill="1" applyBorder="1" applyAlignment="1">
      <alignment horizontal="center" vertical="center"/>
      <protection/>
    </xf>
    <xf numFmtId="49" fontId="7" fillId="0" borderId="54" xfId="126" applyNumberFormat="1" applyFont="1" applyFill="1" applyBorder="1" applyAlignment="1">
      <alignment horizontal="center" vertical="center"/>
      <protection/>
    </xf>
    <xf numFmtId="49" fontId="7" fillId="0" borderId="33" xfId="126" applyNumberFormat="1" applyFont="1" applyFill="1" applyBorder="1" applyAlignment="1">
      <alignment horizontal="center" vertical="center"/>
      <protection/>
    </xf>
    <xf numFmtId="49" fontId="7" fillId="0" borderId="34" xfId="126" applyNumberFormat="1" applyFont="1" applyFill="1" applyBorder="1" applyAlignment="1">
      <alignment horizontal="center" vertical="center"/>
      <protection/>
    </xf>
    <xf numFmtId="49" fontId="7" fillId="0" borderId="73" xfId="126" applyNumberFormat="1" applyFont="1" applyFill="1" applyBorder="1" applyAlignment="1">
      <alignment horizontal="center" vertical="center"/>
      <protection/>
    </xf>
    <xf numFmtId="49" fontId="7" fillId="0" borderId="78" xfId="126" applyNumberFormat="1" applyFont="1" applyFill="1" applyBorder="1" applyAlignment="1">
      <alignment horizontal="center" vertical="center"/>
      <protection/>
    </xf>
    <xf numFmtId="49" fontId="39" fillId="0" borderId="29" xfId="128" applyNumberFormat="1" applyFont="1" applyFill="1" applyBorder="1" applyAlignment="1">
      <alignment horizontal="center" vertical="center"/>
      <protection/>
    </xf>
    <xf numFmtId="0" fontId="40" fillId="0" borderId="30" xfId="122" applyFont="1" applyFill="1" applyBorder="1" applyAlignment="1">
      <alignment horizontal="center" vertical="center"/>
      <protection/>
    </xf>
    <xf numFmtId="49" fontId="39" fillId="0" borderId="31" xfId="128" applyNumberFormat="1" applyFont="1" applyFill="1" applyBorder="1" applyAlignment="1">
      <alignment horizontal="center" vertical="center"/>
      <protection/>
    </xf>
    <xf numFmtId="0" fontId="40" fillId="0" borderId="31" xfId="122" applyFont="1" applyFill="1" applyBorder="1" applyAlignment="1">
      <alignment horizontal="center" vertical="center"/>
      <protection/>
    </xf>
    <xf numFmtId="0" fontId="7" fillId="0" borderId="20" xfId="128" applyFont="1" applyFill="1" applyBorder="1" applyAlignment="1">
      <alignment horizontal="center" vertical="center"/>
      <protection/>
    </xf>
    <xf numFmtId="0" fontId="7" fillId="0" borderId="27" xfId="128" applyFont="1" applyFill="1" applyBorder="1" applyAlignment="1">
      <alignment horizontal="center" vertical="center"/>
      <protection/>
    </xf>
    <xf numFmtId="49" fontId="39" fillId="0" borderId="30" xfId="128" applyNumberFormat="1" applyFont="1" applyFill="1" applyBorder="1" applyAlignment="1">
      <alignment horizontal="center" vertical="center"/>
      <protection/>
    </xf>
    <xf numFmtId="0" fontId="7" fillId="56" borderId="41" xfId="128" applyFont="1" applyFill="1" applyBorder="1" applyAlignment="1">
      <alignment horizontal="center" vertical="center"/>
      <protection/>
    </xf>
    <xf numFmtId="49" fontId="7" fillId="56" borderId="67" xfId="128" applyNumberFormat="1" applyFont="1" applyFill="1" applyBorder="1" applyAlignment="1">
      <alignment horizontal="center" vertical="center"/>
      <protection/>
    </xf>
    <xf numFmtId="49" fontId="7" fillId="56" borderId="54" xfId="128" applyNumberFormat="1" applyFont="1" applyFill="1" applyBorder="1" applyAlignment="1">
      <alignment horizontal="center" vertical="center"/>
      <protection/>
    </xf>
    <xf numFmtId="0" fontId="7" fillId="56" borderId="42" xfId="128" applyFont="1" applyFill="1" applyBorder="1" applyAlignment="1">
      <alignment horizontal="center" vertical="center"/>
      <protection/>
    </xf>
    <xf numFmtId="0" fontId="7" fillId="56" borderId="67" xfId="128" applyFont="1" applyFill="1" applyBorder="1" applyAlignment="1">
      <alignment horizontal="center" vertical="center"/>
      <protection/>
    </xf>
    <xf numFmtId="0" fontId="7" fillId="56" borderId="45" xfId="128" applyFont="1" applyFill="1" applyBorder="1" applyAlignment="1">
      <alignment vertical="center"/>
      <protection/>
    </xf>
    <xf numFmtId="4" fontId="7" fillId="56" borderId="45" xfId="128" applyNumberFormat="1" applyFont="1" applyFill="1" applyBorder="1" applyAlignment="1">
      <alignment vertical="center"/>
      <protection/>
    </xf>
    <xf numFmtId="4" fontId="7" fillId="56" borderId="46" xfId="128" applyNumberFormat="1" applyFont="1" applyFill="1" applyBorder="1" applyAlignment="1">
      <alignment vertical="center"/>
      <protection/>
    </xf>
    <xf numFmtId="0" fontId="8" fillId="56" borderId="89" xfId="128" applyFont="1" applyFill="1" applyBorder="1" applyAlignment="1">
      <alignment horizontal="center" vertical="center"/>
      <protection/>
    </xf>
    <xf numFmtId="49" fontId="8" fillId="56" borderId="91" xfId="128" applyNumberFormat="1" applyFont="1" applyFill="1" applyBorder="1" applyAlignment="1">
      <alignment horizontal="center" vertical="center"/>
      <protection/>
    </xf>
    <xf numFmtId="49" fontId="8" fillId="56" borderId="79" xfId="128" applyNumberFormat="1" applyFont="1" applyFill="1" applyBorder="1" applyAlignment="1">
      <alignment horizontal="center" vertical="center"/>
      <protection/>
    </xf>
    <xf numFmtId="0" fontId="8" fillId="56" borderId="81" xfId="128" applyFont="1" applyFill="1" applyBorder="1" applyAlignment="1">
      <alignment horizontal="center" vertical="center"/>
      <protection/>
    </xf>
    <xf numFmtId="0" fontId="8" fillId="56" borderId="91" xfId="128" applyFont="1" applyFill="1" applyBorder="1" applyAlignment="1">
      <alignment horizontal="center" vertical="center"/>
      <protection/>
    </xf>
    <xf numFmtId="0" fontId="8" fillId="56" borderId="81" xfId="128" applyFont="1" applyFill="1" applyBorder="1" applyAlignment="1">
      <alignment vertical="center"/>
      <protection/>
    </xf>
    <xf numFmtId="4" fontId="8" fillId="56" borderId="81" xfId="128" applyNumberFormat="1" applyFont="1" applyFill="1" applyBorder="1" applyAlignment="1">
      <alignment vertical="center"/>
      <protection/>
    </xf>
    <xf numFmtId="4" fontId="8" fillId="56" borderId="92" xfId="128" applyNumberFormat="1" applyFont="1" applyFill="1" applyBorder="1" applyAlignment="1">
      <alignment vertical="center"/>
      <protection/>
    </xf>
    <xf numFmtId="4" fontId="7" fillId="0" borderId="0" xfId="126" applyNumberFormat="1" applyFont="1" applyAlignment="1">
      <alignment horizontal="right" vertical="center"/>
      <protection/>
    </xf>
    <xf numFmtId="0" fontId="7" fillId="56" borderId="28" xfId="126" applyFont="1" applyFill="1" applyBorder="1" applyAlignment="1">
      <alignment horizontal="center" vertical="center"/>
      <protection/>
    </xf>
    <xf numFmtId="49" fontId="7" fillId="56" borderId="29" xfId="126" applyNumberFormat="1" applyFont="1" applyFill="1" applyBorder="1" applyAlignment="1">
      <alignment horizontal="center" vertical="center"/>
      <protection/>
    </xf>
    <xf numFmtId="49" fontId="7" fillId="56" borderId="30" xfId="126" applyNumberFormat="1" applyFont="1" applyFill="1" applyBorder="1" applyAlignment="1">
      <alignment horizontal="center" vertical="center"/>
      <protection/>
    </xf>
    <xf numFmtId="0" fontId="7" fillId="56" borderId="31" xfId="126" applyFont="1" applyFill="1" applyBorder="1" applyAlignment="1">
      <alignment horizontal="center" vertical="center"/>
      <protection/>
    </xf>
    <xf numFmtId="0" fontId="7" fillId="56" borderId="29" xfId="126" applyFont="1" applyFill="1" applyBorder="1" applyAlignment="1">
      <alignment horizontal="center" vertical="center"/>
      <protection/>
    </xf>
    <xf numFmtId="0" fontId="7" fillId="56" borderId="31" xfId="126" applyFont="1" applyFill="1" applyBorder="1" applyAlignment="1">
      <alignment vertical="center" wrapText="1"/>
      <protection/>
    </xf>
    <xf numFmtId="4" fontId="7" fillId="56" borderId="30" xfId="74" applyNumberFormat="1" applyFont="1" applyFill="1" applyBorder="1" applyAlignment="1">
      <alignment horizontal="right" vertical="center"/>
    </xf>
    <xf numFmtId="4" fontId="7" fillId="56" borderId="32" xfId="126" applyNumberFormat="1" applyFont="1" applyFill="1" applyBorder="1" applyAlignment="1">
      <alignment vertical="center"/>
      <protection/>
    </xf>
    <xf numFmtId="0" fontId="8" fillId="56" borderId="24" xfId="126" applyFont="1" applyFill="1" applyBorder="1" applyAlignment="1">
      <alignment horizontal="center" vertical="center"/>
      <protection/>
    </xf>
    <xf numFmtId="49" fontId="8" fillId="56" borderId="25" xfId="126" applyNumberFormat="1" applyFont="1" applyFill="1" applyBorder="1" applyAlignment="1">
      <alignment horizontal="center" vertical="center"/>
      <protection/>
    </xf>
    <xf numFmtId="49" fontId="8" fillId="56" borderId="26" xfId="126" applyNumberFormat="1" applyFont="1" applyFill="1" applyBorder="1" applyAlignment="1">
      <alignment horizontal="center" vertical="center"/>
      <protection/>
    </xf>
    <xf numFmtId="0" fontId="8" fillId="56" borderId="23" xfId="126" applyFont="1" applyFill="1" applyBorder="1" applyAlignment="1">
      <alignment horizontal="center" vertical="center"/>
      <protection/>
    </xf>
    <xf numFmtId="49" fontId="4" fillId="56" borderId="33" xfId="110" applyNumberFormat="1" applyFont="1" applyFill="1" applyBorder="1" applyAlignment="1">
      <alignment horizontal="center" vertical="center"/>
      <protection/>
    </xf>
    <xf numFmtId="0" fontId="4" fillId="56" borderId="23" xfId="123" applyFont="1" applyFill="1" applyBorder="1" applyAlignment="1">
      <alignment vertical="center"/>
      <protection/>
    </xf>
    <xf numFmtId="4" fontId="8" fillId="56" borderId="34" xfId="74" applyNumberFormat="1" applyFont="1" applyFill="1" applyBorder="1" applyAlignment="1">
      <alignment horizontal="right" vertical="center"/>
    </xf>
    <xf numFmtId="4" fontId="8" fillId="56" borderId="23" xfId="126" applyNumberFormat="1" applyFont="1" applyFill="1" applyBorder="1" applyAlignment="1">
      <alignment vertical="center"/>
      <protection/>
    </xf>
    <xf numFmtId="4" fontId="8" fillId="56" borderId="35" xfId="126" applyNumberFormat="1" applyFont="1" applyFill="1" applyBorder="1" applyAlignment="1">
      <alignment vertical="center"/>
      <protection/>
    </xf>
    <xf numFmtId="4" fontId="31" fillId="56" borderId="42" xfId="109" applyNumberFormat="1" applyFont="1" applyFill="1" applyBorder="1" applyAlignment="1">
      <alignment horizontal="right" vertical="center" wrapText="1"/>
      <protection/>
    </xf>
    <xf numFmtId="165" fontId="31" fillId="56" borderId="42" xfId="109" applyNumberFormat="1" applyFont="1" applyFill="1" applyBorder="1" applyAlignment="1">
      <alignment horizontal="right" vertical="center" wrapText="1"/>
      <protection/>
    </xf>
  </cellXfs>
  <cellStyles count="161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3" xfId="78"/>
    <cellStyle name="Comma [0]" xfId="79"/>
    <cellStyle name="Chybně" xfId="80"/>
    <cellStyle name="Chybně 2" xfId="81"/>
    <cellStyle name="Chybně 3" xfId="82"/>
    <cellStyle name="Kontrolní buňka" xfId="83"/>
    <cellStyle name="Kontrolní buňka 2" xfId="84"/>
    <cellStyle name="Kontrolní buňka 3" xfId="85"/>
    <cellStyle name="Currency" xfId="86"/>
    <cellStyle name="Currency [0]" xfId="87"/>
    <cellStyle name="Nadpis 1" xfId="88"/>
    <cellStyle name="Nadpis 1 2" xfId="89"/>
    <cellStyle name="Nadpis 1 3" xfId="90"/>
    <cellStyle name="Nadpis 2" xfId="91"/>
    <cellStyle name="Nadpis 2 2" xfId="92"/>
    <cellStyle name="Nadpis 2 3" xfId="93"/>
    <cellStyle name="Nadpis 3" xfId="94"/>
    <cellStyle name="Nadpis 3 2" xfId="95"/>
    <cellStyle name="Nadpis 3 3" xfId="96"/>
    <cellStyle name="Nadpis 4" xfId="97"/>
    <cellStyle name="Nadpis 4 2" xfId="98"/>
    <cellStyle name="Nadpis 4 3" xfId="99"/>
    <cellStyle name="Název" xfId="100"/>
    <cellStyle name="Název 2" xfId="101"/>
    <cellStyle name="Název 3" xfId="102"/>
    <cellStyle name="Neutrální" xfId="103"/>
    <cellStyle name="Neutrální 2" xfId="104"/>
    <cellStyle name="Neutrální 3" xfId="105"/>
    <cellStyle name="Normální 10" xfId="106"/>
    <cellStyle name="Normální 11" xfId="107"/>
    <cellStyle name="Normální 12" xfId="108"/>
    <cellStyle name="Normální 13" xfId="109"/>
    <cellStyle name="normální 2" xfId="110"/>
    <cellStyle name="normální 2 2" xfId="111"/>
    <cellStyle name="Normální 3" xfId="112"/>
    <cellStyle name="Normální 3 2" xfId="113"/>
    <cellStyle name="Normální 4" xfId="114"/>
    <cellStyle name="Normální 4 2" xfId="115"/>
    <cellStyle name="Normální 4 2 2" xfId="116"/>
    <cellStyle name="Normální 5" xfId="117"/>
    <cellStyle name="Normální 6" xfId="118"/>
    <cellStyle name="Normální 7" xfId="119"/>
    <cellStyle name="Normální 8" xfId="120"/>
    <cellStyle name="Normální 9" xfId="121"/>
    <cellStyle name="normální_04 - OSMTVS" xfId="122"/>
    <cellStyle name="normální_2. čtení rozpočtu 2006 - příjmy 2" xfId="123"/>
    <cellStyle name="normální_2. Rozpočet 2007 - tabulky" xfId="124"/>
    <cellStyle name="normální_Rozpis výdajů 03 bez PO" xfId="125"/>
    <cellStyle name="normální_Rozpis výdajů 03 bez PO 2" xfId="126"/>
    <cellStyle name="normální_Rozpis výdajů 03 bez PO_02 - ORREP" xfId="127"/>
    <cellStyle name="normální_Rozpis výdajů 03 bez PO_04 - OSMTVS" xfId="128"/>
    <cellStyle name="normální_Rozpis výdajů 03 bez PO_UR 2008 1-168 tisk" xfId="129"/>
    <cellStyle name="normální_Rozpočet 2004 (ZK)" xfId="130"/>
    <cellStyle name="Poznámka" xfId="131"/>
    <cellStyle name="Poznámka 2" xfId="132"/>
    <cellStyle name="Poznámka 3" xfId="133"/>
    <cellStyle name="Percent" xfId="134"/>
    <cellStyle name="Propojená buňka" xfId="135"/>
    <cellStyle name="Propojená buňka 2" xfId="136"/>
    <cellStyle name="Propojená buňka 3" xfId="137"/>
    <cellStyle name="S8M1" xfId="138"/>
    <cellStyle name="Správně" xfId="139"/>
    <cellStyle name="Správně 2" xfId="140"/>
    <cellStyle name="Správně 3" xfId="141"/>
    <cellStyle name="Text upozornění" xfId="142"/>
    <cellStyle name="Text upozornění 2" xfId="143"/>
    <cellStyle name="Text upozornění 3" xfId="144"/>
    <cellStyle name="Vstup" xfId="145"/>
    <cellStyle name="Vstup 2" xfId="146"/>
    <cellStyle name="Vstup 3" xfId="147"/>
    <cellStyle name="Výpočet" xfId="148"/>
    <cellStyle name="Výpočet 2" xfId="149"/>
    <cellStyle name="Výpočet 3" xfId="150"/>
    <cellStyle name="Výstup" xfId="151"/>
    <cellStyle name="Výstup 2" xfId="152"/>
    <cellStyle name="Výstup 3" xfId="153"/>
    <cellStyle name="Vysvětlující text" xfId="154"/>
    <cellStyle name="Vysvětlující text 2" xfId="155"/>
    <cellStyle name="Vysvětlující text 3" xfId="156"/>
    <cellStyle name="Zvýraznění 1" xfId="157"/>
    <cellStyle name="Zvýraznění 1 2" xfId="158"/>
    <cellStyle name="Zvýraznění 1 3" xfId="159"/>
    <cellStyle name="Zvýraznění 2" xfId="160"/>
    <cellStyle name="Zvýraznění 2 2" xfId="161"/>
    <cellStyle name="Zvýraznění 2 3" xfId="162"/>
    <cellStyle name="Zvýraznění 3" xfId="163"/>
    <cellStyle name="Zvýraznění 3 2" xfId="164"/>
    <cellStyle name="Zvýraznění 3 3" xfId="165"/>
    <cellStyle name="Zvýraznění 4" xfId="166"/>
    <cellStyle name="Zvýraznění 4 2" xfId="167"/>
    <cellStyle name="Zvýraznění 4 3" xfId="168"/>
    <cellStyle name="Zvýraznění 5" xfId="169"/>
    <cellStyle name="Zvýraznění 5 2" xfId="170"/>
    <cellStyle name="Zvýraznění 5 3" xfId="171"/>
    <cellStyle name="Zvýraznění 6" xfId="172"/>
    <cellStyle name="Zvýraznění 6 2" xfId="173"/>
    <cellStyle name="Zvýraznění 6 3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38" sqref="A38"/>
    </sheetView>
  </sheetViews>
  <sheetFormatPr defaultColWidth="9.140625" defaultRowHeight="15"/>
  <cols>
    <col min="1" max="1" width="36.57421875" style="53" bestFit="1" customWidth="1"/>
    <col min="2" max="2" width="7.28125" style="53" customWidth="1"/>
    <col min="3" max="3" width="13.8515625" style="53" customWidth="1"/>
    <col min="4" max="4" width="14.421875" style="53" customWidth="1"/>
    <col min="5" max="5" width="14.140625" style="53" customWidth="1"/>
    <col min="6" max="6" width="9.140625" style="53" customWidth="1"/>
    <col min="7" max="7" width="12.140625" style="53" bestFit="1" customWidth="1"/>
    <col min="8" max="9" width="9.140625" style="53" customWidth="1"/>
    <col min="10" max="10" width="11.7109375" style="53" bestFit="1" customWidth="1"/>
    <col min="11" max="16384" width="9.140625" style="53" customWidth="1"/>
  </cols>
  <sheetData>
    <row r="1" ht="12.75">
      <c r="E1" s="763" t="s">
        <v>370</v>
      </c>
    </row>
    <row r="2" spans="1:5" ht="12.75">
      <c r="A2" s="706" t="s">
        <v>31</v>
      </c>
      <c r="B2" s="706"/>
      <c r="C2" s="51"/>
      <c r="D2" s="51"/>
      <c r="E2" s="700" t="s">
        <v>367</v>
      </c>
    </row>
    <row r="3" spans="1:5" ht="13.5" thickBot="1">
      <c r="A3" s="695"/>
      <c r="B3" s="695"/>
      <c r="C3" s="51"/>
      <c r="D3" s="51"/>
      <c r="E3" s="52" t="s">
        <v>32</v>
      </c>
    </row>
    <row r="4" spans="1:5" ht="24.75" thickBot="1">
      <c r="A4" s="54" t="s">
        <v>33</v>
      </c>
      <c r="B4" s="55" t="s">
        <v>34</v>
      </c>
      <c r="C4" s="56" t="s">
        <v>35</v>
      </c>
      <c r="D4" s="56" t="s">
        <v>28</v>
      </c>
      <c r="E4" s="56" t="s">
        <v>36</v>
      </c>
    </row>
    <row r="5" spans="1:5" ht="15" customHeight="1">
      <c r="A5" s="57" t="s">
        <v>37</v>
      </c>
      <c r="B5" s="58" t="s">
        <v>38</v>
      </c>
      <c r="C5" s="59">
        <f>C6+C7+C8</f>
        <v>2189932.16</v>
      </c>
      <c r="D5" s="59">
        <f>D6+D7+D8</f>
        <v>0</v>
      </c>
      <c r="E5" s="60">
        <f aca="true" t="shared" si="0" ref="E5:E26">C5+D5</f>
        <v>2189932.16</v>
      </c>
    </row>
    <row r="6" spans="1:10" ht="15" customHeight="1">
      <c r="A6" s="61" t="s">
        <v>39</v>
      </c>
      <c r="B6" s="62" t="s">
        <v>40</v>
      </c>
      <c r="C6" s="63">
        <v>2122000</v>
      </c>
      <c r="D6" s="64">
        <v>0</v>
      </c>
      <c r="E6" s="65">
        <f t="shared" si="0"/>
        <v>2122000</v>
      </c>
      <c r="J6" s="66"/>
    </row>
    <row r="7" spans="1:5" ht="15" customHeight="1">
      <c r="A7" s="61" t="s">
        <v>41</v>
      </c>
      <c r="B7" s="62" t="s">
        <v>42</v>
      </c>
      <c r="C7" s="63">
        <v>67932.16</v>
      </c>
      <c r="D7" s="67">
        <v>0</v>
      </c>
      <c r="E7" s="65">
        <f t="shared" si="0"/>
        <v>67932.16</v>
      </c>
    </row>
    <row r="8" spans="1:5" ht="15" customHeight="1">
      <c r="A8" s="61" t="s">
        <v>43</v>
      </c>
      <c r="B8" s="62" t="s">
        <v>44</v>
      </c>
      <c r="C8" s="63">
        <v>0</v>
      </c>
      <c r="D8" s="63">
        <v>0</v>
      </c>
      <c r="E8" s="65">
        <f t="shared" si="0"/>
        <v>0</v>
      </c>
    </row>
    <row r="9" spans="1:5" ht="15" customHeight="1">
      <c r="A9" s="68" t="s">
        <v>45</v>
      </c>
      <c r="B9" s="62" t="s">
        <v>46</v>
      </c>
      <c r="C9" s="69">
        <f>C10+C15</f>
        <v>3473609</v>
      </c>
      <c r="D9" s="69">
        <f>D10+D15</f>
        <v>0</v>
      </c>
      <c r="E9" s="70">
        <f t="shared" si="0"/>
        <v>3473609</v>
      </c>
    </row>
    <row r="10" spans="1:5" ht="15" customHeight="1">
      <c r="A10" s="61" t="s">
        <v>47</v>
      </c>
      <c r="B10" s="62" t="s">
        <v>48</v>
      </c>
      <c r="C10" s="63">
        <f>C11+C12+C13+C14</f>
        <v>3473609</v>
      </c>
      <c r="D10" s="63">
        <f>D11+D12+D13+D14</f>
        <v>0</v>
      </c>
      <c r="E10" s="71">
        <f t="shared" si="0"/>
        <v>3473609</v>
      </c>
    </row>
    <row r="11" spans="1:5" ht="15" customHeight="1">
      <c r="A11" s="61" t="s">
        <v>49</v>
      </c>
      <c r="B11" s="62" t="s">
        <v>50</v>
      </c>
      <c r="C11" s="63">
        <v>61072</v>
      </c>
      <c r="D11" s="63">
        <v>0</v>
      </c>
      <c r="E11" s="71">
        <f t="shared" si="0"/>
        <v>61072</v>
      </c>
    </row>
    <row r="12" spans="1:5" ht="15" customHeight="1">
      <c r="A12" s="61" t="s">
        <v>51</v>
      </c>
      <c r="B12" s="62" t="s">
        <v>48</v>
      </c>
      <c r="C12" s="63">
        <v>3387767</v>
      </c>
      <c r="D12" s="63">
        <v>0</v>
      </c>
      <c r="E12" s="71">
        <f t="shared" si="0"/>
        <v>3387767</v>
      </c>
    </row>
    <row r="13" spans="1:5" ht="15" customHeight="1">
      <c r="A13" s="61" t="s">
        <v>52</v>
      </c>
      <c r="B13" s="62" t="s">
        <v>53</v>
      </c>
      <c r="C13" s="63">
        <v>0</v>
      </c>
      <c r="D13" s="63">
        <v>0</v>
      </c>
      <c r="E13" s="71">
        <f>SUM(C13:D13)</f>
        <v>0</v>
      </c>
    </row>
    <row r="14" spans="1:5" ht="15" customHeight="1">
      <c r="A14" s="61" t="s">
        <v>54</v>
      </c>
      <c r="B14" s="62">
        <v>4121</v>
      </c>
      <c r="C14" s="63">
        <v>24770</v>
      </c>
      <c r="D14" s="63">
        <v>0</v>
      </c>
      <c r="E14" s="71">
        <f>SUM(C14:D14)</f>
        <v>24770</v>
      </c>
    </row>
    <row r="15" spans="1:5" ht="15" customHeight="1">
      <c r="A15" s="61" t="s">
        <v>55</v>
      </c>
      <c r="B15" s="62" t="s">
        <v>56</v>
      </c>
      <c r="C15" s="63">
        <f>C16+C17+C18</f>
        <v>0</v>
      </c>
      <c r="D15" s="63">
        <f>D16+D17+D18</f>
        <v>0</v>
      </c>
      <c r="E15" s="71">
        <f t="shared" si="0"/>
        <v>0</v>
      </c>
    </row>
    <row r="16" spans="1:5" ht="15" customHeight="1">
      <c r="A16" s="61" t="s">
        <v>57</v>
      </c>
      <c r="B16" s="62" t="s">
        <v>56</v>
      </c>
      <c r="C16" s="63">
        <v>0</v>
      </c>
      <c r="D16" s="63">
        <v>0</v>
      </c>
      <c r="E16" s="71">
        <f t="shared" si="0"/>
        <v>0</v>
      </c>
    </row>
    <row r="17" spans="1:5" ht="15" customHeight="1">
      <c r="A17" s="61" t="s">
        <v>58</v>
      </c>
      <c r="B17" s="62">
        <v>4221</v>
      </c>
      <c r="C17" s="63">
        <v>0</v>
      </c>
      <c r="D17" s="63">
        <v>0</v>
      </c>
      <c r="E17" s="71">
        <f>SUM(C17:D17)</f>
        <v>0</v>
      </c>
    </row>
    <row r="18" spans="1:5" ht="15" customHeight="1">
      <c r="A18" s="61" t="s">
        <v>59</v>
      </c>
      <c r="B18" s="62">
        <v>4232</v>
      </c>
      <c r="C18" s="63">
        <v>0</v>
      </c>
      <c r="D18" s="63">
        <v>0</v>
      </c>
      <c r="E18" s="71">
        <f>SUM(C18:D18)</f>
        <v>0</v>
      </c>
    </row>
    <row r="19" spans="1:5" ht="15" customHeight="1">
      <c r="A19" s="68" t="s">
        <v>60</v>
      </c>
      <c r="B19" s="72" t="s">
        <v>61</v>
      </c>
      <c r="C19" s="69">
        <f>C5+C9</f>
        <v>5663541.16</v>
      </c>
      <c r="D19" s="69">
        <f>D5+D9</f>
        <v>0</v>
      </c>
      <c r="E19" s="70">
        <f t="shared" si="0"/>
        <v>5663541.16</v>
      </c>
    </row>
    <row r="20" spans="1:5" ht="15" customHeight="1">
      <c r="A20" s="68" t="s">
        <v>62</v>
      </c>
      <c r="B20" s="72" t="s">
        <v>63</v>
      </c>
      <c r="C20" s="69">
        <f>SUM(C21:C25)</f>
        <v>-85106.87</v>
      </c>
      <c r="D20" s="480">
        <f>SUM(D21:D25)</f>
        <v>148573.40892999998</v>
      </c>
      <c r="E20" s="70">
        <f t="shared" si="0"/>
        <v>63466.53892999998</v>
      </c>
    </row>
    <row r="21" spans="1:5" ht="15" customHeight="1">
      <c r="A21" s="61" t="s">
        <v>64</v>
      </c>
      <c r="B21" s="62" t="s">
        <v>65</v>
      </c>
      <c r="C21" s="63">
        <v>0</v>
      </c>
      <c r="D21" s="63">
        <v>0</v>
      </c>
      <c r="E21" s="71">
        <f t="shared" si="0"/>
        <v>0</v>
      </c>
    </row>
    <row r="22" spans="1:5" ht="15" customHeight="1">
      <c r="A22" s="61" t="s">
        <v>66</v>
      </c>
      <c r="B22" s="62">
        <v>8115</v>
      </c>
      <c r="C22" s="63">
        <v>0</v>
      </c>
      <c r="D22" s="63">
        <v>0</v>
      </c>
      <c r="E22" s="71">
        <f>SUM(C22:D22)</f>
        <v>0</v>
      </c>
    </row>
    <row r="23" spans="1:5" ht="15" customHeight="1">
      <c r="A23" s="61" t="s">
        <v>67</v>
      </c>
      <c r="B23" s="62" t="s">
        <v>65</v>
      </c>
      <c r="C23" s="63">
        <v>11768.130000000001</v>
      </c>
      <c r="D23" s="479">
        <v>148573.40892999998</v>
      </c>
      <c r="E23" s="71">
        <f t="shared" si="0"/>
        <v>160341.53892999998</v>
      </c>
    </row>
    <row r="24" spans="1:5" ht="15" customHeight="1">
      <c r="A24" s="61" t="s">
        <v>68</v>
      </c>
      <c r="B24" s="62">
        <v>8123</v>
      </c>
      <c r="C24" s="63">
        <v>0</v>
      </c>
      <c r="D24" s="63">
        <v>0</v>
      </c>
      <c r="E24" s="71">
        <f>C24+D24</f>
        <v>0</v>
      </c>
    </row>
    <row r="25" spans="1:5" ht="15" customHeight="1" thickBot="1">
      <c r="A25" s="73" t="s">
        <v>69</v>
      </c>
      <c r="B25" s="74">
        <v>-8124</v>
      </c>
      <c r="C25" s="75">
        <v>-96875</v>
      </c>
      <c r="D25" s="75">
        <v>0</v>
      </c>
      <c r="E25" s="76">
        <f>C25+D25</f>
        <v>-96875</v>
      </c>
    </row>
    <row r="26" spans="1:5" ht="15" customHeight="1" thickBot="1">
      <c r="A26" s="77" t="s">
        <v>70</v>
      </c>
      <c r="B26" s="78"/>
      <c r="C26" s="79">
        <f>C5+C9+C20</f>
        <v>5578434.29</v>
      </c>
      <c r="D26" s="478">
        <f>D19+D20</f>
        <v>148573.40892999998</v>
      </c>
      <c r="E26" s="80">
        <f t="shared" si="0"/>
        <v>5727007.69893</v>
      </c>
    </row>
    <row r="27" spans="1:5" ht="13.5" thickBot="1">
      <c r="A27" s="705" t="s">
        <v>71</v>
      </c>
      <c r="B27" s="705"/>
      <c r="C27" s="81"/>
      <c r="D27" s="81"/>
      <c r="E27" s="82" t="s">
        <v>32</v>
      </c>
    </row>
    <row r="28" spans="1:5" ht="24.75" thickBot="1">
      <c r="A28" s="54" t="s">
        <v>72</v>
      </c>
      <c r="B28" s="55" t="s">
        <v>9</v>
      </c>
      <c r="C28" s="56" t="s">
        <v>35</v>
      </c>
      <c r="D28" s="56" t="s">
        <v>28</v>
      </c>
      <c r="E28" s="56" t="s">
        <v>36</v>
      </c>
    </row>
    <row r="29" spans="1:5" ht="15" customHeight="1">
      <c r="A29" s="83" t="s">
        <v>73</v>
      </c>
      <c r="B29" s="84" t="s">
        <v>74</v>
      </c>
      <c r="C29" s="67">
        <v>27594</v>
      </c>
      <c r="D29" s="67">
        <v>0</v>
      </c>
      <c r="E29" s="85">
        <f>C29+D29</f>
        <v>27594</v>
      </c>
    </row>
    <row r="30" spans="1:5" ht="15" customHeight="1">
      <c r="A30" s="86" t="s">
        <v>75</v>
      </c>
      <c r="B30" s="62" t="s">
        <v>74</v>
      </c>
      <c r="C30" s="63">
        <v>213133.25</v>
      </c>
      <c r="D30" s="67">
        <v>0</v>
      </c>
      <c r="E30" s="85">
        <f aca="true" t="shared" si="1" ref="E30:E45">C30+D30</f>
        <v>213133.25</v>
      </c>
    </row>
    <row r="31" spans="1:5" ht="15" customHeight="1">
      <c r="A31" s="86" t="s">
        <v>76</v>
      </c>
      <c r="B31" s="62" t="s">
        <v>74</v>
      </c>
      <c r="C31" s="63">
        <v>869718.6</v>
      </c>
      <c r="D31" s="67">
        <v>0</v>
      </c>
      <c r="E31" s="85">
        <f t="shared" si="1"/>
        <v>869718.6</v>
      </c>
    </row>
    <row r="32" spans="1:5" ht="15" customHeight="1">
      <c r="A32" s="86" t="s">
        <v>77</v>
      </c>
      <c r="B32" s="62" t="s">
        <v>74</v>
      </c>
      <c r="C32" s="63">
        <v>582147.1900000001</v>
      </c>
      <c r="D32" s="67">
        <f>15530+750</f>
        <v>16280</v>
      </c>
      <c r="E32" s="85">
        <f t="shared" si="1"/>
        <v>598427.1900000001</v>
      </c>
    </row>
    <row r="33" spans="1:5" ht="15" customHeight="1">
      <c r="A33" s="86" t="s">
        <v>78</v>
      </c>
      <c r="B33" s="62" t="s">
        <v>74</v>
      </c>
      <c r="C33" s="63">
        <v>3387767.16</v>
      </c>
      <c r="D33" s="67">
        <v>0</v>
      </c>
      <c r="E33" s="85">
        <f>C33+D33</f>
        <v>3387767.16</v>
      </c>
    </row>
    <row r="34" spans="1:5" ht="15" customHeight="1">
      <c r="A34" s="86" t="s">
        <v>79</v>
      </c>
      <c r="B34" s="62" t="s">
        <v>80</v>
      </c>
      <c r="C34" s="63">
        <v>61337</v>
      </c>
      <c r="D34" s="781">
        <v>15930</v>
      </c>
      <c r="E34" s="85">
        <f t="shared" si="1"/>
        <v>77267</v>
      </c>
    </row>
    <row r="35" spans="1:7" ht="15" customHeight="1">
      <c r="A35" s="86" t="s">
        <v>81</v>
      </c>
      <c r="B35" s="62" t="s">
        <v>74</v>
      </c>
      <c r="C35" s="63">
        <v>25515</v>
      </c>
      <c r="D35" s="782">
        <f>37226.00893-500</f>
        <v>36726.00893</v>
      </c>
      <c r="E35" s="85">
        <f t="shared" si="1"/>
        <v>62241.00893</v>
      </c>
      <c r="G35" s="699"/>
    </row>
    <row r="36" spans="1:5" ht="15" customHeight="1">
      <c r="A36" s="86" t="s">
        <v>82</v>
      </c>
      <c r="B36" s="62" t="s">
        <v>83</v>
      </c>
      <c r="C36" s="63">
        <v>194943.5</v>
      </c>
      <c r="D36" s="67">
        <v>12487.399999999998</v>
      </c>
      <c r="E36" s="85">
        <f t="shared" si="1"/>
        <v>207430.9</v>
      </c>
    </row>
    <row r="37" spans="1:5" ht="15" customHeight="1">
      <c r="A37" s="86" t="s">
        <v>84</v>
      </c>
      <c r="B37" s="62" t="s">
        <v>83</v>
      </c>
      <c r="C37" s="63">
        <v>0</v>
      </c>
      <c r="D37" s="67">
        <v>0</v>
      </c>
      <c r="E37" s="85">
        <f t="shared" si="1"/>
        <v>0</v>
      </c>
    </row>
    <row r="38" spans="1:5" ht="15" customHeight="1">
      <c r="A38" s="86" t="s">
        <v>85</v>
      </c>
      <c r="B38" s="62" t="s">
        <v>80</v>
      </c>
      <c r="C38" s="63">
        <v>142850.6</v>
      </c>
      <c r="D38" s="67">
        <v>62150</v>
      </c>
      <c r="E38" s="85">
        <f t="shared" si="1"/>
        <v>205000.6</v>
      </c>
    </row>
    <row r="39" spans="1:5" ht="15" customHeight="1">
      <c r="A39" s="86" t="s">
        <v>86</v>
      </c>
      <c r="B39" s="62" t="s">
        <v>80</v>
      </c>
      <c r="C39" s="63">
        <v>43995</v>
      </c>
      <c r="D39" s="67">
        <v>0</v>
      </c>
      <c r="E39" s="85">
        <f t="shared" si="1"/>
        <v>43995</v>
      </c>
    </row>
    <row r="40" spans="1:5" ht="15" customHeight="1">
      <c r="A40" s="86" t="s">
        <v>87</v>
      </c>
      <c r="B40" s="62" t="s">
        <v>74</v>
      </c>
      <c r="C40" s="63">
        <v>3375</v>
      </c>
      <c r="D40" s="67">
        <v>0</v>
      </c>
      <c r="E40" s="85">
        <f t="shared" si="1"/>
        <v>3375</v>
      </c>
    </row>
    <row r="41" spans="1:5" ht="15" customHeight="1">
      <c r="A41" s="86" t="s">
        <v>88</v>
      </c>
      <c r="B41" s="62" t="s">
        <v>80</v>
      </c>
      <c r="C41" s="63">
        <v>8057.99</v>
      </c>
      <c r="D41" s="67">
        <v>0</v>
      </c>
      <c r="E41" s="85">
        <f>C41+D41</f>
        <v>8057.99</v>
      </c>
    </row>
    <row r="42" spans="1:5" ht="15" customHeight="1">
      <c r="A42" s="86" t="s">
        <v>89</v>
      </c>
      <c r="B42" s="62" t="s">
        <v>80</v>
      </c>
      <c r="C42" s="63">
        <v>0</v>
      </c>
      <c r="D42" s="67">
        <v>5000</v>
      </c>
      <c r="E42" s="85">
        <f t="shared" si="1"/>
        <v>5000</v>
      </c>
    </row>
    <row r="43" spans="1:5" ht="15" customHeight="1">
      <c r="A43" s="86" t="s">
        <v>90</v>
      </c>
      <c r="B43" s="62" t="s">
        <v>80</v>
      </c>
      <c r="C43" s="63">
        <v>18000</v>
      </c>
      <c r="D43" s="67">
        <v>0</v>
      </c>
      <c r="E43" s="85">
        <f t="shared" si="1"/>
        <v>18000</v>
      </c>
    </row>
    <row r="44" spans="1:5" ht="15" customHeight="1">
      <c r="A44" s="86" t="s">
        <v>91</v>
      </c>
      <c r="B44" s="62" t="s">
        <v>80</v>
      </c>
      <c r="C44" s="63">
        <v>0</v>
      </c>
      <c r="D44" s="67">
        <v>0</v>
      </c>
      <c r="E44" s="85">
        <f t="shared" si="1"/>
        <v>0</v>
      </c>
    </row>
    <row r="45" spans="1:5" ht="15" customHeight="1" thickBot="1">
      <c r="A45" s="86" t="s">
        <v>92</v>
      </c>
      <c r="B45" s="62" t="s">
        <v>80</v>
      </c>
      <c r="C45" s="63">
        <v>0</v>
      </c>
      <c r="D45" s="67">
        <v>0</v>
      </c>
      <c r="E45" s="85">
        <f t="shared" si="1"/>
        <v>0</v>
      </c>
    </row>
    <row r="46" spans="1:5" ht="15" customHeight="1" thickBot="1">
      <c r="A46" s="87" t="s">
        <v>93</v>
      </c>
      <c r="B46" s="78"/>
      <c r="C46" s="79">
        <f>C29+C30+C31+C32+C33+C34+C35+C36+C37+C38+C39+C40+C41+C42+C43+C44+C45</f>
        <v>5578434.29</v>
      </c>
      <c r="D46" s="478">
        <f>SUM(D29:D45)</f>
        <v>148573.40893</v>
      </c>
      <c r="E46" s="80">
        <f>SUM(E29:E45)</f>
        <v>5727007.69893</v>
      </c>
    </row>
    <row r="47" ht="12.75">
      <c r="C47" s="66"/>
    </row>
  </sheetData>
  <sheetProtection/>
  <mergeCells count="2">
    <mergeCell ref="A27:B27"/>
    <mergeCell ref="A2:B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26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3.140625" style="3" customWidth="1"/>
    <col min="2" max="2" width="6.140625" style="3" bestFit="1" customWidth="1"/>
    <col min="3" max="3" width="4.421875" style="3" bestFit="1" customWidth="1"/>
    <col min="4" max="4" width="4.7109375" style="3" customWidth="1"/>
    <col min="5" max="5" width="4.421875" style="3" bestFit="1" customWidth="1"/>
    <col min="6" max="6" width="42.140625" style="3" customWidth="1"/>
    <col min="7" max="7" width="10.8515625" style="4" customWidth="1"/>
    <col min="8" max="8" width="7.7109375" style="3" customWidth="1"/>
    <col min="9" max="9" width="10.421875" style="3" bestFit="1" customWidth="1"/>
    <col min="10" max="10" width="9.7109375" style="3" customWidth="1"/>
    <col min="11" max="16384" width="9.140625" style="3" customWidth="1"/>
  </cols>
  <sheetData>
    <row r="1" ht="12.75">
      <c r="J1" s="763" t="s">
        <v>370</v>
      </c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700" t="s">
        <v>367</v>
      </c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2"/>
    </row>
    <row r="4" spans="1:10" ht="18">
      <c r="A4" s="708" t="s">
        <v>19</v>
      </c>
      <c r="B4" s="708"/>
      <c r="C4" s="708"/>
      <c r="D4" s="708"/>
      <c r="E4" s="708"/>
      <c r="F4" s="708"/>
      <c r="G4" s="708"/>
      <c r="H4" s="708"/>
      <c r="I4" s="708"/>
      <c r="J4" s="708"/>
    </row>
    <row r="5" spans="1:10" ht="12.75">
      <c r="A5" s="1"/>
      <c r="B5" s="1"/>
      <c r="C5" s="1"/>
      <c r="D5" s="1"/>
      <c r="E5" s="1"/>
      <c r="F5" s="1"/>
      <c r="G5" s="1"/>
      <c r="H5" s="5"/>
      <c r="I5" s="5"/>
      <c r="J5" s="5"/>
    </row>
    <row r="6" spans="1:10" ht="15.75">
      <c r="A6" s="707" t="s">
        <v>11</v>
      </c>
      <c r="B6" s="707"/>
      <c r="C6" s="707"/>
      <c r="D6" s="707"/>
      <c r="E6" s="707"/>
      <c r="F6" s="707"/>
      <c r="G6" s="707"/>
      <c r="H6" s="707"/>
      <c r="I6" s="707"/>
      <c r="J6" s="707"/>
    </row>
    <row r="7" spans="1:10" ht="12.75">
      <c r="A7" s="1"/>
      <c r="B7" s="1"/>
      <c r="C7" s="1"/>
      <c r="D7" s="1"/>
      <c r="E7" s="1"/>
      <c r="F7" s="1"/>
      <c r="G7" s="1"/>
      <c r="H7" s="5"/>
      <c r="I7" s="5"/>
      <c r="J7" s="5"/>
    </row>
    <row r="8" spans="1:10" ht="15.75">
      <c r="A8" s="707" t="s">
        <v>27</v>
      </c>
      <c r="B8" s="707"/>
      <c r="C8" s="707"/>
      <c r="D8" s="707"/>
      <c r="E8" s="707"/>
      <c r="F8" s="707"/>
      <c r="G8" s="707"/>
      <c r="H8" s="707"/>
      <c r="I8" s="707"/>
      <c r="J8" s="707"/>
    </row>
    <row r="9" spans="1:10" ht="12.75">
      <c r="A9" s="1"/>
      <c r="B9" s="1"/>
      <c r="C9" s="1"/>
      <c r="D9" s="1"/>
      <c r="E9" s="1"/>
      <c r="F9" s="1"/>
      <c r="G9" s="1"/>
      <c r="H9" s="5"/>
      <c r="I9" s="5"/>
      <c r="J9" s="5"/>
    </row>
    <row r="10" spans="1:10" s="7" customFormat="1" ht="13.5" thickBot="1">
      <c r="A10" s="11"/>
      <c r="B10" s="11"/>
      <c r="C10" s="11"/>
      <c r="D10" s="11"/>
      <c r="E10" s="11"/>
      <c r="F10" s="11"/>
      <c r="G10" s="12"/>
      <c r="H10" s="13"/>
      <c r="I10" s="13"/>
      <c r="J10" s="13" t="s">
        <v>10</v>
      </c>
    </row>
    <row r="11" spans="1:10" s="47" customFormat="1" ht="23.25" thickBot="1">
      <c r="A11" s="41" t="s">
        <v>7</v>
      </c>
      <c r="B11" s="709" t="s">
        <v>8</v>
      </c>
      <c r="C11" s="710"/>
      <c r="D11" s="42" t="s">
        <v>0</v>
      </c>
      <c r="E11" s="43" t="s">
        <v>9</v>
      </c>
      <c r="F11" s="42" t="s">
        <v>20</v>
      </c>
      <c r="G11" s="44" t="s">
        <v>1</v>
      </c>
      <c r="H11" s="45" t="s">
        <v>21</v>
      </c>
      <c r="I11" s="45" t="s">
        <v>28</v>
      </c>
      <c r="J11" s="46" t="s">
        <v>22</v>
      </c>
    </row>
    <row r="12" spans="1:10" s="7" customFormat="1" ht="13.5" thickBot="1">
      <c r="A12" s="18" t="s">
        <v>2</v>
      </c>
      <c r="B12" s="711" t="s">
        <v>3</v>
      </c>
      <c r="C12" s="712"/>
      <c r="D12" s="20" t="s">
        <v>3</v>
      </c>
      <c r="E12" s="17" t="s">
        <v>3</v>
      </c>
      <c r="F12" s="19" t="s">
        <v>4</v>
      </c>
      <c r="G12" s="25">
        <f>G13+G17+G19</f>
        <v>29515</v>
      </c>
      <c r="H12" s="25">
        <f>H13+H17+H19</f>
        <v>25515</v>
      </c>
      <c r="I12" s="50">
        <f>I13+I15+I17+I19+I21+I23</f>
        <v>36726.008929999996</v>
      </c>
      <c r="J12" s="6">
        <f>J13+J15+J17+J19+J21+J23</f>
        <v>62241.008929999996</v>
      </c>
    </row>
    <row r="13" spans="1:10" s="7" customFormat="1" ht="12.75">
      <c r="A13" s="26" t="s">
        <v>2</v>
      </c>
      <c r="B13" s="27" t="s">
        <v>12</v>
      </c>
      <c r="C13" s="28" t="s">
        <v>5</v>
      </c>
      <c r="D13" s="29" t="s">
        <v>3</v>
      </c>
      <c r="E13" s="30" t="s">
        <v>3</v>
      </c>
      <c r="F13" s="31" t="s">
        <v>13</v>
      </c>
      <c r="G13" s="32">
        <f>G14</f>
        <v>21210</v>
      </c>
      <c r="H13" s="32">
        <f>H14</f>
        <v>21210</v>
      </c>
      <c r="I13" s="33"/>
      <c r="J13" s="34">
        <f aca="true" t="shared" si="0" ref="J13:J18">H13+I13</f>
        <v>21210</v>
      </c>
    </row>
    <row r="14" spans="1:10" s="7" customFormat="1" ht="12.75" customHeight="1" thickBot="1">
      <c r="A14" s="22"/>
      <c r="B14" s="23"/>
      <c r="C14" s="24"/>
      <c r="D14" s="21">
        <v>6172</v>
      </c>
      <c r="E14" s="35" t="s">
        <v>14</v>
      </c>
      <c r="F14" s="36" t="s">
        <v>6</v>
      </c>
      <c r="G14" s="37">
        <v>21210</v>
      </c>
      <c r="H14" s="37">
        <v>21210</v>
      </c>
      <c r="I14" s="38"/>
      <c r="J14" s="39">
        <f t="shared" si="0"/>
        <v>21210</v>
      </c>
    </row>
    <row r="15" spans="1:10" s="7" customFormat="1" ht="15" customHeight="1">
      <c r="A15" s="26" t="s">
        <v>2</v>
      </c>
      <c r="B15" s="27" t="s">
        <v>23</v>
      </c>
      <c r="C15" s="28" t="s">
        <v>5</v>
      </c>
      <c r="D15" s="29" t="s">
        <v>3</v>
      </c>
      <c r="E15" s="30" t="s">
        <v>3</v>
      </c>
      <c r="F15" s="40" t="s">
        <v>24</v>
      </c>
      <c r="G15" s="32">
        <f>G16</f>
        <v>0</v>
      </c>
      <c r="H15" s="32">
        <f>H16</f>
        <v>0</v>
      </c>
      <c r="I15" s="32">
        <f>I16</f>
        <v>13890</v>
      </c>
      <c r="J15" s="34">
        <f t="shared" si="0"/>
        <v>13890</v>
      </c>
    </row>
    <row r="16" spans="1:13" s="7" customFormat="1" ht="12.75" customHeight="1" thickBot="1">
      <c r="A16" s="22"/>
      <c r="B16" s="23"/>
      <c r="C16" s="24"/>
      <c r="D16" s="21">
        <v>6172</v>
      </c>
      <c r="E16" s="35" t="s">
        <v>14</v>
      </c>
      <c r="F16" s="36" t="s">
        <v>6</v>
      </c>
      <c r="G16" s="37">
        <v>0</v>
      </c>
      <c r="H16" s="37">
        <v>0</v>
      </c>
      <c r="I16" s="38">
        <v>13890</v>
      </c>
      <c r="J16" s="39">
        <f t="shared" si="0"/>
        <v>13890</v>
      </c>
      <c r="M16" s="389"/>
    </row>
    <row r="17" spans="1:10" s="7" customFormat="1" ht="22.5">
      <c r="A17" s="764" t="s">
        <v>2</v>
      </c>
      <c r="B17" s="765" t="s">
        <v>15</v>
      </c>
      <c r="C17" s="766" t="s">
        <v>5</v>
      </c>
      <c r="D17" s="767" t="s">
        <v>3</v>
      </c>
      <c r="E17" s="768" t="s">
        <v>3</v>
      </c>
      <c r="F17" s="769" t="s">
        <v>16</v>
      </c>
      <c r="G17" s="770">
        <f>G18</f>
        <v>4725</v>
      </c>
      <c r="H17" s="770">
        <f>H18</f>
        <v>725</v>
      </c>
      <c r="I17" s="770">
        <f>I18</f>
        <v>3500</v>
      </c>
      <c r="J17" s="771">
        <f t="shared" si="0"/>
        <v>4225</v>
      </c>
    </row>
    <row r="18" spans="1:10" s="7" customFormat="1" ht="12.75" customHeight="1" thickBot="1">
      <c r="A18" s="772"/>
      <c r="B18" s="773"/>
      <c r="C18" s="774"/>
      <c r="D18" s="775">
        <v>6172</v>
      </c>
      <c r="E18" s="776" t="s">
        <v>14</v>
      </c>
      <c r="F18" s="777" t="s">
        <v>6</v>
      </c>
      <c r="G18" s="778">
        <v>4725</v>
      </c>
      <c r="H18" s="778">
        <v>725</v>
      </c>
      <c r="I18" s="779">
        <v>3500</v>
      </c>
      <c r="J18" s="780">
        <f t="shared" si="0"/>
        <v>4225</v>
      </c>
    </row>
    <row r="19" spans="1:10" s="7" customFormat="1" ht="22.5" customHeight="1">
      <c r="A19" s="26" t="s">
        <v>2</v>
      </c>
      <c r="B19" s="27" t="s">
        <v>17</v>
      </c>
      <c r="C19" s="28" t="s">
        <v>5</v>
      </c>
      <c r="D19" s="29" t="s">
        <v>3</v>
      </c>
      <c r="E19" s="30" t="s">
        <v>3</v>
      </c>
      <c r="F19" s="40" t="s">
        <v>18</v>
      </c>
      <c r="G19" s="32">
        <f>G20</f>
        <v>3580</v>
      </c>
      <c r="H19" s="32">
        <f>H20</f>
        <v>3580</v>
      </c>
      <c r="I19" s="33"/>
      <c r="J19" s="34">
        <f aca="true" t="shared" si="1" ref="J19:J24">H19+I19</f>
        <v>3580</v>
      </c>
    </row>
    <row r="20" spans="1:10" s="7" customFormat="1" ht="12.75" customHeight="1" thickBot="1">
      <c r="A20" s="22"/>
      <c r="B20" s="23"/>
      <c r="C20" s="24"/>
      <c r="D20" s="21">
        <v>6172</v>
      </c>
      <c r="E20" s="35" t="s">
        <v>14</v>
      </c>
      <c r="F20" s="36" t="s">
        <v>6</v>
      </c>
      <c r="G20" s="37">
        <v>3580</v>
      </c>
      <c r="H20" s="37">
        <v>3580</v>
      </c>
      <c r="I20" s="38"/>
      <c r="J20" s="39">
        <f t="shared" si="1"/>
        <v>3580</v>
      </c>
    </row>
    <row r="21" spans="1:10" s="7" customFormat="1" ht="22.5" customHeight="1">
      <c r="A21" s="26" t="s">
        <v>2</v>
      </c>
      <c r="B21" s="27" t="s">
        <v>25</v>
      </c>
      <c r="C21" s="28" t="s">
        <v>5</v>
      </c>
      <c r="D21" s="29" t="s">
        <v>3</v>
      </c>
      <c r="E21" s="30" t="s">
        <v>3</v>
      </c>
      <c r="F21" s="40" t="s">
        <v>26</v>
      </c>
      <c r="G21" s="32">
        <f>G22</f>
        <v>0</v>
      </c>
      <c r="H21" s="32">
        <f>H22</f>
        <v>0</v>
      </c>
      <c r="I21" s="48">
        <f>I22</f>
        <v>15346.00893</v>
      </c>
      <c r="J21" s="34">
        <f t="shared" si="1"/>
        <v>15346.00893</v>
      </c>
    </row>
    <row r="22" spans="1:10" s="7" customFormat="1" ht="12.75" customHeight="1" thickBot="1">
      <c r="A22" s="22"/>
      <c r="B22" s="23"/>
      <c r="C22" s="24"/>
      <c r="D22" s="21">
        <v>6172</v>
      </c>
      <c r="E22" s="35" t="s">
        <v>14</v>
      </c>
      <c r="F22" s="36" t="s">
        <v>6</v>
      </c>
      <c r="G22" s="37">
        <v>0</v>
      </c>
      <c r="H22" s="37">
        <v>0</v>
      </c>
      <c r="I22" s="49">
        <v>15346.00893</v>
      </c>
      <c r="J22" s="39">
        <f t="shared" si="1"/>
        <v>15346.00893</v>
      </c>
    </row>
    <row r="23" spans="1:10" s="7" customFormat="1" ht="22.5" customHeight="1">
      <c r="A23" s="26" t="s">
        <v>2</v>
      </c>
      <c r="B23" s="27" t="s">
        <v>29</v>
      </c>
      <c r="C23" s="28" t="s">
        <v>5</v>
      </c>
      <c r="D23" s="29" t="s">
        <v>3</v>
      </c>
      <c r="E23" s="30" t="s">
        <v>3</v>
      </c>
      <c r="F23" s="40" t="s">
        <v>30</v>
      </c>
      <c r="G23" s="32">
        <f>G24</f>
        <v>0</v>
      </c>
      <c r="H23" s="32">
        <f>H24</f>
        <v>0</v>
      </c>
      <c r="I23" s="33">
        <f>I24</f>
        <v>3990</v>
      </c>
      <c r="J23" s="34">
        <f t="shared" si="1"/>
        <v>3990</v>
      </c>
    </row>
    <row r="24" spans="1:10" s="7" customFormat="1" ht="12.75" customHeight="1" thickBot="1">
      <c r="A24" s="22"/>
      <c r="B24" s="23"/>
      <c r="C24" s="24"/>
      <c r="D24" s="21">
        <v>6172</v>
      </c>
      <c r="E24" s="35" t="s">
        <v>14</v>
      </c>
      <c r="F24" s="36" t="s">
        <v>6</v>
      </c>
      <c r="G24" s="37">
        <v>0</v>
      </c>
      <c r="H24" s="37">
        <v>0</v>
      </c>
      <c r="I24" s="38">
        <v>3990</v>
      </c>
      <c r="J24" s="39">
        <f t="shared" si="1"/>
        <v>3990</v>
      </c>
    </row>
    <row r="25" spans="1:10" s="7" customFormat="1" ht="12.75" customHeight="1">
      <c r="A25" s="9"/>
      <c r="B25" s="8"/>
      <c r="C25" s="8"/>
      <c r="D25" s="9"/>
      <c r="E25" s="14"/>
      <c r="F25" s="15"/>
      <c r="G25" s="16"/>
      <c r="H25" s="10"/>
      <c r="I25" s="10"/>
      <c r="J25" s="10"/>
    </row>
    <row r="26" spans="1:10" ht="12.75">
      <c r="A26" s="1"/>
      <c r="B26" s="1"/>
      <c r="C26" s="1"/>
      <c r="D26" s="1"/>
      <c r="E26" s="1"/>
      <c r="F26" s="1"/>
      <c r="G26" s="5"/>
      <c r="H26" s="5"/>
      <c r="I26" s="713"/>
      <c r="J26" s="713"/>
    </row>
  </sheetData>
  <sheetProtection/>
  <mergeCells count="6">
    <mergeCell ref="A6:J6"/>
    <mergeCell ref="A4:J4"/>
    <mergeCell ref="A8:J8"/>
    <mergeCell ref="B11:C11"/>
    <mergeCell ref="B12:C12"/>
    <mergeCell ref="I26:J2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361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3.140625" style="275" customWidth="1"/>
    <col min="2" max="2" width="10.140625" style="275" customWidth="1"/>
    <col min="3" max="3" width="4.421875" style="275" bestFit="1" customWidth="1"/>
    <col min="4" max="4" width="4.7109375" style="275" customWidth="1"/>
    <col min="5" max="5" width="7.8515625" style="275" bestFit="1" customWidth="1"/>
    <col min="6" max="6" width="40.8515625" style="275" customWidth="1"/>
    <col min="7" max="8" width="8.7109375" style="306" bestFit="1" customWidth="1"/>
    <col min="9" max="9" width="8.28125" style="275" customWidth="1"/>
    <col min="10" max="10" width="8.7109375" style="275" bestFit="1" customWidth="1"/>
    <col min="11" max="14" width="9.140625" style="275" customWidth="1"/>
    <col min="15" max="15" width="13.28125" style="275" bestFit="1" customWidth="1"/>
    <col min="16" max="16384" width="9.140625" style="275" customWidth="1"/>
  </cols>
  <sheetData>
    <row r="1" spans="8:10" ht="12.75">
      <c r="H1" s="275"/>
      <c r="J1" s="763" t="s">
        <v>370</v>
      </c>
    </row>
    <row r="2" spans="7:10" ht="15" customHeight="1">
      <c r="G2" s="726" t="s">
        <v>367</v>
      </c>
      <c r="H2" s="726"/>
      <c r="I2" s="726"/>
      <c r="J2" s="726"/>
    </row>
    <row r="3" spans="1:10" ht="18">
      <c r="A3" s="727" t="s">
        <v>19</v>
      </c>
      <c r="B3" s="727"/>
      <c r="C3" s="727"/>
      <c r="D3" s="727"/>
      <c r="E3" s="727"/>
      <c r="F3" s="727"/>
      <c r="G3" s="727"/>
      <c r="H3" s="727"/>
      <c r="I3" s="727"/>
      <c r="J3" s="727"/>
    </row>
    <row r="4" spans="1:10" ht="12.75">
      <c r="A4" s="276"/>
      <c r="B4" s="276"/>
      <c r="C4" s="276"/>
      <c r="D4" s="276"/>
      <c r="E4" s="276"/>
      <c r="F4" s="276"/>
      <c r="G4" s="276"/>
      <c r="H4" s="276"/>
      <c r="I4" s="277"/>
      <c r="J4" s="277"/>
    </row>
    <row r="5" spans="1:10" ht="15.75">
      <c r="A5" s="725" t="s">
        <v>177</v>
      </c>
      <c r="B5" s="725"/>
      <c r="C5" s="725"/>
      <c r="D5" s="725"/>
      <c r="E5" s="725"/>
      <c r="F5" s="725"/>
      <c r="G5" s="725"/>
      <c r="H5" s="725"/>
      <c r="I5" s="725"/>
      <c r="J5" s="725"/>
    </row>
    <row r="6" spans="1:10" ht="12.75">
      <c r="A6" s="276"/>
      <c r="B6" s="276"/>
      <c r="C6" s="276"/>
      <c r="D6" s="276"/>
      <c r="E6" s="276"/>
      <c r="F6" s="276"/>
      <c r="G6" s="276"/>
      <c r="H6" s="276"/>
      <c r="I6" s="277"/>
      <c r="J6" s="277"/>
    </row>
    <row r="7" spans="1:16" ht="15.75">
      <c r="A7" s="725" t="s">
        <v>178</v>
      </c>
      <c r="B7" s="725"/>
      <c r="C7" s="725"/>
      <c r="D7" s="725"/>
      <c r="E7" s="725"/>
      <c r="F7" s="725"/>
      <c r="G7" s="725"/>
      <c r="H7" s="725"/>
      <c r="I7" s="725"/>
      <c r="J7" s="725"/>
      <c r="O7" s="306"/>
      <c r="P7" s="306"/>
    </row>
    <row r="8" spans="1:16" ht="13.5" thickBot="1">
      <c r="A8" s="278"/>
      <c r="B8" s="278"/>
      <c r="C8" s="278"/>
      <c r="D8" s="277"/>
      <c r="E8" s="277"/>
      <c r="F8" s="277"/>
      <c r="G8" s="279"/>
      <c r="H8" s="279"/>
      <c r="I8" s="277"/>
      <c r="J8" s="279" t="s">
        <v>122</v>
      </c>
      <c r="O8" s="306"/>
      <c r="P8" s="306"/>
    </row>
    <row r="9" spans="1:16" s="142" customFormat="1" ht="23.25" thickBot="1">
      <c r="A9" s="495" t="s">
        <v>7</v>
      </c>
      <c r="B9" s="720" t="s">
        <v>8</v>
      </c>
      <c r="C9" s="721"/>
      <c r="D9" s="137" t="s">
        <v>0</v>
      </c>
      <c r="E9" s="136" t="s">
        <v>9</v>
      </c>
      <c r="F9" s="280" t="s">
        <v>179</v>
      </c>
      <c r="G9" s="281" t="s">
        <v>1</v>
      </c>
      <c r="H9" s="139" t="s">
        <v>21</v>
      </c>
      <c r="I9" s="281" t="s">
        <v>28</v>
      </c>
      <c r="J9" s="141" t="s">
        <v>98</v>
      </c>
      <c r="O9" s="244"/>
      <c r="P9" s="244"/>
    </row>
    <row r="10" spans="1:16" s="284" customFormat="1" ht="12" customHeight="1" thickBot="1">
      <c r="A10" s="496" t="s">
        <v>2</v>
      </c>
      <c r="B10" s="722" t="s">
        <v>3</v>
      </c>
      <c r="C10" s="723"/>
      <c r="D10" s="95" t="s">
        <v>3</v>
      </c>
      <c r="E10" s="144" t="s">
        <v>3</v>
      </c>
      <c r="F10" s="282" t="s">
        <v>99</v>
      </c>
      <c r="G10" s="283">
        <v>518202.06</v>
      </c>
      <c r="H10" s="98">
        <v>511502.06</v>
      </c>
      <c r="I10" s="283">
        <f>I11</f>
        <v>12750</v>
      </c>
      <c r="J10" s="100">
        <f>H10+I10</f>
        <v>524252.06</v>
      </c>
      <c r="O10" s="696"/>
      <c r="P10" s="696"/>
    </row>
    <row r="11" spans="1:16" s="290" customFormat="1" ht="12" customHeight="1" thickBot="1">
      <c r="A11" s="497" t="s">
        <v>180</v>
      </c>
      <c r="B11" s="728" t="s">
        <v>3</v>
      </c>
      <c r="C11" s="729"/>
      <c r="D11" s="285" t="s">
        <v>3</v>
      </c>
      <c r="E11" s="285" t="s">
        <v>3</v>
      </c>
      <c r="F11" s="286" t="s">
        <v>181</v>
      </c>
      <c r="G11" s="287">
        <v>514570</v>
      </c>
      <c r="H11" s="288">
        <v>507870</v>
      </c>
      <c r="I11" s="287">
        <f>I12</f>
        <v>12750</v>
      </c>
      <c r="J11" s="289">
        <f>H11+I11</f>
        <v>520620</v>
      </c>
      <c r="O11" s="697"/>
      <c r="P11" s="697"/>
    </row>
    <row r="12" spans="1:16" s="290" customFormat="1" ht="12" customHeight="1">
      <c r="A12" s="498" t="s">
        <v>123</v>
      </c>
      <c r="B12" s="730" t="s">
        <v>182</v>
      </c>
      <c r="C12" s="731"/>
      <c r="D12" s="291">
        <v>2242</v>
      </c>
      <c r="E12" s="291" t="s">
        <v>3</v>
      </c>
      <c r="F12" s="292" t="s">
        <v>183</v>
      </c>
      <c r="G12" s="293">
        <f>SUM(G13:G13)</f>
        <v>267600</v>
      </c>
      <c r="H12" s="294">
        <f>SUM(H13:H13)</f>
        <v>267600</v>
      </c>
      <c r="I12" s="293">
        <f>SUM(I13:I13)</f>
        <v>12750</v>
      </c>
      <c r="J12" s="295">
        <f>SUM(J13:J13)</f>
        <v>280350</v>
      </c>
      <c r="O12" s="697"/>
      <c r="P12" s="697"/>
    </row>
    <row r="13" spans="1:16" s="284" customFormat="1" ht="12" customHeight="1" thickBot="1">
      <c r="A13" s="499"/>
      <c r="B13" s="732"/>
      <c r="C13" s="733"/>
      <c r="D13" s="296"/>
      <c r="E13" s="296">
        <v>5193</v>
      </c>
      <c r="F13" s="297" t="s">
        <v>184</v>
      </c>
      <c r="G13" s="298">
        <v>267600</v>
      </c>
      <c r="H13" s="299">
        <v>267600</v>
      </c>
      <c r="I13" s="298">
        <v>12750</v>
      </c>
      <c r="J13" s="300">
        <f>H13+I13</f>
        <v>280350</v>
      </c>
      <c r="O13" s="696"/>
      <c r="P13" s="696"/>
    </row>
    <row r="14" spans="1:16" ht="12.75">
      <c r="A14" s="500"/>
      <c r="B14" s="302"/>
      <c r="C14" s="302"/>
      <c r="D14" s="301"/>
      <c r="E14" s="301"/>
      <c r="F14" s="303"/>
      <c r="G14" s="304"/>
      <c r="H14" s="304"/>
      <c r="I14" s="305"/>
      <c r="J14" s="304"/>
      <c r="O14" s="306"/>
      <c r="P14" s="306"/>
    </row>
    <row r="15" spans="1:16" ht="15.75">
      <c r="A15" s="725" t="s">
        <v>177</v>
      </c>
      <c r="B15" s="725"/>
      <c r="C15" s="725"/>
      <c r="D15" s="725"/>
      <c r="E15" s="725"/>
      <c r="F15" s="725"/>
      <c r="G15" s="725"/>
      <c r="H15" s="725"/>
      <c r="I15" s="725"/>
      <c r="J15" s="725"/>
      <c r="O15" s="306"/>
      <c r="P15" s="306"/>
    </row>
    <row r="16" spans="1:16" ht="12.75">
      <c r="A16" s="276"/>
      <c r="B16" s="276"/>
      <c r="C16" s="276"/>
      <c r="D16" s="276"/>
      <c r="E16" s="276"/>
      <c r="F16" s="276"/>
      <c r="G16" s="276"/>
      <c r="H16" s="276"/>
      <c r="I16" s="277"/>
      <c r="J16" s="277"/>
      <c r="O16" s="306"/>
      <c r="P16" s="306"/>
    </row>
    <row r="17" spans="1:16" ht="15.75">
      <c r="A17" s="725" t="s">
        <v>206</v>
      </c>
      <c r="B17" s="725"/>
      <c r="C17" s="725"/>
      <c r="D17" s="725"/>
      <c r="E17" s="725"/>
      <c r="F17" s="725"/>
      <c r="G17" s="725"/>
      <c r="H17" s="725"/>
      <c r="I17" s="725"/>
      <c r="J17" s="725"/>
      <c r="O17" s="306"/>
      <c r="P17" s="306"/>
    </row>
    <row r="18" spans="1:16" ht="13.5" thickBot="1">
      <c r="A18" s="278"/>
      <c r="B18" s="278"/>
      <c r="C18" s="278"/>
      <c r="D18" s="277"/>
      <c r="E18" s="277"/>
      <c r="F18" s="277"/>
      <c r="G18" s="279"/>
      <c r="H18" s="279"/>
      <c r="I18" s="277"/>
      <c r="J18" s="279" t="s">
        <v>122</v>
      </c>
      <c r="O18" s="306"/>
      <c r="P18" s="306"/>
    </row>
    <row r="19" spans="1:16" ht="23.25" thickBot="1">
      <c r="A19" s="495" t="s">
        <v>7</v>
      </c>
      <c r="B19" s="720" t="s">
        <v>8</v>
      </c>
      <c r="C19" s="721"/>
      <c r="D19" s="137" t="s">
        <v>0</v>
      </c>
      <c r="E19" s="136" t="s">
        <v>9</v>
      </c>
      <c r="F19" s="280" t="s">
        <v>207</v>
      </c>
      <c r="G19" s="281" t="s">
        <v>1</v>
      </c>
      <c r="H19" s="139" t="s">
        <v>21</v>
      </c>
      <c r="I19" s="281" t="s">
        <v>28</v>
      </c>
      <c r="J19" s="141" t="s">
        <v>98</v>
      </c>
      <c r="O19" s="306"/>
      <c r="P19" s="306"/>
    </row>
    <row r="20" spans="1:16" ht="13.5" thickBot="1">
      <c r="A20" s="496" t="s">
        <v>2</v>
      </c>
      <c r="B20" s="95" t="s">
        <v>3</v>
      </c>
      <c r="C20" s="143" t="s">
        <v>3</v>
      </c>
      <c r="D20" s="95" t="s">
        <v>3</v>
      </c>
      <c r="E20" s="144" t="s">
        <v>3</v>
      </c>
      <c r="F20" s="282" t="s">
        <v>99</v>
      </c>
      <c r="G20" s="283">
        <v>125605</v>
      </c>
      <c r="H20" s="98">
        <v>125605</v>
      </c>
      <c r="I20" s="283">
        <f>I21</f>
        <v>4099.999999999997</v>
      </c>
      <c r="J20" s="100">
        <f>H20+I20</f>
        <v>129705</v>
      </c>
      <c r="O20" s="306"/>
      <c r="P20" s="306"/>
    </row>
    <row r="21" spans="1:16" ht="13.5" thickBot="1">
      <c r="A21" s="501" t="s">
        <v>2</v>
      </c>
      <c r="B21" s="728" t="s">
        <v>3</v>
      </c>
      <c r="C21" s="729"/>
      <c r="D21" s="285" t="s">
        <v>3</v>
      </c>
      <c r="E21" s="285" t="s">
        <v>3</v>
      </c>
      <c r="F21" s="320" t="s">
        <v>208</v>
      </c>
      <c r="G21" s="287">
        <f>G22+G24+G26+G28+G30+G32+G34+G36+G38+G40+G42+G44+G46+G48+G50</f>
        <v>0</v>
      </c>
      <c r="H21" s="287">
        <f>H22+H24+H26+H28+H30+H32+H34+H36+H38+H40+H42+H44+H46+H48+H50</f>
        <v>0</v>
      </c>
      <c r="I21" s="287">
        <f>I22+I24+I26+I28+I30+I32+I34+I36+I38+I40+I42+I44+I46+I48+I50</f>
        <v>4099.999999999997</v>
      </c>
      <c r="J21" s="289">
        <f>H21+I21</f>
        <v>4099.999999999997</v>
      </c>
      <c r="O21" s="306"/>
      <c r="P21" s="306"/>
    </row>
    <row r="22" spans="1:16" ht="12.75">
      <c r="A22" s="502" t="s">
        <v>2</v>
      </c>
      <c r="B22" s="714" t="s">
        <v>209</v>
      </c>
      <c r="C22" s="715"/>
      <c r="D22" s="29" t="s">
        <v>3</v>
      </c>
      <c r="E22" s="29" t="s">
        <v>3</v>
      </c>
      <c r="F22" s="321" t="s">
        <v>210</v>
      </c>
      <c r="G22" s="322">
        <f>SUM(G23)</f>
        <v>0</v>
      </c>
      <c r="H22" s="323">
        <f>SUM(H23)</f>
        <v>0</v>
      </c>
      <c r="I22" s="322">
        <f>SUM(I23)</f>
        <v>3761.2</v>
      </c>
      <c r="J22" s="324">
        <f>SUM(J23)</f>
        <v>3761.2</v>
      </c>
      <c r="O22" s="306"/>
      <c r="P22" s="306"/>
    </row>
    <row r="23" spans="1:16" ht="13.5" thickBot="1">
      <c r="A23" s="503"/>
      <c r="B23" s="732"/>
      <c r="C23" s="733"/>
      <c r="D23" s="325">
        <v>2212</v>
      </c>
      <c r="E23" s="326">
        <v>5901</v>
      </c>
      <c r="F23" s="327" t="s">
        <v>6</v>
      </c>
      <c r="G23" s="328">
        <v>0</v>
      </c>
      <c r="H23" s="194">
        <v>0</v>
      </c>
      <c r="I23" s="298">
        <f>4100-338.8</f>
        <v>3761.2</v>
      </c>
      <c r="J23" s="300">
        <f>H23+I23</f>
        <v>3761.2</v>
      </c>
      <c r="O23" s="306"/>
      <c r="P23" s="306"/>
    </row>
    <row r="24" spans="1:16" ht="12.75">
      <c r="A24" s="502" t="s">
        <v>2</v>
      </c>
      <c r="B24" s="734" t="s">
        <v>211</v>
      </c>
      <c r="C24" s="735"/>
      <c r="D24" s="329" t="s">
        <v>3</v>
      </c>
      <c r="E24" s="329" t="s">
        <v>3</v>
      </c>
      <c r="F24" s="330" t="s">
        <v>212</v>
      </c>
      <c r="G24" s="331">
        <f>SUM(G25)</f>
        <v>0</v>
      </c>
      <c r="H24" s="332">
        <f>SUM(H25)</f>
        <v>0</v>
      </c>
      <c r="I24" s="322">
        <f>SUM(I25)</f>
        <v>24.2</v>
      </c>
      <c r="J24" s="333">
        <f>SUM(J25)</f>
        <v>24.2</v>
      </c>
      <c r="O24" s="306"/>
      <c r="P24" s="306"/>
    </row>
    <row r="25" spans="1:16" ht="13.5" thickBot="1">
      <c r="A25" s="503"/>
      <c r="B25" s="736"/>
      <c r="C25" s="737"/>
      <c r="D25" s="325">
        <v>2212</v>
      </c>
      <c r="E25" s="326">
        <v>5169</v>
      </c>
      <c r="F25" s="297" t="s">
        <v>141</v>
      </c>
      <c r="G25" s="328">
        <v>0</v>
      </c>
      <c r="H25" s="194">
        <v>0</v>
      </c>
      <c r="I25" s="298">
        <f>20*1.21</f>
        <v>24.2</v>
      </c>
      <c r="J25" s="335">
        <f>H25+I25</f>
        <v>24.2</v>
      </c>
      <c r="O25" s="306"/>
      <c r="P25" s="306"/>
    </row>
    <row r="26" spans="1:16" ht="12.75">
      <c r="A26" s="502" t="s">
        <v>2</v>
      </c>
      <c r="B26" s="714" t="s">
        <v>213</v>
      </c>
      <c r="C26" s="715"/>
      <c r="D26" s="29" t="s">
        <v>3</v>
      </c>
      <c r="E26" s="29" t="s">
        <v>3</v>
      </c>
      <c r="F26" s="321" t="s">
        <v>214</v>
      </c>
      <c r="G26" s="322">
        <f>SUM(G27)</f>
        <v>0</v>
      </c>
      <c r="H26" s="323">
        <f>SUM(H27)</f>
        <v>0</v>
      </c>
      <c r="I26" s="322">
        <f>SUM(I27)</f>
        <v>24.2</v>
      </c>
      <c r="J26" s="324">
        <f>SUM(J27)</f>
        <v>24.2</v>
      </c>
      <c r="O26" s="306"/>
      <c r="P26" s="306"/>
    </row>
    <row r="27" spans="1:16" ht="13.5" thickBot="1">
      <c r="A27" s="503"/>
      <c r="B27" s="736"/>
      <c r="C27" s="737"/>
      <c r="D27" s="325">
        <v>2212</v>
      </c>
      <c r="E27" s="326">
        <v>5169</v>
      </c>
      <c r="F27" s="297" t="s">
        <v>141</v>
      </c>
      <c r="G27" s="328">
        <v>0</v>
      </c>
      <c r="H27" s="194">
        <v>0</v>
      </c>
      <c r="I27" s="298">
        <f>20*1.21</f>
        <v>24.2</v>
      </c>
      <c r="J27" s="300">
        <f>H27+I27</f>
        <v>24.2</v>
      </c>
      <c r="O27" s="306"/>
      <c r="P27" s="306"/>
    </row>
    <row r="28" spans="1:16" ht="12.75">
      <c r="A28" s="502" t="s">
        <v>2</v>
      </c>
      <c r="B28" s="734" t="s">
        <v>215</v>
      </c>
      <c r="C28" s="735"/>
      <c r="D28" s="329" t="s">
        <v>3</v>
      </c>
      <c r="E28" s="329" t="s">
        <v>3</v>
      </c>
      <c r="F28" s="330" t="s">
        <v>216</v>
      </c>
      <c r="G28" s="331">
        <f>SUM(G29)</f>
        <v>0</v>
      </c>
      <c r="H28" s="332">
        <f>SUM(H29)</f>
        <v>0</v>
      </c>
      <c r="I28" s="322">
        <f>SUM(I29)</f>
        <v>24.2</v>
      </c>
      <c r="J28" s="333">
        <f>SUM(J29)</f>
        <v>24.2</v>
      </c>
      <c r="O28" s="698"/>
      <c r="P28" s="306"/>
    </row>
    <row r="29" spans="1:16" ht="13.5" thickBot="1">
      <c r="A29" s="503"/>
      <c r="B29" s="738"/>
      <c r="C29" s="739"/>
      <c r="D29" s="336">
        <v>2212</v>
      </c>
      <c r="E29" s="337">
        <v>5169</v>
      </c>
      <c r="F29" s="338" t="s">
        <v>141</v>
      </c>
      <c r="G29" s="339">
        <v>0</v>
      </c>
      <c r="H29" s="340">
        <v>0</v>
      </c>
      <c r="I29" s="298">
        <f>20*1.21</f>
        <v>24.2</v>
      </c>
      <c r="J29" s="341">
        <f>H29+I29</f>
        <v>24.2</v>
      </c>
      <c r="O29" s="306"/>
      <c r="P29" s="306"/>
    </row>
    <row r="30" spans="1:10" ht="12.75">
      <c r="A30" s="502" t="s">
        <v>2</v>
      </c>
      <c r="B30" s="714" t="s">
        <v>217</v>
      </c>
      <c r="C30" s="715"/>
      <c r="D30" s="29" t="s">
        <v>3</v>
      </c>
      <c r="E30" s="29" t="s">
        <v>3</v>
      </c>
      <c r="F30" s="321" t="s">
        <v>218</v>
      </c>
      <c r="G30" s="322">
        <f>SUM(G31)</f>
        <v>0</v>
      </c>
      <c r="H30" s="323">
        <f>SUM(H31)</f>
        <v>0</v>
      </c>
      <c r="I30" s="322">
        <f>SUM(I31)</f>
        <v>24.2</v>
      </c>
      <c r="J30" s="324">
        <f>SUM(J31)</f>
        <v>24.2</v>
      </c>
    </row>
    <row r="31" spans="1:10" ht="13.5" thickBot="1">
      <c r="A31" s="503"/>
      <c r="B31" s="736"/>
      <c r="C31" s="737"/>
      <c r="D31" s="325">
        <v>2212</v>
      </c>
      <c r="E31" s="326">
        <v>5169</v>
      </c>
      <c r="F31" s="297" t="s">
        <v>141</v>
      </c>
      <c r="G31" s="328">
        <v>0</v>
      </c>
      <c r="H31" s="194">
        <v>0</v>
      </c>
      <c r="I31" s="298">
        <f>20*1.21</f>
        <v>24.2</v>
      </c>
      <c r="J31" s="300">
        <f>H31+I31</f>
        <v>24.2</v>
      </c>
    </row>
    <row r="32" spans="1:10" ht="12.75">
      <c r="A32" s="502" t="s">
        <v>2</v>
      </c>
      <c r="B32" s="734" t="s">
        <v>219</v>
      </c>
      <c r="C32" s="735"/>
      <c r="D32" s="329" t="s">
        <v>3</v>
      </c>
      <c r="E32" s="329" t="s">
        <v>3</v>
      </c>
      <c r="F32" s="330" t="s">
        <v>220</v>
      </c>
      <c r="G32" s="331">
        <f>SUM(G33)</f>
        <v>0</v>
      </c>
      <c r="H32" s="332">
        <f>SUM(H33)</f>
        <v>0</v>
      </c>
      <c r="I32" s="322">
        <f>SUM(I33)</f>
        <v>24.2</v>
      </c>
      <c r="J32" s="333">
        <f>SUM(J33)</f>
        <v>24.2</v>
      </c>
    </row>
    <row r="33" spans="1:10" ht="13.5" thickBot="1">
      <c r="A33" s="503"/>
      <c r="B33" s="738"/>
      <c r="C33" s="739"/>
      <c r="D33" s="336">
        <v>2212</v>
      </c>
      <c r="E33" s="337">
        <v>5169</v>
      </c>
      <c r="F33" s="338" t="s">
        <v>141</v>
      </c>
      <c r="G33" s="339">
        <v>0</v>
      </c>
      <c r="H33" s="340">
        <v>0</v>
      </c>
      <c r="I33" s="298">
        <f>20*1.21</f>
        <v>24.2</v>
      </c>
      <c r="J33" s="341">
        <f>H33+I33</f>
        <v>24.2</v>
      </c>
    </row>
    <row r="34" spans="1:10" ht="12.75">
      <c r="A34" s="502" t="s">
        <v>2</v>
      </c>
      <c r="B34" s="714" t="s">
        <v>221</v>
      </c>
      <c r="C34" s="715"/>
      <c r="D34" s="29" t="s">
        <v>3</v>
      </c>
      <c r="E34" s="29" t="s">
        <v>3</v>
      </c>
      <c r="F34" s="321" t="s">
        <v>222</v>
      </c>
      <c r="G34" s="322">
        <f>SUM(G35)</f>
        <v>0</v>
      </c>
      <c r="H34" s="323">
        <f>SUM(H35)</f>
        <v>0</v>
      </c>
      <c r="I34" s="322">
        <f>SUM(I35)</f>
        <v>24.2</v>
      </c>
      <c r="J34" s="324">
        <f>SUM(J35)</f>
        <v>24.2</v>
      </c>
    </row>
    <row r="35" spans="1:10" ht="13.5" thickBot="1">
      <c r="A35" s="503"/>
      <c r="B35" s="736"/>
      <c r="C35" s="737"/>
      <c r="D35" s="325">
        <v>2212</v>
      </c>
      <c r="E35" s="326">
        <v>5169</v>
      </c>
      <c r="F35" s="297" t="s">
        <v>141</v>
      </c>
      <c r="G35" s="328">
        <v>0</v>
      </c>
      <c r="H35" s="194">
        <v>0</v>
      </c>
      <c r="I35" s="298">
        <f>20*1.21</f>
        <v>24.2</v>
      </c>
      <c r="J35" s="300">
        <f>H35+I35</f>
        <v>24.2</v>
      </c>
    </row>
    <row r="36" spans="1:10" ht="12.75">
      <c r="A36" s="502" t="s">
        <v>2</v>
      </c>
      <c r="B36" s="734" t="s">
        <v>223</v>
      </c>
      <c r="C36" s="735"/>
      <c r="D36" s="329" t="s">
        <v>3</v>
      </c>
      <c r="E36" s="329" t="s">
        <v>3</v>
      </c>
      <c r="F36" s="330" t="s">
        <v>224</v>
      </c>
      <c r="G36" s="331">
        <f>SUM(G37)</f>
        <v>0</v>
      </c>
      <c r="H36" s="332">
        <f>SUM(H37)</f>
        <v>0</v>
      </c>
      <c r="I36" s="322">
        <f>SUM(I37)</f>
        <v>24.2</v>
      </c>
      <c r="J36" s="333">
        <f>SUM(J37)</f>
        <v>24.2</v>
      </c>
    </row>
    <row r="37" spans="1:10" ht="13.5" thickBot="1">
      <c r="A37" s="503"/>
      <c r="B37" s="738"/>
      <c r="C37" s="739"/>
      <c r="D37" s="336">
        <v>2212</v>
      </c>
      <c r="E37" s="337">
        <v>5169</v>
      </c>
      <c r="F37" s="338" t="s">
        <v>141</v>
      </c>
      <c r="G37" s="339">
        <v>0</v>
      </c>
      <c r="H37" s="340">
        <v>0</v>
      </c>
      <c r="I37" s="298">
        <f>20*1.21</f>
        <v>24.2</v>
      </c>
      <c r="J37" s="341">
        <f>H37+I37</f>
        <v>24.2</v>
      </c>
    </row>
    <row r="38" spans="1:10" ht="12.75">
      <c r="A38" s="502" t="s">
        <v>2</v>
      </c>
      <c r="B38" s="714" t="s">
        <v>225</v>
      </c>
      <c r="C38" s="715"/>
      <c r="D38" s="29" t="s">
        <v>3</v>
      </c>
      <c r="E38" s="29" t="s">
        <v>3</v>
      </c>
      <c r="F38" s="321" t="s">
        <v>226</v>
      </c>
      <c r="G38" s="322">
        <f>SUM(G39)</f>
        <v>0</v>
      </c>
      <c r="H38" s="323">
        <f>SUM(H39)</f>
        <v>0</v>
      </c>
      <c r="I38" s="322">
        <f>SUM(I39)</f>
        <v>24.2</v>
      </c>
      <c r="J38" s="324">
        <f>SUM(J39)</f>
        <v>24.2</v>
      </c>
    </row>
    <row r="39" spans="1:10" ht="13.5" thickBot="1">
      <c r="A39" s="503"/>
      <c r="B39" s="736"/>
      <c r="C39" s="737"/>
      <c r="D39" s="325">
        <v>2212</v>
      </c>
      <c r="E39" s="326">
        <v>5169</v>
      </c>
      <c r="F39" s="297" t="s">
        <v>141</v>
      </c>
      <c r="G39" s="328">
        <v>0</v>
      </c>
      <c r="H39" s="194">
        <v>0</v>
      </c>
      <c r="I39" s="298">
        <f>20*1.21</f>
        <v>24.2</v>
      </c>
      <c r="J39" s="300">
        <f>H39+I39</f>
        <v>24.2</v>
      </c>
    </row>
    <row r="40" spans="1:10" ht="12.75">
      <c r="A40" s="502" t="s">
        <v>2</v>
      </c>
      <c r="B40" s="734" t="s">
        <v>227</v>
      </c>
      <c r="C40" s="735"/>
      <c r="D40" s="329" t="s">
        <v>3</v>
      </c>
      <c r="E40" s="329" t="s">
        <v>3</v>
      </c>
      <c r="F40" s="330" t="s">
        <v>228</v>
      </c>
      <c r="G40" s="331">
        <f>SUM(G41)</f>
        <v>0</v>
      </c>
      <c r="H40" s="332">
        <f>SUM(H41)</f>
        <v>0</v>
      </c>
      <c r="I40" s="322">
        <f>SUM(I41)</f>
        <v>24.2</v>
      </c>
      <c r="J40" s="333">
        <f>SUM(J41)</f>
        <v>24.2</v>
      </c>
    </row>
    <row r="41" spans="1:10" ht="13.5" thickBot="1">
      <c r="A41" s="503"/>
      <c r="B41" s="738"/>
      <c r="C41" s="739"/>
      <c r="D41" s="336">
        <v>2212</v>
      </c>
      <c r="E41" s="337">
        <v>5169</v>
      </c>
      <c r="F41" s="338" t="s">
        <v>141</v>
      </c>
      <c r="G41" s="339">
        <v>0</v>
      </c>
      <c r="H41" s="340">
        <v>0</v>
      </c>
      <c r="I41" s="298">
        <f>20*1.21</f>
        <v>24.2</v>
      </c>
      <c r="J41" s="341">
        <f>H41+I41</f>
        <v>24.2</v>
      </c>
    </row>
    <row r="42" spans="1:10" ht="12.75">
      <c r="A42" s="502" t="s">
        <v>2</v>
      </c>
      <c r="B42" s="714" t="s">
        <v>229</v>
      </c>
      <c r="C42" s="715"/>
      <c r="D42" s="29" t="s">
        <v>3</v>
      </c>
      <c r="E42" s="29" t="s">
        <v>3</v>
      </c>
      <c r="F42" s="321" t="s">
        <v>230</v>
      </c>
      <c r="G42" s="322">
        <f>SUM(G43)</f>
        <v>0</v>
      </c>
      <c r="H42" s="323">
        <f>SUM(H43)</f>
        <v>0</v>
      </c>
      <c r="I42" s="322">
        <f>SUM(I43)</f>
        <v>24.2</v>
      </c>
      <c r="J42" s="324">
        <f>SUM(J43)</f>
        <v>24.2</v>
      </c>
    </row>
    <row r="43" spans="1:10" ht="13.5" thickBot="1">
      <c r="A43" s="503"/>
      <c r="B43" s="736"/>
      <c r="C43" s="737"/>
      <c r="D43" s="325">
        <v>2212</v>
      </c>
      <c r="E43" s="326">
        <v>5169</v>
      </c>
      <c r="F43" s="297" t="s">
        <v>141</v>
      </c>
      <c r="G43" s="328">
        <v>0</v>
      </c>
      <c r="H43" s="194">
        <v>0</v>
      </c>
      <c r="I43" s="298">
        <f>20*1.21</f>
        <v>24.2</v>
      </c>
      <c r="J43" s="300">
        <f>H43+I43</f>
        <v>24.2</v>
      </c>
    </row>
    <row r="44" spans="1:10" ht="12.75">
      <c r="A44" s="502" t="s">
        <v>2</v>
      </c>
      <c r="B44" s="734" t="s">
        <v>231</v>
      </c>
      <c r="C44" s="735"/>
      <c r="D44" s="329" t="s">
        <v>3</v>
      </c>
      <c r="E44" s="329" t="s">
        <v>3</v>
      </c>
      <c r="F44" s="330" t="s">
        <v>232</v>
      </c>
      <c r="G44" s="331">
        <f>SUM(G45)</f>
        <v>0</v>
      </c>
      <c r="H44" s="332">
        <f>SUM(H45)</f>
        <v>0</v>
      </c>
      <c r="I44" s="322">
        <f>SUM(I45)</f>
        <v>24.2</v>
      </c>
      <c r="J44" s="333">
        <f>SUM(J45)</f>
        <v>24.2</v>
      </c>
    </row>
    <row r="45" spans="1:10" ht="13.5" thickBot="1">
      <c r="A45" s="503"/>
      <c r="B45" s="738"/>
      <c r="C45" s="739"/>
      <c r="D45" s="336">
        <v>2212</v>
      </c>
      <c r="E45" s="337">
        <v>5169</v>
      </c>
      <c r="F45" s="338" t="s">
        <v>141</v>
      </c>
      <c r="G45" s="339">
        <v>0</v>
      </c>
      <c r="H45" s="340">
        <v>0</v>
      </c>
      <c r="I45" s="298">
        <f>20*1.21</f>
        <v>24.2</v>
      </c>
      <c r="J45" s="341">
        <f>H45+I45</f>
        <v>24.2</v>
      </c>
    </row>
    <row r="46" spans="1:10" ht="12.75">
      <c r="A46" s="502" t="s">
        <v>2</v>
      </c>
      <c r="B46" s="714" t="s">
        <v>233</v>
      </c>
      <c r="C46" s="715"/>
      <c r="D46" s="29" t="s">
        <v>3</v>
      </c>
      <c r="E46" s="29" t="s">
        <v>3</v>
      </c>
      <c r="F46" s="321" t="s">
        <v>234</v>
      </c>
      <c r="G46" s="322">
        <f>SUM(G47)</f>
        <v>0</v>
      </c>
      <c r="H46" s="323">
        <f>SUM(H47)</f>
        <v>0</v>
      </c>
      <c r="I46" s="322">
        <f>SUM(I47)</f>
        <v>24.2</v>
      </c>
      <c r="J46" s="324">
        <f>SUM(J47)</f>
        <v>24.2</v>
      </c>
    </row>
    <row r="47" spans="1:10" ht="13.5" thickBot="1">
      <c r="A47" s="503"/>
      <c r="B47" s="736"/>
      <c r="C47" s="737"/>
      <c r="D47" s="325">
        <v>2212</v>
      </c>
      <c r="E47" s="326">
        <v>5169</v>
      </c>
      <c r="F47" s="297" t="s">
        <v>141</v>
      </c>
      <c r="G47" s="328">
        <v>0</v>
      </c>
      <c r="H47" s="194">
        <v>0</v>
      </c>
      <c r="I47" s="298">
        <f>20*1.21</f>
        <v>24.2</v>
      </c>
      <c r="J47" s="300">
        <f>H47+I47</f>
        <v>24.2</v>
      </c>
    </row>
    <row r="48" spans="1:10" ht="12.75">
      <c r="A48" s="502" t="s">
        <v>2</v>
      </c>
      <c r="B48" s="734" t="s">
        <v>235</v>
      </c>
      <c r="C48" s="735"/>
      <c r="D48" s="329" t="s">
        <v>3</v>
      </c>
      <c r="E48" s="329" t="s">
        <v>3</v>
      </c>
      <c r="F48" s="330" t="s">
        <v>236</v>
      </c>
      <c r="G48" s="331">
        <f>SUM(G49)</f>
        <v>0</v>
      </c>
      <c r="H48" s="332">
        <f>SUM(H49)</f>
        <v>0</v>
      </c>
      <c r="I48" s="322">
        <f>SUM(I49)</f>
        <v>24.2</v>
      </c>
      <c r="J48" s="333">
        <f>SUM(J49)</f>
        <v>24.2</v>
      </c>
    </row>
    <row r="49" spans="1:10" ht="13.5" thickBot="1">
      <c r="A49" s="503"/>
      <c r="B49" s="738"/>
      <c r="C49" s="739"/>
      <c r="D49" s="336">
        <v>2212</v>
      </c>
      <c r="E49" s="337">
        <v>5169</v>
      </c>
      <c r="F49" s="338" t="s">
        <v>141</v>
      </c>
      <c r="G49" s="339">
        <v>0</v>
      </c>
      <c r="H49" s="340">
        <v>0</v>
      </c>
      <c r="I49" s="298">
        <f>20*1.21</f>
        <v>24.2</v>
      </c>
      <c r="J49" s="341">
        <f>H49+I49</f>
        <v>24.2</v>
      </c>
    </row>
    <row r="50" spans="1:10" ht="12.75">
      <c r="A50" s="502" t="s">
        <v>2</v>
      </c>
      <c r="B50" s="714" t="s">
        <v>237</v>
      </c>
      <c r="C50" s="715"/>
      <c r="D50" s="29" t="s">
        <v>3</v>
      </c>
      <c r="E50" s="29" t="s">
        <v>3</v>
      </c>
      <c r="F50" s="321" t="s">
        <v>238</v>
      </c>
      <c r="G50" s="322">
        <f>SUM(G51)</f>
        <v>0</v>
      </c>
      <c r="H50" s="323">
        <f>SUM(H51)</f>
        <v>0</v>
      </c>
      <c r="I50" s="322">
        <f>SUM(I51)</f>
        <v>24.2</v>
      </c>
      <c r="J50" s="324">
        <f>SUM(J51)</f>
        <v>24.2</v>
      </c>
    </row>
    <row r="51" spans="1:10" ht="13.5" thickBot="1">
      <c r="A51" s="503"/>
      <c r="B51" s="732"/>
      <c r="C51" s="733"/>
      <c r="D51" s="325">
        <v>2212</v>
      </c>
      <c r="E51" s="326">
        <v>5169</v>
      </c>
      <c r="F51" s="297" t="s">
        <v>141</v>
      </c>
      <c r="G51" s="328">
        <v>0</v>
      </c>
      <c r="H51" s="194">
        <v>0</v>
      </c>
      <c r="I51" s="298">
        <f>20*1.21</f>
        <v>24.2</v>
      </c>
      <c r="J51" s="300">
        <f>H51+I51</f>
        <v>24.2</v>
      </c>
    </row>
    <row r="57" spans="1:10" s="7" customFormat="1" ht="15.75">
      <c r="A57" s="707" t="s">
        <v>94</v>
      </c>
      <c r="B57" s="707"/>
      <c r="C57" s="707"/>
      <c r="D57" s="707"/>
      <c r="E57" s="707"/>
      <c r="F57" s="707"/>
      <c r="G57" s="707"/>
      <c r="H57" s="707"/>
      <c r="I57" s="707"/>
      <c r="J57" s="707"/>
    </row>
    <row r="58" spans="1:10" s="7" customFormat="1" ht="12" customHeight="1">
      <c r="A58" s="504"/>
      <c r="B58" s="387"/>
      <c r="C58" s="387"/>
      <c r="D58" s="387"/>
      <c r="E58" s="387"/>
      <c r="F58" s="387"/>
      <c r="G58" s="387"/>
      <c r="H58" s="387"/>
      <c r="I58" s="388"/>
      <c r="J58" s="388"/>
    </row>
    <row r="59" spans="1:10" s="7" customFormat="1" ht="15.75">
      <c r="A59" s="707" t="s">
        <v>95</v>
      </c>
      <c r="B59" s="707"/>
      <c r="C59" s="707"/>
      <c r="D59" s="707"/>
      <c r="E59" s="707"/>
      <c r="F59" s="707"/>
      <c r="G59" s="707"/>
      <c r="H59" s="707"/>
      <c r="I59" s="707"/>
      <c r="J59" s="707"/>
    </row>
    <row r="60" spans="1:10" s="7" customFormat="1" ht="12.75" customHeight="1" thickBot="1">
      <c r="A60" s="505"/>
      <c r="G60" s="389"/>
      <c r="H60" s="389"/>
      <c r="J60" s="13" t="s">
        <v>10</v>
      </c>
    </row>
    <row r="61" spans="1:10" s="7" customFormat="1" ht="23.25" thickBot="1">
      <c r="A61" s="506" t="s">
        <v>7</v>
      </c>
      <c r="B61" s="390" t="s">
        <v>8</v>
      </c>
      <c r="C61" s="391" t="s">
        <v>0</v>
      </c>
      <c r="D61" s="390" t="s">
        <v>9</v>
      </c>
      <c r="E61" s="308" t="s">
        <v>96</v>
      </c>
      <c r="F61" s="390" t="s">
        <v>97</v>
      </c>
      <c r="G61" s="140" t="s">
        <v>1</v>
      </c>
      <c r="H61" s="140" t="s">
        <v>21</v>
      </c>
      <c r="I61" s="140" t="s">
        <v>28</v>
      </c>
      <c r="J61" s="431" t="s">
        <v>98</v>
      </c>
    </row>
    <row r="62" spans="1:14" s="7" customFormat="1" ht="13.5" customHeight="1" thickBot="1">
      <c r="A62" s="507" t="s">
        <v>2</v>
      </c>
      <c r="B62" s="144" t="s">
        <v>3</v>
      </c>
      <c r="C62" s="392" t="s">
        <v>3</v>
      </c>
      <c r="D62" s="144" t="s">
        <v>3</v>
      </c>
      <c r="E62" s="144" t="s">
        <v>3</v>
      </c>
      <c r="F62" s="97" t="s">
        <v>99</v>
      </c>
      <c r="G62" s="98">
        <v>50277.2</v>
      </c>
      <c r="H62" s="99">
        <v>50277.2</v>
      </c>
      <c r="I62" s="99">
        <f>I63</f>
        <v>30000</v>
      </c>
      <c r="J62" s="100">
        <f>H62+I62</f>
        <v>80277.2</v>
      </c>
      <c r="L62" s="389"/>
      <c r="N62" s="389"/>
    </row>
    <row r="63" spans="1:10" s="394" customFormat="1" ht="12.75" customHeight="1">
      <c r="A63" s="508" t="s">
        <v>2</v>
      </c>
      <c r="B63" s="377" t="s">
        <v>100</v>
      </c>
      <c r="C63" s="378" t="s">
        <v>3</v>
      </c>
      <c r="D63" s="378" t="s">
        <v>3</v>
      </c>
      <c r="E63" s="393" t="s">
        <v>3</v>
      </c>
      <c r="F63" s="379" t="s">
        <v>101</v>
      </c>
      <c r="G63" s="380">
        <f>SUM(G64:G72)</f>
        <v>29275.199999999997</v>
      </c>
      <c r="H63" s="381">
        <f>SUM(H64:H72)</f>
        <v>29275.199999999997</v>
      </c>
      <c r="I63" s="381">
        <f>SUM(I64:I72)</f>
        <v>30000</v>
      </c>
      <c r="J63" s="382">
        <f>H63+I63</f>
        <v>59275.2</v>
      </c>
    </row>
    <row r="64" spans="1:10" s="7" customFormat="1" ht="12.75" customHeight="1">
      <c r="A64" s="509"/>
      <c r="B64" s="101"/>
      <c r="C64" s="102">
        <v>3525</v>
      </c>
      <c r="D64" s="102">
        <v>6121</v>
      </c>
      <c r="E64" s="395" t="s">
        <v>102</v>
      </c>
      <c r="F64" s="103" t="s">
        <v>103</v>
      </c>
      <c r="G64" s="104">
        <v>9000</v>
      </c>
      <c r="H64" s="105">
        <v>9000</v>
      </c>
      <c r="I64" s="106">
        <v>0</v>
      </c>
      <c r="J64" s="107">
        <v>0</v>
      </c>
    </row>
    <row r="65" spans="1:10" s="7" customFormat="1" ht="12.75" customHeight="1">
      <c r="A65" s="510"/>
      <c r="B65" s="108"/>
      <c r="C65" s="102">
        <v>3525</v>
      </c>
      <c r="D65" s="102">
        <v>6121</v>
      </c>
      <c r="E65" s="395" t="s">
        <v>104</v>
      </c>
      <c r="F65" s="103" t="s">
        <v>103</v>
      </c>
      <c r="G65" s="109">
        <v>3000</v>
      </c>
      <c r="H65" s="110">
        <v>3000</v>
      </c>
      <c r="I65" s="111">
        <v>4500</v>
      </c>
      <c r="J65" s="112">
        <v>4500</v>
      </c>
    </row>
    <row r="66" spans="1:10" s="7" customFormat="1" ht="12.75" customHeight="1">
      <c r="A66" s="510"/>
      <c r="B66" s="108"/>
      <c r="C66" s="102">
        <v>3525</v>
      </c>
      <c r="D66" s="102">
        <v>6121</v>
      </c>
      <c r="E66" s="395" t="s">
        <v>105</v>
      </c>
      <c r="F66" s="103" t="s">
        <v>103</v>
      </c>
      <c r="G66" s="109">
        <v>17000</v>
      </c>
      <c r="H66" s="110">
        <v>17000</v>
      </c>
      <c r="I66" s="111">
        <v>25500</v>
      </c>
      <c r="J66" s="112">
        <v>25500</v>
      </c>
    </row>
    <row r="67" spans="1:10" s="7" customFormat="1" ht="12.75" customHeight="1">
      <c r="A67" s="510"/>
      <c r="B67" s="108"/>
      <c r="C67" s="102">
        <v>3525</v>
      </c>
      <c r="D67" s="102">
        <v>5137</v>
      </c>
      <c r="E67" s="395" t="s">
        <v>104</v>
      </c>
      <c r="F67" s="103" t="s">
        <v>106</v>
      </c>
      <c r="G67" s="109">
        <v>30</v>
      </c>
      <c r="H67" s="110">
        <v>30</v>
      </c>
      <c r="I67" s="111">
        <v>0</v>
      </c>
      <c r="J67" s="112">
        <v>0</v>
      </c>
    </row>
    <row r="68" spans="1:10" s="7" customFormat="1" ht="12.75" customHeight="1">
      <c r="A68" s="510"/>
      <c r="B68" s="108"/>
      <c r="C68" s="102">
        <v>3525</v>
      </c>
      <c r="D68" s="102">
        <v>5137</v>
      </c>
      <c r="E68" s="395" t="s">
        <v>107</v>
      </c>
      <c r="F68" s="103" t="s">
        <v>106</v>
      </c>
      <c r="G68" s="109">
        <v>170</v>
      </c>
      <c r="H68" s="110">
        <v>170</v>
      </c>
      <c r="I68" s="111">
        <v>0</v>
      </c>
      <c r="J68" s="112">
        <v>0</v>
      </c>
    </row>
    <row r="69" spans="1:10" s="7" customFormat="1" ht="12.75" customHeight="1">
      <c r="A69" s="510"/>
      <c r="B69" s="108"/>
      <c r="C69" s="102">
        <v>3525</v>
      </c>
      <c r="D69" s="102">
        <v>5139</v>
      </c>
      <c r="E69" s="395" t="s">
        <v>104</v>
      </c>
      <c r="F69" s="103" t="s">
        <v>108</v>
      </c>
      <c r="G69" s="109">
        <v>6.78</v>
      </c>
      <c r="H69" s="110">
        <v>6.78</v>
      </c>
      <c r="I69" s="111">
        <v>0</v>
      </c>
      <c r="J69" s="112">
        <v>0</v>
      </c>
    </row>
    <row r="70" spans="1:10" s="7" customFormat="1" ht="12.75" customHeight="1">
      <c r="A70" s="510"/>
      <c r="B70" s="108"/>
      <c r="C70" s="102">
        <v>3525</v>
      </c>
      <c r="D70" s="102">
        <v>5139</v>
      </c>
      <c r="E70" s="395" t="s">
        <v>107</v>
      </c>
      <c r="F70" s="103" t="s">
        <v>108</v>
      </c>
      <c r="G70" s="109">
        <v>38.42</v>
      </c>
      <c r="H70" s="110">
        <v>38.42</v>
      </c>
      <c r="I70" s="111">
        <v>0</v>
      </c>
      <c r="J70" s="112">
        <v>0</v>
      </c>
    </row>
    <row r="71" spans="1:10" s="7" customFormat="1" ht="12.75" customHeight="1">
      <c r="A71" s="510"/>
      <c r="B71" s="108"/>
      <c r="C71" s="102">
        <v>6310</v>
      </c>
      <c r="D71" s="102">
        <v>5163</v>
      </c>
      <c r="E71" s="395" t="s">
        <v>104</v>
      </c>
      <c r="F71" s="103" t="s">
        <v>109</v>
      </c>
      <c r="G71" s="104">
        <v>4.5</v>
      </c>
      <c r="H71" s="105">
        <v>4.5</v>
      </c>
      <c r="I71" s="111">
        <v>0</v>
      </c>
      <c r="J71" s="112">
        <v>0</v>
      </c>
    </row>
    <row r="72" spans="1:10" s="7" customFormat="1" ht="12.75" customHeight="1" thickBot="1">
      <c r="A72" s="511"/>
      <c r="B72" s="113"/>
      <c r="C72" s="114">
        <v>6310</v>
      </c>
      <c r="D72" s="114">
        <v>5163</v>
      </c>
      <c r="E72" s="396" t="s">
        <v>107</v>
      </c>
      <c r="F72" s="115" t="s">
        <v>109</v>
      </c>
      <c r="G72" s="116">
        <v>25.5</v>
      </c>
      <c r="H72" s="117">
        <v>25.5</v>
      </c>
      <c r="I72" s="118">
        <v>0</v>
      </c>
      <c r="J72" s="119">
        <v>0</v>
      </c>
    </row>
    <row r="73" spans="1:10" s="7" customFormat="1" ht="12.75" customHeight="1">
      <c r="A73" s="500"/>
      <c r="B73" s="400"/>
      <c r="C73" s="401"/>
      <c r="D73" s="401"/>
      <c r="E73" s="399"/>
      <c r="F73" s="402"/>
      <c r="G73" s="403"/>
      <c r="H73" s="403"/>
      <c r="I73" s="304"/>
      <c r="J73" s="304"/>
    </row>
    <row r="74" spans="1:10" s="3" customFormat="1" ht="15.75">
      <c r="A74" s="707" t="s">
        <v>120</v>
      </c>
      <c r="B74" s="707"/>
      <c r="C74" s="707"/>
      <c r="D74" s="707"/>
      <c r="E74" s="707"/>
      <c r="F74" s="707"/>
      <c r="G74" s="707"/>
      <c r="H74" s="707"/>
      <c r="I74" s="707"/>
      <c r="J74" s="707"/>
    </row>
    <row r="75" spans="1:10" s="3" customFormat="1" ht="12" customHeight="1">
      <c r="A75" s="512"/>
      <c r="B75" s="1"/>
      <c r="C75" s="1"/>
      <c r="D75" s="1"/>
      <c r="E75" s="1"/>
      <c r="F75" s="1"/>
      <c r="G75" s="1"/>
      <c r="H75" s="1"/>
      <c r="I75" s="5"/>
      <c r="J75" s="5"/>
    </row>
    <row r="76" spans="1:10" s="3" customFormat="1" ht="15.75">
      <c r="A76" s="707" t="s">
        <v>121</v>
      </c>
      <c r="B76" s="707"/>
      <c r="C76" s="707"/>
      <c r="D76" s="707"/>
      <c r="E76" s="707"/>
      <c r="F76" s="707"/>
      <c r="G76" s="707"/>
      <c r="H76" s="707"/>
      <c r="I76" s="707"/>
      <c r="J76" s="707"/>
    </row>
    <row r="77" spans="1:10" s="3" customFormat="1" ht="12" customHeight="1" thickBot="1">
      <c r="A77" s="513"/>
      <c r="B77" s="134"/>
      <c r="C77" s="134"/>
      <c r="D77" s="5"/>
      <c r="E77" s="5"/>
      <c r="F77" s="5"/>
      <c r="G77" s="135"/>
      <c r="H77" s="135"/>
      <c r="I77" s="5"/>
      <c r="J77" s="135" t="s">
        <v>122</v>
      </c>
    </row>
    <row r="78" spans="1:10" s="142" customFormat="1" ht="23.25" thickBot="1">
      <c r="A78" s="495" t="s">
        <v>7</v>
      </c>
      <c r="B78" s="720" t="s">
        <v>8</v>
      </c>
      <c r="C78" s="721"/>
      <c r="D78" s="137" t="s">
        <v>0</v>
      </c>
      <c r="E78" s="136" t="s">
        <v>9</v>
      </c>
      <c r="F78" s="280" t="s">
        <v>285</v>
      </c>
      <c r="G78" s="140" t="s">
        <v>1</v>
      </c>
      <c r="H78" s="140" t="s">
        <v>21</v>
      </c>
      <c r="I78" s="140" t="s">
        <v>28</v>
      </c>
      <c r="J78" s="431" t="s">
        <v>98</v>
      </c>
    </row>
    <row r="79" spans="1:10" s="145" customFormat="1" ht="12.75" customHeight="1" thickBot="1">
      <c r="A79" s="496" t="s">
        <v>2</v>
      </c>
      <c r="B79" s="95" t="s">
        <v>3</v>
      </c>
      <c r="C79" s="143" t="s">
        <v>3</v>
      </c>
      <c r="D79" s="95" t="s">
        <v>3</v>
      </c>
      <c r="E79" s="144" t="s">
        <v>3</v>
      </c>
      <c r="F79" s="97" t="s">
        <v>99</v>
      </c>
      <c r="G79" s="98">
        <v>0</v>
      </c>
      <c r="H79" s="99">
        <v>0</v>
      </c>
      <c r="I79" s="99">
        <f>I80</f>
        <v>1100</v>
      </c>
      <c r="J79" s="100">
        <f>I79</f>
        <v>1100</v>
      </c>
    </row>
    <row r="80" spans="1:10" s="145" customFormat="1" ht="24" customHeight="1">
      <c r="A80" s="514" t="s">
        <v>123</v>
      </c>
      <c r="B80" s="146" t="s">
        <v>124</v>
      </c>
      <c r="C80" s="147" t="s">
        <v>5</v>
      </c>
      <c r="D80" s="148" t="s">
        <v>3</v>
      </c>
      <c r="E80" s="149" t="s">
        <v>3</v>
      </c>
      <c r="F80" s="150" t="s">
        <v>125</v>
      </c>
      <c r="G80" s="151">
        <v>0</v>
      </c>
      <c r="H80" s="152">
        <v>0</v>
      </c>
      <c r="I80" s="151">
        <f>I81</f>
        <v>1100</v>
      </c>
      <c r="J80" s="153">
        <f>I80</f>
        <v>1100</v>
      </c>
    </row>
    <row r="81" spans="1:10" s="162" customFormat="1" ht="12.75" customHeight="1" thickBot="1">
      <c r="A81" s="515"/>
      <c r="B81" s="154"/>
      <c r="C81" s="154"/>
      <c r="D81" s="155">
        <v>5273</v>
      </c>
      <c r="E81" s="156">
        <v>6130</v>
      </c>
      <c r="F81" s="157" t="s">
        <v>126</v>
      </c>
      <c r="G81" s="158">
        <v>0</v>
      </c>
      <c r="H81" s="159">
        <v>0</v>
      </c>
      <c r="I81" s="160">
        <v>1100</v>
      </c>
      <c r="J81" s="161">
        <f>I81</f>
        <v>1100</v>
      </c>
    </row>
    <row r="82" spans="1:10" s="162" customFormat="1" ht="12.75" customHeight="1">
      <c r="A82" s="516"/>
      <c r="B82" s="404"/>
      <c r="C82" s="404"/>
      <c r="D82" s="405"/>
      <c r="E82" s="405"/>
      <c r="F82" s="407"/>
      <c r="G82" s="406"/>
      <c r="H82" s="385"/>
      <c r="I82" s="406"/>
      <c r="J82" s="408"/>
    </row>
    <row r="83" spans="1:10" s="3" customFormat="1" ht="15.75">
      <c r="A83" s="707" t="s">
        <v>158</v>
      </c>
      <c r="B83" s="707"/>
      <c r="C83" s="707"/>
      <c r="D83" s="707"/>
      <c r="E83" s="707"/>
      <c r="F83" s="707"/>
      <c r="G83" s="707"/>
      <c r="H83" s="707"/>
      <c r="I83" s="707"/>
      <c r="J83" s="707"/>
    </row>
    <row r="84" spans="1:10" s="3" customFormat="1" ht="12" customHeight="1">
      <c r="A84" s="512"/>
      <c r="B84" s="1"/>
      <c r="C84" s="1"/>
      <c r="D84" s="1"/>
      <c r="E84" s="1"/>
      <c r="F84" s="1"/>
      <c r="G84" s="1"/>
      <c r="H84" s="1"/>
      <c r="I84" s="5"/>
      <c r="J84" s="5"/>
    </row>
    <row r="85" spans="1:10" s="3" customFormat="1" ht="15.75">
      <c r="A85" s="707" t="s">
        <v>159</v>
      </c>
      <c r="B85" s="707"/>
      <c r="C85" s="707"/>
      <c r="D85" s="707"/>
      <c r="E85" s="707"/>
      <c r="F85" s="707"/>
      <c r="G85" s="707"/>
      <c r="H85" s="707"/>
      <c r="I85" s="707"/>
      <c r="J85" s="707"/>
    </row>
    <row r="86" spans="1:10" s="3" customFormat="1" ht="12" customHeight="1" thickBot="1">
      <c r="A86" s="513"/>
      <c r="B86" s="134"/>
      <c r="C86" s="134"/>
      <c r="D86" s="5"/>
      <c r="E86" s="5"/>
      <c r="F86" s="5"/>
      <c r="G86" s="135"/>
      <c r="H86" s="135"/>
      <c r="I86" s="5"/>
      <c r="J86" s="135" t="s">
        <v>122</v>
      </c>
    </row>
    <row r="87" spans="1:10" s="142" customFormat="1" ht="23.25" thickBot="1">
      <c r="A87" s="495" t="s">
        <v>7</v>
      </c>
      <c r="B87" s="720" t="s">
        <v>8</v>
      </c>
      <c r="C87" s="721"/>
      <c r="D87" s="137" t="s">
        <v>0</v>
      </c>
      <c r="E87" s="136" t="s">
        <v>9</v>
      </c>
      <c r="F87" s="280" t="s">
        <v>284</v>
      </c>
      <c r="G87" s="140" t="s">
        <v>1</v>
      </c>
      <c r="H87" s="140" t="s">
        <v>21</v>
      </c>
      <c r="I87" s="140" t="s">
        <v>28</v>
      </c>
      <c r="J87" s="431" t="s">
        <v>98</v>
      </c>
    </row>
    <row r="88" spans="1:10" s="145" customFormat="1" ht="12.75" customHeight="1" thickBot="1">
      <c r="A88" s="496" t="s">
        <v>2</v>
      </c>
      <c r="B88" s="95" t="s">
        <v>3</v>
      </c>
      <c r="C88" s="143" t="s">
        <v>3</v>
      </c>
      <c r="D88" s="95" t="s">
        <v>3</v>
      </c>
      <c r="E88" s="144" t="s">
        <v>3</v>
      </c>
      <c r="F88" s="97" t="s">
        <v>99</v>
      </c>
      <c r="G88" s="98">
        <v>15200</v>
      </c>
      <c r="H88" s="99">
        <v>17150</v>
      </c>
      <c r="I88" s="99">
        <f>+I89</f>
        <v>3817.4</v>
      </c>
      <c r="J88" s="100">
        <f>+H88+I88</f>
        <v>20967.4</v>
      </c>
    </row>
    <row r="89" spans="1:10" s="162" customFormat="1" ht="24.75" customHeight="1">
      <c r="A89" s="517" t="s">
        <v>2</v>
      </c>
      <c r="B89" s="27" t="s">
        <v>160</v>
      </c>
      <c r="C89" s="28" t="s">
        <v>161</v>
      </c>
      <c r="D89" s="29" t="s">
        <v>3</v>
      </c>
      <c r="E89" s="257" t="s">
        <v>3</v>
      </c>
      <c r="F89" s="258" t="s">
        <v>162</v>
      </c>
      <c r="G89" s="259">
        <v>0</v>
      </c>
      <c r="H89" s="260">
        <v>0</v>
      </c>
      <c r="I89" s="261">
        <f>+I90</f>
        <v>3817.4</v>
      </c>
      <c r="J89" s="262">
        <f>+H89+I89</f>
        <v>3817.4</v>
      </c>
    </row>
    <row r="90" spans="1:10" s="162" customFormat="1" ht="12.75" customHeight="1" thickBot="1">
      <c r="A90" s="503"/>
      <c r="B90" s="167"/>
      <c r="C90" s="168"/>
      <c r="D90" s="21">
        <v>3122</v>
      </c>
      <c r="E90" s="169">
        <v>6121</v>
      </c>
      <c r="F90" s="157" t="s">
        <v>163</v>
      </c>
      <c r="G90" s="194">
        <v>0</v>
      </c>
      <c r="H90" s="159">
        <v>0</v>
      </c>
      <c r="I90" s="170">
        <v>3817.4</v>
      </c>
      <c r="J90" s="161">
        <f>+H90+I90</f>
        <v>3817.4</v>
      </c>
    </row>
    <row r="91" spans="1:10" s="3" customFormat="1" ht="12.75" customHeight="1">
      <c r="A91" s="518"/>
      <c r="B91" s="89"/>
      <c r="C91" s="89"/>
      <c r="D91" s="88"/>
      <c r="E91" s="88"/>
      <c r="F91" s="90"/>
      <c r="G91" s="91"/>
      <c r="H91" s="91"/>
      <c r="I91" s="92"/>
      <c r="J91" s="91"/>
    </row>
    <row r="92" spans="1:10" s="162" customFormat="1" ht="12.75" customHeight="1">
      <c r="A92" s="521"/>
      <c r="B92" s="384"/>
      <c r="C92" s="384"/>
      <c r="D92" s="383"/>
      <c r="E92" s="425"/>
      <c r="F92" s="407"/>
      <c r="G92" s="426"/>
      <c r="H92" s="426"/>
      <c r="I92" s="386"/>
      <c r="J92" s="426"/>
    </row>
    <row r="93" spans="1:10" s="162" customFormat="1" ht="12.75" customHeight="1">
      <c r="A93" s="521"/>
      <c r="B93" s="384"/>
      <c r="C93" s="384"/>
      <c r="D93" s="383"/>
      <c r="E93" s="425"/>
      <c r="F93" s="407"/>
      <c r="G93" s="426"/>
      <c r="H93" s="426"/>
      <c r="I93" s="386"/>
      <c r="J93" s="426"/>
    </row>
    <row r="94" spans="1:10" s="162" customFormat="1" ht="12.75" customHeight="1">
      <c r="A94" s="521"/>
      <c r="B94" s="384"/>
      <c r="C94" s="384"/>
      <c r="D94" s="383"/>
      <c r="E94" s="425"/>
      <c r="F94" s="407"/>
      <c r="G94" s="426"/>
      <c r="H94" s="426"/>
      <c r="I94" s="386"/>
      <c r="J94" s="426"/>
    </row>
    <row r="95" spans="1:10" s="162" customFormat="1" ht="12.75" customHeight="1">
      <c r="A95" s="521"/>
      <c r="B95" s="384"/>
      <c r="C95" s="384"/>
      <c r="D95" s="383"/>
      <c r="E95" s="425"/>
      <c r="F95" s="407"/>
      <c r="G95" s="426"/>
      <c r="H95" s="426"/>
      <c r="I95" s="386"/>
      <c r="J95" s="426"/>
    </row>
    <row r="96" spans="1:10" s="162" customFormat="1" ht="12.75" customHeight="1">
      <c r="A96" s="521"/>
      <c r="B96" s="384"/>
      <c r="C96" s="384"/>
      <c r="D96" s="383"/>
      <c r="E96" s="425"/>
      <c r="F96" s="407"/>
      <c r="G96" s="426"/>
      <c r="H96" s="426"/>
      <c r="I96" s="386"/>
      <c r="J96" s="426"/>
    </row>
    <row r="97" spans="1:10" s="162" customFormat="1" ht="12.75" customHeight="1">
      <c r="A97" s="521"/>
      <c r="B97" s="384"/>
      <c r="C97" s="384"/>
      <c r="D97" s="383"/>
      <c r="E97" s="425"/>
      <c r="F97" s="407"/>
      <c r="G97" s="426"/>
      <c r="H97" s="426"/>
      <c r="I97" s="386"/>
      <c r="J97" s="426"/>
    </row>
    <row r="98" spans="1:10" s="162" customFormat="1" ht="12.75" customHeight="1">
      <c r="A98" s="521"/>
      <c r="B98" s="384"/>
      <c r="C98" s="384"/>
      <c r="D98" s="383"/>
      <c r="E98" s="425"/>
      <c r="F98" s="407"/>
      <c r="G98" s="426"/>
      <c r="H98" s="426"/>
      <c r="I98" s="386"/>
      <c r="J98" s="426"/>
    </row>
    <row r="99" spans="1:10" s="162" customFormat="1" ht="12.75" customHeight="1">
      <c r="A99" s="521"/>
      <c r="B99" s="384"/>
      <c r="C99" s="384"/>
      <c r="D99" s="383"/>
      <c r="E99" s="425"/>
      <c r="F99" s="407"/>
      <c r="G99" s="426"/>
      <c r="H99" s="426"/>
      <c r="I99" s="386"/>
      <c r="J99" s="426"/>
    </row>
    <row r="100" spans="1:10" s="162" customFormat="1" ht="12.75" customHeight="1">
      <c r="A100" s="521"/>
      <c r="B100" s="384"/>
      <c r="C100" s="384"/>
      <c r="D100" s="383"/>
      <c r="E100" s="425"/>
      <c r="F100" s="407"/>
      <c r="G100" s="426"/>
      <c r="H100" s="426"/>
      <c r="I100" s="386"/>
      <c r="J100" s="426"/>
    </row>
    <row r="101" spans="1:10" s="162" customFormat="1" ht="12.75" customHeight="1">
      <c r="A101" s="521"/>
      <c r="B101" s="384"/>
      <c r="C101" s="384"/>
      <c r="D101" s="383"/>
      <c r="E101" s="425"/>
      <c r="F101" s="407"/>
      <c r="G101" s="426"/>
      <c r="H101" s="426"/>
      <c r="I101" s="386"/>
      <c r="J101" s="426"/>
    </row>
    <row r="102" spans="1:10" s="162" customFormat="1" ht="12.75" customHeight="1">
      <c r="A102" s="521"/>
      <c r="B102" s="384"/>
      <c r="C102" s="384"/>
      <c r="D102" s="383"/>
      <c r="E102" s="425"/>
      <c r="F102" s="407"/>
      <c r="G102" s="426"/>
      <c r="H102" s="426"/>
      <c r="I102" s="386"/>
      <c r="J102" s="426"/>
    </row>
    <row r="103" spans="1:10" s="162" customFormat="1" ht="12.75" customHeight="1">
      <c r="A103" s="521"/>
      <c r="B103" s="384"/>
      <c r="C103" s="384"/>
      <c r="D103" s="383"/>
      <c r="E103" s="425"/>
      <c r="F103" s="407"/>
      <c r="G103" s="426"/>
      <c r="H103" s="426"/>
      <c r="I103" s="386"/>
      <c r="J103" s="426"/>
    </row>
    <row r="104" spans="1:10" s="162" customFormat="1" ht="12.75" customHeight="1">
      <c r="A104" s="521"/>
      <c r="B104" s="384"/>
      <c r="C104" s="384"/>
      <c r="D104" s="383"/>
      <c r="E104" s="425"/>
      <c r="F104" s="407"/>
      <c r="G104" s="426"/>
      <c r="H104" s="426"/>
      <c r="I104" s="386"/>
      <c r="J104" s="426"/>
    </row>
    <row r="105" spans="1:10" s="162" customFormat="1" ht="12.75" customHeight="1">
      <c r="A105" s="521"/>
      <c r="B105" s="384"/>
      <c r="C105" s="384"/>
      <c r="D105" s="383"/>
      <c r="E105" s="425"/>
      <c r="F105" s="407"/>
      <c r="G105" s="426"/>
      <c r="H105" s="426"/>
      <c r="I105" s="386"/>
      <c r="J105" s="426"/>
    </row>
    <row r="106" spans="1:10" s="162" customFormat="1" ht="12.75" customHeight="1">
      <c r="A106" s="521"/>
      <c r="B106" s="384"/>
      <c r="C106" s="384"/>
      <c r="D106" s="383"/>
      <c r="E106" s="425"/>
      <c r="F106" s="407"/>
      <c r="G106" s="426"/>
      <c r="H106" s="426"/>
      <c r="I106" s="386"/>
      <c r="J106" s="426"/>
    </row>
    <row r="107" spans="1:10" s="3" customFormat="1" ht="15.75">
      <c r="A107" s="707" t="s">
        <v>158</v>
      </c>
      <c r="B107" s="707"/>
      <c r="C107" s="707"/>
      <c r="D107" s="707"/>
      <c r="E107" s="707"/>
      <c r="F107" s="707"/>
      <c r="G107" s="707"/>
      <c r="H107" s="707"/>
      <c r="I107" s="707"/>
      <c r="J107" s="707"/>
    </row>
    <row r="108" spans="1:10" s="3" customFormat="1" ht="12.75">
      <c r="A108" s="1"/>
      <c r="B108" s="1"/>
      <c r="C108" s="1"/>
      <c r="D108" s="1"/>
      <c r="E108" s="1"/>
      <c r="F108" s="1"/>
      <c r="G108" s="1"/>
      <c r="H108" s="1"/>
      <c r="I108" s="5"/>
      <c r="J108" s="5"/>
    </row>
    <row r="109" spans="1:10" s="3" customFormat="1" ht="15.75">
      <c r="A109" s="602"/>
      <c r="B109" s="603"/>
      <c r="C109" s="603"/>
      <c r="D109" s="604"/>
      <c r="E109" s="604"/>
      <c r="F109" s="605" t="s">
        <v>325</v>
      </c>
      <c r="G109" s="605"/>
      <c r="H109" s="606"/>
      <c r="I109" s="607"/>
      <c r="J109" s="607"/>
    </row>
    <row r="110" spans="1:10" s="3" customFormat="1" ht="13.5" thickBot="1">
      <c r="A110" s="608"/>
      <c r="B110" s="608"/>
      <c r="C110" s="608"/>
      <c r="D110" s="608"/>
      <c r="E110" s="608"/>
      <c r="F110" s="608"/>
      <c r="G110" s="608"/>
      <c r="H110" s="609"/>
      <c r="I110" s="608"/>
      <c r="J110" s="610" t="s">
        <v>10</v>
      </c>
    </row>
    <row r="111" spans="1:10" s="3" customFormat="1" ht="23.25" thickBot="1">
      <c r="A111" s="611" t="s">
        <v>7</v>
      </c>
      <c r="B111" s="744" t="s">
        <v>8</v>
      </c>
      <c r="C111" s="745"/>
      <c r="D111" s="612" t="s">
        <v>0</v>
      </c>
      <c r="E111" s="613" t="s">
        <v>9</v>
      </c>
      <c r="F111" s="612" t="s">
        <v>326</v>
      </c>
      <c r="G111" s="614" t="s">
        <v>1</v>
      </c>
      <c r="H111" s="693" t="s">
        <v>363</v>
      </c>
      <c r="I111" s="693" t="s">
        <v>28</v>
      </c>
      <c r="J111" s="694" t="s">
        <v>22</v>
      </c>
    </row>
    <row r="112" spans="1:10" s="3" customFormat="1" ht="13.5" thickBot="1">
      <c r="A112" s="617" t="s">
        <v>2</v>
      </c>
      <c r="B112" s="740" t="s">
        <v>3</v>
      </c>
      <c r="C112" s="741"/>
      <c r="D112" s="618" t="s">
        <v>3</v>
      </c>
      <c r="E112" s="619" t="s">
        <v>3</v>
      </c>
      <c r="F112" s="620" t="s">
        <v>327</v>
      </c>
      <c r="G112" s="621">
        <f>G113+G118+G123+G134+G143+G146</f>
        <v>6040</v>
      </c>
      <c r="H112" s="621">
        <f>H113+H118+H123+H134+H143+H146</f>
        <v>10040</v>
      </c>
      <c r="I112" s="621">
        <f>I113+I118+I123+I134+I143+I146</f>
        <v>10500</v>
      </c>
      <c r="J112" s="622">
        <f>J113+J118+J123+J134+J143+J146</f>
        <v>20040</v>
      </c>
    </row>
    <row r="113" spans="1:10" s="3" customFormat="1" ht="12.75">
      <c r="A113" s="617" t="s">
        <v>2</v>
      </c>
      <c r="B113" s="740" t="s">
        <v>3</v>
      </c>
      <c r="C113" s="746"/>
      <c r="D113" s="618" t="s">
        <v>3</v>
      </c>
      <c r="E113" s="619" t="s">
        <v>3</v>
      </c>
      <c r="F113" s="620" t="s">
        <v>328</v>
      </c>
      <c r="G113" s="621">
        <v>2810</v>
      </c>
      <c r="H113" s="621">
        <f>+H114</f>
        <v>2810</v>
      </c>
      <c r="I113" s="621">
        <f>I114+I116</f>
        <v>2200</v>
      </c>
      <c r="J113" s="622">
        <f>J114</f>
        <v>4510</v>
      </c>
    </row>
    <row r="114" spans="1:10" s="3" customFormat="1" ht="12.75">
      <c r="A114" s="623" t="s">
        <v>2</v>
      </c>
      <c r="B114" s="624" t="s">
        <v>329</v>
      </c>
      <c r="C114" s="625" t="s">
        <v>5</v>
      </c>
      <c r="D114" s="626" t="s">
        <v>3</v>
      </c>
      <c r="E114" s="627" t="s">
        <v>3</v>
      </c>
      <c r="F114" s="628" t="s">
        <v>328</v>
      </c>
      <c r="G114" s="629">
        <v>2810</v>
      </c>
      <c r="H114" s="629">
        <f>+H115</f>
        <v>2810</v>
      </c>
      <c r="I114" s="629">
        <v>1700</v>
      </c>
      <c r="J114" s="630">
        <f>I114+H114</f>
        <v>4510</v>
      </c>
    </row>
    <row r="115" spans="1:10" s="3" customFormat="1" ht="13.5" thickBot="1">
      <c r="A115" s="631"/>
      <c r="B115" s="632"/>
      <c r="C115" s="633"/>
      <c r="D115" s="634">
        <v>3419</v>
      </c>
      <c r="E115" s="635">
        <v>5229</v>
      </c>
      <c r="F115" s="636" t="s">
        <v>330</v>
      </c>
      <c r="G115" s="637">
        <v>2810</v>
      </c>
      <c r="H115" s="637">
        <v>2810</v>
      </c>
      <c r="I115" s="637">
        <v>1700</v>
      </c>
      <c r="J115" s="638">
        <f>H115+I115</f>
        <v>4510</v>
      </c>
    </row>
    <row r="116" spans="1:10" s="3" customFormat="1" ht="12.75">
      <c r="A116" s="747" t="s">
        <v>2</v>
      </c>
      <c r="B116" s="748" t="s">
        <v>368</v>
      </c>
      <c r="C116" s="749" t="s">
        <v>5</v>
      </c>
      <c r="D116" s="750" t="s">
        <v>3</v>
      </c>
      <c r="E116" s="751" t="s">
        <v>3</v>
      </c>
      <c r="F116" s="752" t="s">
        <v>369</v>
      </c>
      <c r="G116" s="753">
        <v>0</v>
      </c>
      <c r="H116" s="753">
        <v>0</v>
      </c>
      <c r="I116" s="753">
        <v>500</v>
      </c>
      <c r="J116" s="754">
        <f>H116+I116</f>
        <v>500</v>
      </c>
    </row>
    <row r="117" spans="1:10" s="3" customFormat="1" ht="13.5" thickBot="1">
      <c r="A117" s="755"/>
      <c r="B117" s="756"/>
      <c r="C117" s="757"/>
      <c r="D117" s="758">
        <v>3419</v>
      </c>
      <c r="E117" s="759">
        <v>5229</v>
      </c>
      <c r="F117" s="760" t="s">
        <v>330</v>
      </c>
      <c r="G117" s="761">
        <v>0</v>
      </c>
      <c r="H117" s="761">
        <v>0</v>
      </c>
      <c r="I117" s="761">
        <v>500</v>
      </c>
      <c r="J117" s="762">
        <f>H117+I117</f>
        <v>500</v>
      </c>
    </row>
    <row r="118" spans="1:10" s="3" customFormat="1" ht="12.75">
      <c r="A118" s="617" t="s">
        <v>2</v>
      </c>
      <c r="B118" s="740" t="s">
        <v>3</v>
      </c>
      <c r="C118" s="741"/>
      <c r="D118" s="618" t="s">
        <v>3</v>
      </c>
      <c r="E118" s="619" t="s">
        <v>3</v>
      </c>
      <c r="F118" s="620" t="s">
        <v>331</v>
      </c>
      <c r="G118" s="621">
        <v>200</v>
      </c>
      <c r="H118" s="621">
        <f>+H119</f>
        <v>200</v>
      </c>
      <c r="I118" s="621">
        <f>I119+I121</f>
        <v>200</v>
      </c>
      <c r="J118" s="622">
        <f>J119+J121</f>
        <v>400</v>
      </c>
    </row>
    <row r="119" spans="1:10" s="3" customFormat="1" ht="12.75">
      <c r="A119" s="623" t="s">
        <v>2</v>
      </c>
      <c r="B119" s="624" t="s">
        <v>332</v>
      </c>
      <c r="C119" s="625" t="s">
        <v>5</v>
      </c>
      <c r="D119" s="626" t="s">
        <v>3</v>
      </c>
      <c r="E119" s="627" t="s">
        <v>3</v>
      </c>
      <c r="F119" s="628" t="s">
        <v>333</v>
      </c>
      <c r="G119" s="629">
        <v>200</v>
      </c>
      <c r="H119" s="629">
        <f>+H120</f>
        <v>200</v>
      </c>
      <c r="I119" s="629">
        <v>0</v>
      </c>
      <c r="J119" s="630">
        <v>200</v>
      </c>
    </row>
    <row r="120" spans="1:10" s="3" customFormat="1" ht="12.75">
      <c r="A120" s="639"/>
      <c r="B120" s="640"/>
      <c r="C120" s="641"/>
      <c r="D120" s="642">
        <v>3419</v>
      </c>
      <c r="E120" s="643">
        <v>5229</v>
      </c>
      <c r="F120" s="644" t="s">
        <v>330</v>
      </c>
      <c r="G120" s="645">
        <v>200</v>
      </c>
      <c r="H120" s="645">
        <v>200</v>
      </c>
      <c r="I120" s="645">
        <v>0</v>
      </c>
      <c r="J120" s="646">
        <v>200</v>
      </c>
    </row>
    <row r="121" spans="1:10" s="3" customFormat="1" ht="12.75">
      <c r="A121" s="623" t="s">
        <v>2</v>
      </c>
      <c r="B121" s="647" t="s">
        <v>334</v>
      </c>
      <c r="C121" s="648" t="s">
        <v>5</v>
      </c>
      <c r="D121" s="102"/>
      <c r="E121" s="649"/>
      <c r="F121" s="650" t="s">
        <v>335</v>
      </c>
      <c r="G121" s="651">
        <v>0</v>
      </c>
      <c r="H121" s="651">
        <v>0</v>
      </c>
      <c r="I121" s="651">
        <v>200</v>
      </c>
      <c r="J121" s="652">
        <v>200</v>
      </c>
    </row>
    <row r="122" spans="1:10" s="3" customFormat="1" ht="13.5" thickBot="1">
      <c r="A122" s="653"/>
      <c r="B122" s="395"/>
      <c r="C122" s="654"/>
      <c r="D122" s="102">
        <v>3419</v>
      </c>
      <c r="E122" s="649">
        <v>5229</v>
      </c>
      <c r="F122" s="655" t="s">
        <v>330</v>
      </c>
      <c r="G122" s="109">
        <v>0</v>
      </c>
      <c r="H122" s="109">
        <v>0</v>
      </c>
      <c r="I122" s="109">
        <v>200</v>
      </c>
      <c r="J122" s="656">
        <v>200</v>
      </c>
    </row>
    <row r="123" spans="1:10" s="3" customFormat="1" ht="12.75">
      <c r="A123" s="617" t="s">
        <v>2</v>
      </c>
      <c r="B123" s="740" t="s">
        <v>3</v>
      </c>
      <c r="C123" s="741"/>
      <c r="D123" s="618" t="s">
        <v>3</v>
      </c>
      <c r="E123" s="619" t="s">
        <v>3</v>
      </c>
      <c r="F123" s="620" t="s">
        <v>336</v>
      </c>
      <c r="G123" s="621">
        <v>1500</v>
      </c>
      <c r="H123" s="621">
        <f>+H124+H126</f>
        <v>1500</v>
      </c>
      <c r="I123" s="621">
        <f>I128+I130+I132</f>
        <v>1200</v>
      </c>
      <c r="J123" s="622">
        <f>J124+J126+J128+J130+J132</f>
        <v>2700</v>
      </c>
    </row>
    <row r="124" spans="1:10" s="3" customFormat="1" ht="12.75">
      <c r="A124" s="623" t="s">
        <v>2</v>
      </c>
      <c r="B124" s="624" t="s">
        <v>337</v>
      </c>
      <c r="C124" s="625" t="s">
        <v>5</v>
      </c>
      <c r="D124" s="626" t="s">
        <v>3</v>
      </c>
      <c r="E124" s="627" t="s">
        <v>3</v>
      </c>
      <c r="F124" s="628" t="s">
        <v>336</v>
      </c>
      <c r="G124" s="629">
        <v>1000</v>
      </c>
      <c r="H124" s="629">
        <f>+H125</f>
        <v>1000</v>
      </c>
      <c r="I124" s="629">
        <v>0</v>
      </c>
      <c r="J124" s="630">
        <v>1000</v>
      </c>
    </row>
    <row r="125" spans="1:10" s="3" customFormat="1" ht="12.75">
      <c r="A125" s="639"/>
      <c r="B125" s="640"/>
      <c r="C125" s="641"/>
      <c r="D125" s="642">
        <v>3419</v>
      </c>
      <c r="E125" s="643">
        <v>5221</v>
      </c>
      <c r="F125" s="644" t="s">
        <v>338</v>
      </c>
      <c r="G125" s="645">
        <v>1000</v>
      </c>
      <c r="H125" s="645">
        <v>1000</v>
      </c>
      <c r="I125" s="645">
        <v>0</v>
      </c>
      <c r="J125" s="646">
        <v>1000</v>
      </c>
    </row>
    <row r="126" spans="1:10" s="3" customFormat="1" ht="12.75">
      <c r="A126" s="623" t="s">
        <v>2</v>
      </c>
      <c r="B126" s="624" t="s">
        <v>339</v>
      </c>
      <c r="C126" s="625" t="s">
        <v>5</v>
      </c>
      <c r="D126" s="626" t="s">
        <v>3</v>
      </c>
      <c r="E126" s="627" t="s">
        <v>3</v>
      </c>
      <c r="F126" s="628" t="s">
        <v>340</v>
      </c>
      <c r="G126" s="629">
        <v>500</v>
      </c>
      <c r="H126" s="629">
        <v>500</v>
      </c>
      <c r="I126" s="629">
        <v>0</v>
      </c>
      <c r="J126" s="630">
        <v>500</v>
      </c>
    </row>
    <row r="127" spans="1:10" s="3" customFormat="1" ht="12.75">
      <c r="A127" s="623"/>
      <c r="B127" s="624"/>
      <c r="C127" s="625"/>
      <c r="D127" s="657">
        <v>3419</v>
      </c>
      <c r="E127" s="658">
        <v>5221</v>
      </c>
      <c r="F127" s="644" t="s">
        <v>338</v>
      </c>
      <c r="G127" s="659">
        <v>500</v>
      </c>
      <c r="H127" s="659">
        <v>500</v>
      </c>
      <c r="I127" s="659">
        <v>0</v>
      </c>
      <c r="J127" s="660">
        <v>500</v>
      </c>
    </row>
    <row r="128" spans="1:10" s="3" customFormat="1" ht="12.75">
      <c r="A128" s="623" t="s">
        <v>2</v>
      </c>
      <c r="B128" s="624" t="s">
        <v>341</v>
      </c>
      <c r="C128" s="625" t="s">
        <v>5</v>
      </c>
      <c r="D128" s="626"/>
      <c r="E128" s="627"/>
      <c r="F128" s="628" t="s">
        <v>342</v>
      </c>
      <c r="G128" s="629">
        <v>0</v>
      </c>
      <c r="H128" s="629">
        <v>0</v>
      </c>
      <c r="I128" s="629">
        <v>600</v>
      </c>
      <c r="J128" s="630">
        <v>600</v>
      </c>
    </row>
    <row r="129" spans="1:10" s="3" customFormat="1" ht="12.75">
      <c r="A129" s="623"/>
      <c r="B129" s="624"/>
      <c r="C129" s="625"/>
      <c r="D129" s="657">
        <v>3419</v>
      </c>
      <c r="E129" s="643">
        <v>5221</v>
      </c>
      <c r="F129" s="644" t="s">
        <v>338</v>
      </c>
      <c r="G129" s="659">
        <v>0</v>
      </c>
      <c r="H129" s="659">
        <v>0</v>
      </c>
      <c r="I129" s="659">
        <v>600</v>
      </c>
      <c r="J129" s="660">
        <v>600</v>
      </c>
    </row>
    <row r="130" spans="1:10" s="3" customFormat="1" ht="12.75">
      <c r="A130" s="623" t="s">
        <v>2</v>
      </c>
      <c r="B130" s="624" t="s">
        <v>343</v>
      </c>
      <c r="C130" s="625" t="s">
        <v>5</v>
      </c>
      <c r="D130" s="657"/>
      <c r="E130" s="643"/>
      <c r="F130" s="628" t="s">
        <v>344</v>
      </c>
      <c r="G130" s="629">
        <v>0</v>
      </c>
      <c r="H130" s="629">
        <v>0</v>
      </c>
      <c r="I130" s="629">
        <v>400</v>
      </c>
      <c r="J130" s="630">
        <v>400</v>
      </c>
    </row>
    <row r="131" spans="1:10" s="3" customFormat="1" ht="12.75">
      <c r="A131" s="623"/>
      <c r="B131" s="624"/>
      <c r="C131" s="625"/>
      <c r="D131" s="657">
        <v>3419</v>
      </c>
      <c r="E131" s="643">
        <v>5329</v>
      </c>
      <c r="F131" s="661" t="s">
        <v>345</v>
      </c>
      <c r="G131" s="659">
        <v>0</v>
      </c>
      <c r="H131" s="659">
        <v>0</v>
      </c>
      <c r="I131" s="659">
        <v>400</v>
      </c>
      <c r="J131" s="660">
        <v>400</v>
      </c>
    </row>
    <row r="132" spans="1:10" s="3" customFormat="1" ht="12.75">
      <c r="A132" s="623" t="s">
        <v>2</v>
      </c>
      <c r="B132" s="624" t="s">
        <v>346</v>
      </c>
      <c r="C132" s="625" t="s">
        <v>347</v>
      </c>
      <c r="D132" s="657"/>
      <c r="E132" s="643"/>
      <c r="F132" s="628" t="s">
        <v>348</v>
      </c>
      <c r="G132" s="629">
        <v>0</v>
      </c>
      <c r="H132" s="629">
        <v>0</v>
      </c>
      <c r="I132" s="629">
        <v>200</v>
      </c>
      <c r="J132" s="630">
        <v>200</v>
      </c>
    </row>
    <row r="133" spans="1:10" s="3" customFormat="1" ht="13.5" thickBot="1">
      <c r="A133" s="623"/>
      <c r="B133" s="624"/>
      <c r="C133" s="625"/>
      <c r="D133" s="657">
        <v>3419</v>
      </c>
      <c r="E133" s="643">
        <v>5329</v>
      </c>
      <c r="F133" s="661" t="s">
        <v>345</v>
      </c>
      <c r="G133" s="659">
        <v>0</v>
      </c>
      <c r="H133" s="659">
        <v>0</v>
      </c>
      <c r="I133" s="659">
        <v>200</v>
      </c>
      <c r="J133" s="660">
        <v>200</v>
      </c>
    </row>
    <row r="134" spans="1:10" s="3" customFormat="1" ht="12.75">
      <c r="A134" s="617" t="s">
        <v>2</v>
      </c>
      <c r="B134" s="742" t="s">
        <v>3</v>
      </c>
      <c r="C134" s="743"/>
      <c r="D134" s="618" t="s">
        <v>3</v>
      </c>
      <c r="E134" s="618" t="s">
        <v>3</v>
      </c>
      <c r="F134" s="662" t="s">
        <v>349</v>
      </c>
      <c r="G134" s="621">
        <v>1530</v>
      </c>
      <c r="H134" s="621">
        <f>+H135+H137+H139</f>
        <v>5530</v>
      </c>
      <c r="I134" s="621">
        <f>I141+I137+I135</f>
        <v>400</v>
      </c>
      <c r="J134" s="622">
        <f>J135+J137+J141+J139</f>
        <v>5930</v>
      </c>
    </row>
    <row r="135" spans="1:10" s="3" customFormat="1" ht="12.75">
      <c r="A135" s="663" t="s">
        <v>2</v>
      </c>
      <c r="B135" s="664" t="s">
        <v>350</v>
      </c>
      <c r="C135" s="665" t="s">
        <v>5</v>
      </c>
      <c r="D135" s="666" t="s">
        <v>3</v>
      </c>
      <c r="E135" s="666" t="s">
        <v>3</v>
      </c>
      <c r="F135" s="667" t="s">
        <v>349</v>
      </c>
      <c r="G135" s="629">
        <v>1230</v>
      </c>
      <c r="H135" s="629">
        <f>+H136</f>
        <v>1230</v>
      </c>
      <c r="I135" s="629">
        <v>0</v>
      </c>
      <c r="J135" s="630">
        <v>1230</v>
      </c>
    </row>
    <row r="136" spans="1:10" s="3" customFormat="1" ht="12.75">
      <c r="A136" s="663"/>
      <c r="B136" s="664"/>
      <c r="C136" s="665"/>
      <c r="D136" s="668">
        <v>3419</v>
      </c>
      <c r="E136" s="668">
        <v>5229</v>
      </c>
      <c r="F136" s="669" t="s">
        <v>330</v>
      </c>
      <c r="G136" s="645">
        <v>1230</v>
      </c>
      <c r="H136" s="645">
        <v>1230</v>
      </c>
      <c r="I136" s="645">
        <v>0</v>
      </c>
      <c r="J136" s="646">
        <v>1230</v>
      </c>
    </row>
    <row r="137" spans="1:10" s="3" customFormat="1" ht="12.75">
      <c r="A137" s="663" t="s">
        <v>2</v>
      </c>
      <c r="B137" s="664" t="s">
        <v>351</v>
      </c>
      <c r="C137" s="665" t="s">
        <v>5</v>
      </c>
      <c r="D137" s="666" t="s">
        <v>3</v>
      </c>
      <c r="E137" s="666" t="s">
        <v>3</v>
      </c>
      <c r="F137" s="670" t="s">
        <v>352</v>
      </c>
      <c r="G137" s="629">
        <v>300</v>
      </c>
      <c r="H137" s="629">
        <f>+H138</f>
        <v>300</v>
      </c>
      <c r="I137" s="629">
        <v>0</v>
      </c>
      <c r="J137" s="630">
        <v>300</v>
      </c>
    </row>
    <row r="138" spans="1:10" s="3" customFormat="1" ht="12.75">
      <c r="A138" s="663"/>
      <c r="B138" s="664"/>
      <c r="C138" s="665"/>
      <c r="D138" s="668">
        <v>3419</v>
      </c>
      <c r="E138" s="668">
        <v>5229</v>
      </c>
      <c r="F138" s="669" t="s">
        <v>330</v>
      </c>
      <c r="G138" s="645">
        <v>300</v>
      </c>
      <c r="H138" s="645">
        <v>300</v>
      </c>
      <c r="I138" s="645">
        <v>0</v>
      </c>
      <c r="J138" s="646">
        <v>300</v>
      </c>
    </row>
    <row r="139" spans="1:10" s="3" customFormat="1" ht="22.5">
      <c r="A139" s="663" t="s">
        <v>2</v>
      </c>
      <c r="B139" s="664" t="s">
        <v>353</v>
      </c>
      <c r="C139" s="665" t="s">
        <v>5</v>
      </c>
      <c r="D139" s="666" t="s">
        <v>3</v>
      </c>
      <c r="E139" s="666" t="s">
        <v>3</v>
      </c>
      <c r="F139" s="671" t="s">
        <v>354</v>
      </c>
      <c r="G139" s="672">
        <v>0</v>
      </c>
      <c r="H139" s="673">
        <v>4000</v>
      </c>
      <c r="I139" s="672">
        <v>0</v>
      </c>
      <c r="J139" s="674">
        <v>4000</v>
      </c>
    </row>
    <row r="140" spans="1:10" s="3" customFormat="1" ht="12.75">
      <c r="A140" s="663"/>
      <c r="B140" s="664"/>
      <c r="C140" s="665"/>
      <c r="D140" s="668">
        <v>3419</v>
      </c>
      <c r="E140" s="668">
        <v>5222</v>
      </c>
      <c r="F140" s="675" t="s">
        <v>171</v>
      </c>
      <c r="G140" s="676">
        <v>0</v>
      </c>
      <c r="H140" s="659">
        <v>4000</v>
      </c>
      <c r="I140" s="676">
        <v>0</v>
      </c>
      <c r="J140" s="646">
        <v>4000</v>
      </c>
    </row>
    <row r="141" spans="1:10" s="3" customFormat="1" ht="12.75">
      <c r="A141" s="663" t="s">
        <v>2</v>
      </c>
      <c r="B141" s="664" t="s">
        <v>355</v>
      </c>
      <c r="C141" s="665" t="s">
        <v>5</v>
      </c>
      <c r="D141" s="668"/>
      <c r="E141" s="668"/>
      <c r="F141" s="677" t="s">
        <v>356</v>
      </c>
      <c r="G141" s="672">
        <v>0</v>
      </c>
      <c r="H141" s="629">
        <v>0</v>
      </c>
      <c r="I141" s="672">
        <v>400</v>
      </c>
      <c r="J141" s="674">
        <v>400</v>
      </c>
    </row>
    <row r="142" spans="1:10" s="3" customFormat="1" ht="13.5" thickBot="1">
      <c r="A142" s="678"/>
      <c r="B142" s="679"/>
      <c r="C142" s="680"/>
      <c r="D142" s="681">
        <v>3419</v>
      </c>
      <c r="E142" s="681">
        <v>5229</v>
      </c>
      <c r="F142" s="682" t="s">
        <v>330</v>
      </c>
      <c r="G142" s="683">
        <v>0</v>
      </c>
      <c r="H142" s="684">
        <v>0</v>
      </c>
      <c r="I142" s="683">
        <v>400</v>
      </c>
      <c r="J142" s="685">
        <v>400</v>
      </c>
    </row>
    <row r="143" spans="1:10" s="3" customFormat="1" ht="12.75">
      <c r="A143" s="617" t="s">
        <v>2</v>
      </c>
      <c r="B143" s="742" t="s">
        <v>3</v>
      </c>
      <c r="C143" s="743"/>
      <c r="D143" s="618" t="s">
        <v>3</v>
      </c>
      <c r="E143" s="618" t="s">
        <v>3</v>
      </c>
      <c r="F143" s="620" t="s">
        <v>357</v>
      </c>
      <c r="G143" s="686">
        <v>0</v>
      </c>
      <c r="H143" s="621">
        <v>0</v>
      </c>
      <c r="I143" s="686">
        <v>5500</v>
      </c>
      <c r="J143" s="622">
        <v>5500</v>
      </c>
    </row>
    <row r="144" spans="1:10" s="3" customFormat="1" ht="12.75">
      <c r="A144" s="663"/>
      <c r="B144" s="664" t="s">
        <v>358</v>
      </c>
      <c r="C144" s="665" t="s">
        <v>5</v>
      </c>
      <c r="D144" s="668"/>
      <c r="E144" s="668"/>
      <c r="F144" s="687" t="s">
        <v>359</v>
      </c>
      <c r="G144" s="673">
        <v>0</v>
      </c>
      <c r="H144" s="673">
        <v>0</v>
      </c>
      <c r="I144" s="673">
        <v>5500</v>
      </c>
      <c r="J144" s="674">
        <v>5500</v>
      </c>
    </row>
    <row r="145" spans="1:10" s="3" customFormat="1" ht="13.5" thickBot="1">
      <c r="A145" s="688"/>
      <c r="B145" s="689"/>
      <c r="C145" s="690"/>
      <c r="D145" s="681">
        <v>3419</v>
      </c>
      <c r="E145" s="681">
        <v>5229</v>
      </c>
      <c r="F145" s="636" t="s">
        <v>330</v>
      </c>
      <c r="G145" s="38">
        <v>0</v>
      </c>
      <c r="H145" s="38">
        <v>0</v>
      </c>
      <c r="I145" s="38">
        <v>5500</v>
      </c>
      <c r="J145" s="39">
        <v>5500</v>
      </c>
    </row>
    <row r="146" spans="1:10" s="3" customFormat="1" ht="12.75">
      <c r="A146" s="617" t="s">
        <v>2</v>
      </c>
      <c r="B146" s="742" t="s">
        <v>3</v>
      </c>
      <c r="C146" s="743"/>
      <c r="D146" s="618" t="s">
        <v>3</v>
      </c>
      <c r="E146" s="618" t="s">
        <v>3</v>
      </c>
      <c r="F146" s="620" t="s">
        <v>360</v>
      </c>
      <c r="G146" s="621">
        <v>0</v>
      </c>
      <c r="H146" s="621">
        <v>0</v>
      </c>
      <c r="I146" s="621">
        <f>I147</f>
        <v>1000</v>
      </c>
      <c r="J146" s="622">
        <f>J147</f>
        <v>1000</v>
      </c>
    </row>
    <row r="147" spans="1:10" s="3" customFormat="1" ht="12.75">
      <c r="A147" s="691"/>
      <c r="B147" s="664" t="s">
        <v>361</v>
      </c>
      <c r="C147" s="665" t="s">
        <v>5</v>
      </c>
      <c r="D147" s="692"/>
      <c r="E147" s="692"/>
      <c r="F147" s="644" t="s">
        <v>362</v>
      </c>
      <c r="G147" s="673">
        <v>0</v>
      </c>
      <c r="H147" s="673">
        <v>0</v>
      </c>
      <c r="I147" s="673">
        <v>1000</v>
      </c>
      <c r="J147" s="674">
        <v>1000</v>
      </c>
    </row>
    <row r="148" spans="1:10" s="3" customFormat="1" ht="13.5" thickBot="1">
      <c r="A148" s="688"/>
      <c r="B148" s="689"/>
      <c r="C148" s="690"/>
      <c r="D148" s="681">
        <v>3419</v>
      </c>
      <c r="E148" s="681">
        <v>5229</v>
      </c>
      <c r="F148" s="636" t="s">
        <v>330</v>
      </c>
      <c r="G148" s="38">
        <v>0</v>
      </c>
      <c r="H148" s="38">
        <v>0</v>
      </c>
      <c r="I148" s="38">
        <v>1000</v>
      </c>
      <c r="J148" s="39">
        <v>1000</v>
      </c>
    </row>
    <row r="149" spans="1:11" s="3" customFormat="1" ht="12.75">
      <c r="A149" s="615"/>
      <c r="B149" s="615"/>
      <c r="C149" s="615"/>
      <c r="D149" s="604"/>
      <c r="E149" s="604"/>
      <c r="F149" s="616"/>
      <c r="G149" s="10"/>
      <c r="H149" s="10"/>
      <c r="I149" s="10"/>
      <c r="J149" s="10"/>
      <c r="K149" s="7"/>
    </row>
    <row r="150" spans="1:10" s="3" customFormat="1" ht="15.75">
      <c r="A150" s="707" t="s">
        <v>239</v>
      </c>
      <c r="B150" s="707"/>
      <c r="C150" s="707"/>
      <c r="D150" s="707"/>
      <c r="E150" s="707"/>
      <c r="F150" s="707"/>
      <c r="G150" s="707"/>
      <c r="H150" s="707"/>
      <c r="I150" s="707"/>
      <c r="J150" s="707"/>
    </row>
    <row r="151" spans="1:10" s="3" customFormat="1" ht="12" customHeight="1">
      <c r="A151" s="512"/>
      <c r="B151" s="1"/>
      <c r="C151" s="1"/>
      <c r="D151" s="1"/>
      <c r="E151" s="1"/>
      <c r="F151" s="1"/>
      <c r="G151" s="1"/>
      <c r="H151" s="1"/>
      <c r="I151" s="5"/>
      <c r="J151" s="5"/>
    </row>
    <row r="152" spans="1:10" s="3" customFormat="1" ht="15.75">
      <c r="A152" s="707" t="s">
        <v>240</v>
      </c>
      <c r="B152" s="707"/>
      <c r="C152" s="707"/>
      <c r="D152" s="707"/>
      <c r="E152" s="707"/>
      <c r="F152" s="707"/>
      <c r="G152" s="707"/>
      <c r="H152" s="707"/>
      <c r="I152" s="707"/>
      <c r="J152" s="707"/>
    </row>
    <row r="153" spans="1:10" s="3" customFormat="1" ht="12" customHeight="1" thickBot="1">
      <c r="A153" s="513"/>
      <c r="B153" s="134"/>
      <c r="C153" s="134"/>
      <c r="D153" s="5"/>
      <c r="E153" s="5"/>
      <c r="F153" s="5"/>
      <c r="G153" s="135"/>
      <c r="H153" s="135"/>
      <c r="I153" s="5"/>
      <c r="J153" s="135" t="s">
        <v>122</v>
      </c>
    </row>
    <row r="154" spans="1:10" s="142" customFormat="1" ht="23.25" thickBot="1">
      <c r="A154" s="495" t="s">
        <v>7</v>
      </c>
      <c r="B154" s="720" t="s">
        <v>8</v>
      </c>
      <c r="C154" s="721"/>
      <c r="D154" s="137" t="s">
        <v>0</v>
      </c>
      <c r="E154" s="136" t="s">
        <v>9</v>
      </c>
      <c r="F154" s="280" t="s">
        <v>283</v>
      </c>
      <c r="G154" s="140" t="s">
        <v>1</v>
      </c>
      <c r="H154" s="140" t="s">
        <v>21</v>
      </c>
      <c r="I154" s="140" t="s">
        <v>28</v>
      </c>
      <c r="J154" s="431" t="s">
        <v>98</v>
      </c>
    </row>
    <row r="155" spans="1:10" s="145" customFormat="1" ht="12.75" customHeight="1" thickBot="1">
      <c r="A155" s="496" t="s">
        <v>2</v>
      </c>
      <c r="B155" s="95" t="s">
        <v>3</v>
      </c>
      <c r="C155" s="143" t="s">
        <v>3</v>
      </c>
      <c r="D155" s="95" t="s">
        <v>3</v>
      </c>
      <c r="E155" s="144" t="s">
        <v>3</v>
      </c>
      <c r="F155" s="97" t="s">
        <v>99</v>
      </c>
      <c r="G155" s="98">
        <v>3700</v>
      </c>
      <c r="H155" s="99">
        <v>3700</v>
      </c>
      <c r="I155" s="99">
        <v>2000</v>
      </c>
      <c r="J155" s="100">
        <v>5700</v>
      </c>
    </row>
    <row r="156" spans="1:10" s="145" customFormat="1" ht="12.75" customHeight="1">
      <c r="A156" s="519" t="s">
        <v>2</v>
      </c>
      <c r="B156" s="427" t="s">
        <v>241</v>
      </c>
      <c r="C156" s="164" t="s">
        <v>5</v>
      </c>
      <c r="D156" s="165" t="s">
        <v>3</v>
      </c>
      <c r="E156" s="421" t="s">
        <v>3</v>
      </c>
      <c r="F156" s="422" t="s">
        <v>242</v>
      </c>
      <c r="G156" s="424">
        <v>0</v>
      </c>
      <c r="H156" s="424">
        <v>0</v>
      </c>
      <c r="I156" s="166">
        <v>2000</v>
      </c>
      <c r="J156" s="423">
        <v>2000</v>
      </c>
    </row>
    <row r="157" spans="1:10" s="162" customFormat="1" ht="12.75" customHeight="1" thickBot="1">
      <c r="A157" s="520"/>
      <c r="B157" s="428"/>
      <c r="C157" s="334"/>
      <c r="D157" s="21">
        <v>6172</v>
      </c>
      <c r="E157" s="429">
        <v>6121</v>
      </c>
      <c r="F157" s="430" t="s">
        <v>103</v>
      </c>
      <c r="G157" s="170">
        <v>0</v>
      </c>
      <c r="H157" s="170">
        <v>0</v>
      </c>
      <c r="I157" s="170">
        <v>2000</v>
      </c>
      <c r="J157" s="335">
        <v>2000</v>
      </c>
    </row>
    <row r="158" spans="1:10" s="162" customFormat="1" ht="12.75" customHeight="1">
      <c r="A158" s="521"/>
      <c r="B158" s="384"/>
      <c r="C158" s="384"/>
      <c r="D158" s="383"/>
      <c r="E158" s="425"/>
      <c r="F158" s="407"/>
      <c r="G158" s="426"/>
      <c r="H158" s="426"/>
      <c r="I158" s="386"/>
      <c r="J158" s="426"/>
    </row>
    <row r="159" spans="1:10" s="162" customFormat="1" ht="12.75" customHeight="1">
      <c r="A159" s="521"/>
      <c r="B159" s="384"/>
      <c r="C159" s="384"/>
      <c r="D159" s="383"/>
      <c r="E159" s="425"/>
      <c r="F159" s="407"/>
      <c r="G159" s="426"/>
      <c r="H159" s="426"/>
      <c r="I159" s="386"/>
      <c r="J159" s="426"/>
    </row>
    <row r="160" spans="1:10" s="162" customFormat="1" ht="12.75" customHeight="1">
      <c r="A160" s="521"/>
      <c r="B160" s="384"/>
      <c r="C160" s="384"/>
      <c r="D160" s="383"/>
      <c r="E160" s="425"/>
      <c r="F160" s="407"/>
      <c r="G160" s="426"/>
      <c r="H160" s="426"/>
      <c r="I160" s="386"/>
      <c r="J160" s="426"/>
    </row>
    <row r="161" spans="1:10" s="162" customFormat="1" ht="12.75" customHeight="1">
      <c r="A161" s="521"/>
      <c r="B161" s="384"/>
      <c r="C161" s="384"/>
      <c r="D161" s="383"/>
      <c r="E161" s="425"/>
      <c r="F161" s="407"/>
      <c r="G161" s="426"/>
      <c r="H161" s="426"/>
      <c r="I161" s="386"/>
      <c r="J161" s="426"/>
    </row>
    <row r="162" spans="1:10" s="142" customFormat="1" ht="15.75">
      <c r="A162" s="724" t="s">
        <v>150</v>
      </c>
      <c r="B162" s="724"/>
      <c r="C162" s="724"/>
      <c r="D162" s="724"/>
      <c r="E162" s="724"/>
      <c r="F162" s="724"/>
      <c r="G162" s="724"/>
      <c r="H162" s="724"/>
      <c r="I162" s="724"/>
      <c r="J162" s="724"/>
    </row>
    <row r="163" spans="1:10" s="142" customFormat="1" ht="12.75">
      <c r="A163" s="228"/>
      <c r="B163" s="228"/>
      <c r="C163" s="228"/>
      <c r="D163" s="228"/>
      <c r="E163" s="228"/>
      <c r="F163" s="228"/>
      <c r="G163" s="228"/>
      <c r="H163" s="228"/>
      <c r="I163" s="229"/>
      <c r="J163" s="229"/>
    </row>
    <row r="164" spans="1:10" s="142" customFormat="1" ht="15.75">
      <c r="A164" s="724" t="s">
        <v>151</v>
      </c>
      <c r="B164" s="724"/>
      <c r="C164" s="724"/>
      <c r="D164" s="724"/>
      <c r="E164" s="724"/>
      <c r="F164" s="724"/>
      <c r="G164" s="724"/>
      <c r="H164" s="724"/>
      <c r="I164" s="724"/>
      <c r="J164" s="724"/>
    </row>
    <row r="165" spans="1:10" s="142" customFormat="1" ht="13.5" thickBot="1">
      <c r="A165" s="47"/>
      <c r="B165" s="47"/>
      <c r="C165" s="47"/>
      <c r="D165" s="47"/>
      <c r="E165" s="47"/>
      <c r="F165" s="47"/>
      <c r="G165" s="371"/>
      <c r="H165" s="371"/>
      <c r="I165" s="47"/>
      <c r="J165" s="372" t="s">
        <v>10</v>
      </c>
    </row>
    <row r="166" spans="1:10" s="142" customFormat="1" ht="23.25" thickBot="1">
      <c r="A166" s="522" t="s">
        <v>7</v>
      </c>
      <c r="B166" s="43" t="s">
        <v>8</v>
      </c>
      <c r="C166" s="42" t="s">
        <v>0</v>
      </c>
      <c r="D166" s="43" t="s">
        <v>9</v>
      </c>
      <c r="E166" s="373" t="s">
        <v>96</v>
      </c>
      <c r="F166" s="42" t="s">
        <v>152</v>
      </c>
      <c r="G166" s="140" t="s">
        <v>1</v>
      </c>
      <c r="H166" s="140" t="s">
        <v>21</v>
      </c>
      <c r="I166" s="140" t="s">
        <v>28</v>
      </c>
      <c r="J166" s="431" t="s">
        <v>98</v>
      </c>
    </row>
    <row r="167" spans="1:14" s="142" customFormat="1" ht="13.5" thickBot="1">
      <c r="A167" s="523" t="s">
        <v>2</v>
      </c>
      <c r="B167" s="197" t="s">
        <v>3</v>
      </c>
      <c r="C167" s="374" t="s">
        <v>3</v>
      </c>
      <c r="D167" s="197" t="s">
        <v>3</v>
      </c>
      <c r="E167" s="197" t="s">
        <v>3</v>
      </c>
      <c r="F167" s="198" t="s">
        <v>99</v>
      </c>
      <c r="G167" s="199">
        <v>64690</v>
      </c>
      <c r="H167" s="200">
        <v>64690</v>
      </c>
      <c r="I167" s="199">
        <f>I168+I170</f>
        <v>1680</v>
      </c>
      <c r="J167" s="201">
        <f>H167+I167</f>
        <v>66370</v>
      </c>
      <c r="N167" s="244"/>
    </row>
    <row r="168" spans="1:12" s="203" customFormat="1" ht="22.5">
      <c r="A168" s="524" t="s">
        <v>2</v>
      </c>
      <c r="B168" s="365" t="s">
        <v>153</v>
      </c>
      <c r="C168" s="346" t="s">
        <v>3</v>
      </c>
      <c r="D168" s="346" t="s">
        <v>3</v>
      </c>
      <c r="E168" s="375" t="s">
        <v>3</v>
      </c>
      <c r="F168" s="366" t="s">
        <v>154</v>
      </c>
      <c r="G168" s="367">
        <f>G169</f>
        <v>0</v>
      </c>
      <c r="H168" s="368">
        <f>H169</f>
        <v>0</v>
      </c>
      <c r="I168" s="367">
        <f>I169</f>
        <v>1080</v>
      </c>
      <c r="J168" s="369">
        <f>J169</f>
        <v>1080</v>
      </c>
      <c r="L168" s="370"/>
    </row>
    <row r="169" spans="1:12" s="142" customFormat="1" ht="13.5" thickBot="1">
      <c r="A169" s="525"/>
      <c r="B169" s="245"/>
      <c r="C169" s="246" t="s">
        <v>243</v>
      </c>
      <c r="D169" s="247" t="s">
        <v>155</v>
      </c>
      <c r="E169" s="376" t="s">
        <v>102</v>
      </c>
      <c r="F169" s="248" t="s">
        <v>141</v>
      </c>
      <c r="G169" s="249">
        <v>0</v>
      </c>
      <c r="H169" s="250">
        <v>0</v>
      </c>
      <c r="I169" s="249">
        <v>1080</v>
      </c>
      <c r="J169" s="251">
        <v>1080</v>
      </c>
      <c r="L169" s="244"/>
    </row>
    <row r="170" spans="1:10" s="203" customFormat="1" ht="22.5">
      <c r="A170" s="524" t="s">
        <v>2</v>
      </c>
      <c r="B170" s="365" t="s">
        <v>156</v>
      </c>
      <c r="C170" s="346" t="s">
        <v>3</v>
      </c>
      <c r="D170" s="346" t="s">
        <v>3</v>
      </c>
      <c r="E170" s="375" t="s">
        <v>3</v>
      </c>
      <c r="F170" s="366" t="s">
        <v>157</v>
      </c>
      <c r="G170" s="367">
        <f>G171</f>
        <v>0</v>
      </c>
      <c r="H170" s="368">
        <f>H171</f>
        <v>0</v>
      </c>
      <c r="I170" s="367">
        <f>I171</f>
        <v>600</v>
      </c>
      <c r="J170" s="369">
        <f>J171</f>
        <v>600</v>
      </c>
    </row>
    <row r="171" spans="1:10" s="142" customFormat="1" ht="13.5" thickBot="1">
      <c r="A171" s="526"/>
      <c r="B171" s="252"/>
      <c r="C171" s="246" t="s">
        <v>244</v>
      </c>
      <c r="D171" s="247" t="s">
        <v>155</v>
      </c>
      <c r="E171" s="376" t="s">
        <v>102</v>
      </c>
      <c r="F171" s="248" t="s">
        <v>141</v>
      </c>
      <c r="G171" s="253">
        <v>0</v>
      </c>
      <c r="H171" s="254">
        <v>0</v>
      </c>
      <c r="I171" s="255">
        <v>600</v>
      </c>
      <c r="J171" s="256">
        <v>600</v>
      </c>
    </row>
    <row r="172" spans="1:10" s="142" customFormat="1" ht="12.75">
      <c r="A172" s="527"/>
      <c r="B172" s="409"/>
      <c r="C172" s="410"/>
      <c r="D172" s="224"/>
      <c r="E172" s="224"/>
      <c r="F172" s="411"/>
      <c r="G172" s="412"/>
      <c r="H172" s="412"/>
      <c r="I172" s="226"/>
      <c r="J172" s="226"/>
    </row>
    <row r="173" spans="1:10" ht="15.75">
      <c r="A173" s="725" t="s">
        <v>177</v>
      </c>
      <c r="B173" s="725"/>
      <c r="C173" s="725"/>
      <c r="D173" s="725"/>
      <c r="E173" s="725"/>
      <c r="F173" s="725"/>
      <c r="G173" s="725"/>
      <c r="H173" s="725"/>
      <c r="I173" s="725"/>
      <c r="J173" s="725"/>
    </row>
    <row r="174" spans="1:10" ht="12.75">
      <c r="A174" s="276"/>
      <c r="B174" s="276"/>
      <c r="C174" s="276"/>
      <c r="D174" s="276"/>
      <c r="E174" s="276"/>
      <c r="F174" s="276"/>
      <c r="G174" s="276"/>
      <c r="H174" s="276"/>
      <c r="I174" s="277"/>
      <c r="J174" s="277"/>
    </row>
    <row r="175" spans="1:10" ht="15.75">
      <c r="A175" s="725" t="s">
        <v>185</v>
      </c>
      <c r="B175" s="725"/>
      <c r="C175" s="725"/>
      <c r="D175" s="725"/>
      <c r="E175" s="725"/>
      <c r="F175" s="725"/>
      <c r="G175" s="725"/>
      <c r="H175" s="725"/>
      <c r="I175" s="725"/>
      <c r="J175" s="725"/>
    </row>
    <row r="176" ht="13.5" thickBot="1">
      <c r="J176" s="307" t="s">
        <v>10</v>
      </c>
    </row>
    <row r="177" spans="1:10" ht="23.25" thickBot="1">
      <c r="A177" s="528" t="s">
        <v>7</v>
      </c>
      <c r="B177" s="93" t="s">
        <v>8</v>
      </c>
      <c r="C177" s="94" t="s">
        <v>0</v>
      </c>
      <c r="D177" s="93" t="s">
        <v>9</v>
      </c>
      <c r="E177" s="308" t="s">
        <v>96</v>
      </c>
      <c r="F177" s="93" t="s">
        <v>186</v>
      </c>
      <c r="G177" s="140" t="s">
        <v>1</v>
      </c>
      <c r="H177" s="140" t="s">
        <v>21</v>
      </c>
      <c r="I177" s="140" t="s">
        <v>28</v>
      </c>
      <c r="J177" s="431" t="s">
        <v>98</v>
      </c>
    </row>
    <row r="178" spans="1:14" ht="12" customHeight="1" thickBot="1">
      <c r="A178" s="496" t="s">
        <v>2</v>
      </c>
      <c r="B178" s="95" t="s">
        <v>3</v>
      </c>
      <c r="C178" s="96" t="s">
        <v>3</v>
      </c>
      <c r="D178" s="95" t="s">
        <v>3</v>
      </c>
      <c r="E178" s="144" t="s">
        <v>3</v>
      </c>
      <c r="F178" s="282" t="s">
        <v>99</v>
      </c>
      <c r="G178" s="283">
        <v>16362</v>
      </c>
      <c r="H178" s="98">
        <v>16362</v>
      </c>
      <c r="I178" s="283">
        <f>I179+I181+I183+I185+I187+I189+I191+I193+I195</f>
        <v>23000</v>
      </c>
      <c r="J178" s="100">
        <f>H178+I178</f>
        <v>39362</v>
      </c>
      <c r="L178" s="306"/>
      <c r="N178" s="306"/>
    </row>
    <row r="179" spans="1:10" ht="12" customHeight="1">
      <c r="A179" s="529" t="s">
        <v>2</v>
      </c>
      <c r="B179" s="309" t="s">
        <v>187</v>
      </c>
      <c r="C179" s="310"/>
      <c r="D179" s="311" t="s">
        <v>3</v>
      </c>
      <c r="E179" s="312"/>
      <c r="F179" s="313" t="s">
        <v>188</v>
      </c>
      <c r="G179" s="314">
        <f>SUM(G180:G180)</f>
        <v>0</v>
      </c>
      <c r="H179" s="314">
        <f>SUM(H180:H180)</f>
        <v>0</v>
      </c>
      <c r="I179" s="314">
        <f>SUM(I180:I180)</f>
        <v>1350</v>
      </c>
      <c r="J179" s="314">
        <f>SUM(J180:J180)</f>
        <v>1350</v>
      </c>
    </row>
    <row r="180" spans="1:10" ht="12" customHeight="1" thickBot="1">
      <c r="A180" s="530"/>
      <c r="B180" s="315"/>
      <c r="C180" s="21">
        <v>2212</v>
      </c>
      <c r="D180" s="316">
        <v>6121</v>
      </c>
      <c r="E180" s="317" t="s">
        <v>105</v>
      </c>
      <c r="F180" s="318" t="s">
        <v>189</v>
      </c>
      <c r="G180" s="298">
        <v>0</v>
      </c>
      <c r="H180" s="298">
        <v>0</v>
      </c>
      <c r="I180" s="298">
        <v>1350</v>
      </c>
      <c r="J180" s="300">
        <f aca="true" t="shared" si="0" ref="J180:J190">H180+I180</f>
        <v>1350</v>
      </c>
    </row>
    <row r="181" spans="1:10" ht="12" customHeight="1">
      <c r="A181" s="529" t="s">
        <v>2</v>
      </c>
      <c r="B181" s="309" t="s">
        <v>190</v>
      </c>
      <c r="C181" s="310"/>
      <c r="D181" s="311" t="s">
        <v>3</v>
      </c>
      <c r="E181" s="312"/>
      <c r="F181" s="313" t="s">
        <v>191</v>
      </c>
      <c r="G181" s="314">
        <f>SUM(G182:G182)</f>
        <v>0</v>
      </c>
      <c r="H181" s="314">
        <f>SUM(H182:H182)</f>
        <v>0</v>
      </c>
      <c r="I181" s="314">
        <f>SUM(I182:I182)</f>
        <v>1350</v>
      </c>
      <c r="J181" s="314">
        <f>SUM(J182:J182)</f>
        <v>1350</v>
      </c>
    </row>
    <row r="182" spans="1:10" ht="12" customHeight="1" thickBot="1">
      <c r="A182" s="530"/>
      <c r="B182" s="315"/>
      <c r="C182" s="21">
        <v>2212</v>
      </c>
      <c r="D182" s="316">
        <v>6121</v>
      </c>
      <c r="E182" s="317" t="s">
        <v>105</v>
      </c>
      <c r="F182" s="318" t="s">
        <v>189</v>
      </c>
      <c r="G182" s="298">
        <v>0</v>
      </c>
      <c r="H182" s="298">
        <v>0</v>
      </c>
      <c r="I182" s="298">
        <v>1350</v>
      </c>
      <c r="J182" s="300">
        <f t="shared" si="0"/>
        <v>1350</v>
      </c>
    </row>
    <row r="183" spans="1:10" ht="12" customHeight="1">
      <c r="A183" s="529" t="s">
        <v>2</v>
      </c>
      <c r="B183" s="309" t="s">
        <v>192</v>
      </c>
      <c r="C183" s="310"/>
      <c r="D183" s="311" t="s">
        <v>3</v>
      </c>
      <c r="E183" s="312"/>
      <c r="F183" s="313" t="s">
        <v>193</v>
      </c>
      <c r="G183" s="314">
        <f>SUM(G184:G184)</f>
        <v>0</v>
      </c>
      <c r="H183" s="314">
        <f>SUM(H184:H184)</f>
        <v>0</v>
      </c>
      <c r="I183" s="314">
        <f>SUM(I184:I184)</f>
        <v>2000</v>
      </c>
      <c r="J183" s="314">
        <f>SUM(J184:J184)</f>
        <v>2000</v>
      </c>
    </row>
    <row r="184" spans="1:12" ht="12" customHeight="1" thickBot="1">
      <c r="A184" s="530"/>
      <c r="B184" s="315"/>
      <c r="C184" s="21">
        <v>2212</v>
      </c>
      <c r="D184" s="316">
        <v>6121</v>
      </c>
      <c r="E184" s="317" t="s">
        <v>105</v>
      </c>
      <c r="F184" s="318" t="s">
        <v>189</v>
      </c>
      <c r="G184" s="298">
        <v>0</v>
      </c>
      <c r="H184" s="298">
        <v>0</v>
      </c>
      <c r="I184" s="298">
        <v>2000</v>
      </c>
      <c r="J184" s="300">
        <f t="shared" si="0"/>
        <v>2000</v>
      </c>
      <c r="L184" s="306"/>
    </row>
    <row r="185" spans="1:10" ht="12" customHeight="1">
      <c r="A185" s="529" t="s">
        <v>2</v>
      </c>
      <c r="B185" s="309" t="s">
        <v>194</v>
      </c>
      <c r="C185" s="310"/>
      <c r="D185" s="311" t="s">
        <v>3</v>
      </c>
      <c r="E185" s="312"/>
      <c r="F185" s="313" t="s">
        <v>195</v>
      </c>
      <c r="G185" s="314">
        <f>SUM(G186:G186)</f>
        <v>0</v>
      </c>
      <c r="H185" s="314">
        <f>SUM(H186:H186)</f>
        <v>0</v>
      </c>
      <c r="I185" s="314">
        <f>SUM(I186:I186)</f>
        <v>1300</v>
      </c>
      <c r="J185" s="314">
        <f>SUM(J186:J186)</f>
        <v>1300</v>
      </c>
    </row>
    <row r="186" spans="1:10" ht="12" customHeight="1" thickBot="1">
      <c r="A186" s="530"/>
      <c r="B186" s="315"/>
      <c r="C186" s="21">
        <v>2212</v>
      </c>
      <c r="D186" s="316">
        <v>6121</v>
      </c>
      <c r="E186" s="317" t="s">
        <v>105</v>
      </c>
      <c r="F186" s="318" t="s">
        <v>189</v>
      </c>
      <c r="G186" s="298">
        <v>0</v>
      </c>
      <c r="H186" s="298">
        <v>0</v>
      </c>
      <c r="I186" s="298">
        <v>1300</v>
      </c>
      <c r="J186" s="300">
        <f t="shared" si="0"/>
        <v>1300</v>
      </c>
    </row>
    <row r="187" spans="1:10" ht="12" customHeight="1">
      <c r="A187" s="529" t="s">
        <v>2</v>
      </c>
      <c r="B187" s="309" t="s">
        <v>196</v>
      </c>
      <c r="C187" s="310"/>
      <c r="D187" s="311" t="s">
        <v>3</v>
      </c>
      <c r="E187" s="312"/>
      <c r="F187" s="313" t="s">
        <v>197</v>
      </c>
      <c r="G187" s="314">
        <f>SUM(G188:G188)</f>
        <v>0</v>
      </c>
      <c r="H187" s="314">
        <f>SUM(H188:H188)</f>
        <v>0</v>
      </c>
      <c r="I187" s="314">
        <f>SUM(I188:I188)</f>
        <v>2000</v>
      </c>
      <c r="J187" s="314">
        <f>SUM(J188:J188)</f>
        <v>2000</v>
      </c>
    </row>
    <row r="188" spans="1:10" ht="12" customHeight="1" thickBot="1">
      <c r="A188" s="530"/>
      <c r="B188" s="315"/>
      <c r="C188" s="21">
        <v>2212</v>
      </c>
      <c r="D188" s="316">
        <v>6121</v>
      </c>
      <c r="E188" s="317" t="s">
        <v>105</v>
      </c>
      <c r="F188" s="318" t="s">
        <v>189</v>
      </c>
      <c r="G188" s="298">
        <v>0</v>
      </c>
      <c r="H188" s="298">
        <v>0</v>
      </c>
      <c r="I188" s="298">
        <v>2000</v>
      </c>
      <c r="J188" s="300">
        <f t="shared" si="0"/>
        <v>2000</v>
      </c>
    </row>
    <row r="189" spans="1:10" ht="12" customHeight="1">
      <c r="A189" s="529" t="s">
        <v>2</v>
      </c>
      <c r="B189" s="309" t="s">
        <v>198</v>
      </c>
      <c r="C189" s="310"/>
      <c r="D189" s="311" t="s">
        <v>3</v>
      </c>
      <c r="E189" s="312"/>
      <c r="F189" s="313" t="s">
        <v>199</v>
      </c>
      <c r="G189" s="314">
        <f>SUM(G190:G190)</f>
        <v>0</v>
      </c>
      <c r="H189" s="314">
        <f>SUM(H190:H190)</f>
        <v>0</v>
      </c>
      <c r="I189" s="314">
        <f>SUM(I190:I190)</f>
        <v>2000</v>
      </c>
      <c r="J189" s="314">
        <f>SUM(J190:J190)</f>
        <v>2000</v>
      </c>
    </row>
    <row r="190" spans="1:10" ht="12" customHeight="1" thickBot="1">
      <c r="A190" s="530"/>
      <c r="B190" s="315"/>
      <c r="C190" s="21">
        <v>2212</v>
      </c>
      <c r="D190" s="316">
        <v>6121</v>
      </c>
      <c r="E190" s="317" t="s">
        <v>105</v>
      </c>
      <c r="F190" s="318" t="s">
        <v>189</v>
      </c>
      <c r="G190" s="298">
        <v>0</v>
      </c>
      <c r="H190" s="298">
        <v>0</v>
      </c>
      <c r="I190" s="298">
        <v>2000</v>
      </c>
      <c r="J190" s="300">
        <f t="shared" si="0"/>
        <v>2000</v>
      </c>
    </row>
    <row r="191" spans="1:10" ht="12" customHeight="1">
      <c r="A191" s="529" t="s">
        <v>2</v>
      </c>
      <c r="B191" s="309" t="s">
        <v>200</v>
      </c>
      <c r="C191" s="310"/>
      <c r="D191" s="311" t="s">
        <v>3</v>
      </c>
      <c r="E191" s="312"/>
      <c r="F191" s="313" t="s">
        <v>201</v>
      </c>
      <c r="G191" s="314">
        <f>SUM(G192:G192)</f>
        <v>0</v>
      </c>
      <c r="H191" s="314">
        <f>SUM(H192:H192)</f>
        <v>0</v>
      </c>
      <c r="I191" s="314">
        <f>SUM(I192:I192)</f>
        <v>7000</v>
      </c>
      <c r="J191" s="314">
        <f>SUM(J192:J192)</f>
        <v>7000</v>
      </c>
    </row>
    <row r="192" spans="1:10" ht="12" customHeight="1" thickBot="1">
      <c r="A192" s="530"/>
      <c r="B192" s="315"/>
      <c r="C192" s="21">
        <v>2212</v>
      </c>
      <c r="D192" s="316">
        <v>5901</v>
      </c>
      <c r="E192" s="317" t="s">
        <v>102</v>
      </c>
      <c r="F192" s="319" t="s">
        <v>6</v>
      </c>
      <c r="G192" s="298">
        <v>0</v>
      </c>
      <c r="H192" s="298">
        <v>0</v>
      </c>
      <c r="I192" s="298">
        <v>7000</v>
      </c>
      <c r="J192" s="300">
        <f>H192+I192</f>
        <v>7000</v>
      </c>
    </row>
    <row r="193" spans="1:10" ht="12" customHeight="1">
      <c r="A193" s="529" t="s">
        <v>2</v>
      </c>
      <c r="B193" s="309" t="s">
        <v>202</v>
      </c>
      <c r="C193" s="310"/>
      <c r="D193" s="311" t="s">
        <v>3</v>
      </c>
      <c r="E193" s="312"/>
      <c r="F193" s="313" t="s">
        <v>203</v>
      </c>
      <c r="G193" s="314">
        <f>SUM(G194:G194)</f>
        <v>0</v>
      </c>
      <c r="H193" s="314">
        <f>SUM(H194:H194)</f>
        <v>0</v>
      </c>
      <c r="I193" s="314">
        <f>SUM(I194:I194)</f>
        <v>3000</v>
      </c>
      <c r="J193" s="314">
        <f>SUM(J194:J194)</f>
        <v>3000</v>
      </c>
    </row>
    <row r="194" spans="1:10" ht="12" customHeight="1" thickBot="1">
      <c r="A194" s="530"/>
      <c r="B194" s="315"/>
      <c r="C194" s="21">
        <v>2212</v>
      </c>
      <c r="D194" s="316">
        <v>5901</v>
      </c>
      <c r="E194" s="317" t="s">
        <v>102</v>
      </c>
      <c r="F194" s="319" t="s">
        <v>6</v>
      </c>
      <c r="G194" s="298">
        <v>0</v>
      </c>
      <c r="H194" s="298">
        <v>0</v>
      </c>
      <c r="I194" s="298">
        <v>3000</v>
      </c>
      <c r="J194" s="300">
        <f>H194+I194</f>
        <v>3000</v>
      </c>
    </row>
    <row r="195" spans="1:10" ht="12" customHeight="1">
      <c r="A195" s="529" t="s">
        <v>2</v>
      </c>
      <c r="B195" s="309" t="s">
        <v>204</v>
      </c>
      <c r="C195" s="310"/>
      <c r="D195" s="311" t="s">
        <v>3</v>
      </c>
      <c r="E195" s="312"/>
      <c r="F195" s="313" t="s">
        <v>205</v>
      </c>
      <c r="G195" s="314">
        <f>SUM(G196:G196)</f>
        <v>0</v>
      </c>
      <c r="H195" s="314">
        <f>SUM(H196:H196)</f>
        <v>0</v>
      </c>
      <c r="I195" s="314">
        <f>SUM(I196:I196)</f>
        <v>3000</v>
      </c>
      <c r="J195" s="314">
        <f>SUM(J196:J196)</f>
        <v>3000</v>
      </c>
    </row>
    <row r="196" spans="1:10" ht="12" customHeight="1" thickBot="1">
      <c r="A196" s="530"/>
      <c r="B196" s="315"/>
      <c r="C196" s="21">
        <v>2212</v>
      </c>
      <c r="D196" s="316">
        <v>5901</v>
      </c>
      <c r="E196" s="317" t="s">
        <v>102</v>
      </c>
      <c r="F196" s="319" t="s">
        <v>6</v>
      </c>
      <c r="G196" s="298">
        <v>0</v>
      </c>
      <c r="H196" s="298">
        <v>0</v>
      </c>
      <c r="I196" s="298">
        <v>3000</v>
      </c>
      <c r="J196" s="300">
        <f>H196+I196</f>
        <v>3000</v>
      </c>
    </row>
    <row r="198" spans="1:10" s="7" customFormat="1" ht="15.75">
      <c r="A198" s="707" t="s">
        <v>94</v>
      </c>
      <c r="B198" s="707"/>
      <c r="C198" s="707"/>
      <c r="D198" s="707"/>
      <c r="E198" s="707"/>
      <c r="F198" s="707"/>
      <c r="G198" s="707"/>
      <c r="H198" s="707"/>
      <c r="I198" s="707"/>
      <c r="J198" s="707"/>
    </row>
    <row r="199" spans="1:10" s="7" customFormat="1" ht="12" customHeight="1">
      <c r="A199" s="504"/>
      <c r="B199" s="387"/>
      <c r="C199" s="387"/>
      <c r="D199" s="387"/>
      <c r="E199" s="387"/>
      <c r="F199" s="387"/>
      <c r="G199" s="387"/>
      <c r="H199" s="387"/>
      <c r="I199" s="388"/>
      <c r="J199" s="388"/>
    </row>
    <row r="200" spans="1:10" s="7" customFormat="1" ht="15.75">
      <c r="A200" s="707" t="s">
        <v>95</v>
      </c>
      <c r="B200" s="707"/>
      <c r="C200" s="707"/>
      <c r="D200" s="707"/>
      <c r="E200" s="707"/>
      <c r="F200" s="707"/>
      <c r="G200" s="707"/>
      <c r="H200" s="707"/>
      <c r="I200" s="707"/>
      <c r="J200" s="707"/>
    </row>
    <row r="201" spans="1:10" s="7" customFormat="1" ht="12.75" customHeight="1" thickBot="1">
      <c r="A201" s="505"/>
      <c r="G201" s="389"/>
      <c r="H201" s="389"/>
      <c r="J201" s="13" t="s">
        <v>10</v>
      </c>
    </row>
    <row r="202" spans="1:10" s="7" customFormat="1" ht="23.25" thickBot="1">
      <c r="A202" s="506" t="s">
        <v>7</v>
      </c>
      <c r="B202" s="390" t="s">
        <v>8</v>
      </c>
      <c r="C202" s="391" t="s">
        <v>0</v>
      </c>
      <c r="D202" s="390" t="s">
        <v>9</v>
      </c>
      <c r="E202" s="308" t="s">
        <v>96</v>
      </c>
      <c r="F202" s="391" t="s">
        <v>97</v>
      </c>
      <c r="G202" s="140" t="s">
        <v>1</v>
      </c>
      <c r="H202" s="140" t="s">
        <v>21</v>
      </c>
      <c r="I202" s="140" t="s">
        <v>28</v>
      </c>
      <c r="J202" s="431" t="s">
        <v>98</v>
      </c>
    </row>
    <row r="203" spans="1:14" s="7" customFormat="1" ht="13.5" customHeight="1" thickBot="1">
      <c r="A203" s="507" t="s">
        <v>2</v>
      </c>
      <c r="B203" s="144" t="s">
        <v>3</v>
      </c>
      <c r="C203" s="392" t="s">
        <v>3</v>
      </c>
      <c r="D203" s="144" t="s">
        <v>3</v>
      </c>
      <c r="E203" s="144" t="s">
        <v>3</v>
      </c>
      <c r="F203" s="97" t="s">
        <v>99</v>
      </c>
      <c r="G203" s="98">
        <v>50277.2</v>
      </c>
      <c r="H203" s="99">
        <v>50277.2</v>
      </c>
      <c r="I203" s="99">
        <f>I204</f>
        <v>7470</v>
      </c>
      <c r="J203" s="100">
        <f>H203+I203</f>
        <v>57747.2</v>
      </c>
      <c r="L203" s="389"/>
      <c r="N203" s="389"/>
    </row>
    <row r="204" spans="1:10" s="394" customFormat="1" ht="12.75" customHeight="1">
      <c r="A204" s="508" t="s">
        <v>2</v>
      </c>
      <c r="B204" s="377" t="s">
        <v>110</v>
      </c>
      <c r="C204" s="378" t="s">
        <v>3</v>
      </c>
      <c r="D204" s="378" t="s">
        <v>3</v>
      </c>
      <c r="E204" s="393" t="s">
        <v>3</v>
      </c>
      <c r="F204" s="379" t="s">
        <v>111</v>
      </c>
      <c r="G204" s="380">
        <f>SUM(G205:G210)</f>
        <v>0</v>
      </c>
      <c r="H204" s="380">
        <f>SUM(H205:H210)</f>
        <v>0</v>
      </c>
      <c r="I204" s="380">
        <f>SUM(I205:I210)</f>
        <v>7470</v>
      </c>
      <c r="J204" s="382">
        <f>H204+I204</f>
        <v>7470</v>
      </c>
    </row>
    <row r="205" spans="1:10" s="7" customFormat="1" ht="12.75" customHeight="1">
      <c r="A205" s="531"/>
      <c r="B205" s="120"/>
      <c r="C205" s="121" t="s">
        <v>112</v>
      </c>
      <c r="D205" s="121" t="s">
        <v>113</v>
      </c>
      <c r="E205" s="397" t="s">
        <v>114</v>
      </c>
      <c r="F205" s="122" t="s">
        <v>103</v>
      </c>
      <c r="G205" s="123">
        <v>0</v>
      </c>
      <c r="H205" s="124">
        <v>0</v>
      </c>
      <c r="I205" s="125">
        <v>745</v>
      </c>
      <c r="J205" s="126">
        <v>745</v>
      </c>
    </row>
    <row r="206" spans="1:10" s="7" customFormat="1" ht="12.75" customHeight="1">
      <c r="A206" s="531"/>
      <c r="B206" s="120"/>
      <c r="C206" s="121" t="s">
        <v>112</v>
      </c>
      <c r="D206" s="121" t="s">
        <v>113</v>
      </c>
      <c r="E206" s="397" t="s">
        <v>115</v>
      </c>
      <c r="F206" s="122" t="s">
        <v>103</v>
      </c>
      <c r="G206" s="123">
        <v>0</v>
      </c>
      <c r="H206" s="124">
        <v>0</v>
      </c>
      <c r="I206" s="125">
        <v>372.5</v>
      </c>
      <c r="J206" s="126">
        <v>372.5</v>
      </c>
    </row>
    <row r="207" spans="1:10" s="7" customFormat="1" ht="12.75" customHeight="1">
      <c r="A207" s="531"/>
      <c r="B207" s="120"/>
      <c r="C207" s="121" t="s">
        <v>112</v>
      </c>
      <c r="D207" s="121" t="s">
        <v>113</v>
      </c>
      <c r="E207" s="397" t="s">
        <v>116</v>
      </c>
      <c r="F207" s="122" t="s">
        <v>103</v>
      </c>
      <c r="G207" s="123">
        <v>0</v>
      </c>
      <c r="H207" s="124">
        <v>0</v>
      </c>
      <c r="I207" s="125">
        <v>6332.5</v>
      </c>
      <c r="J207" s="126">
        <v>6332.5</v>
      </c>
    </row>
    <row r="208" spans="1:10" s="7" customFormat="1" ht="12.75" customHeight="1">
      <c r="A208" s="531"/>
      <c r="B208" s="120"/>
      <c r="C208" s="121" t="s">
        <v>112</v>
      </c>
      <c r="D208" s="121" t="s">
        <v>117</v>
      </c>
      <c r="E208" s="397" t="s">
        <v>114</v>
      </c>
      <c r="F208" s="122" t="s">
        <v>106</v>
      </c>
      <c r="G208" s="123">
        <v>0</v>
      </c>
      <c r="H208" s="124">
        <v>0</v>
      </c>
      <c r="I208" s="125">
        <v>2</v>
      </c>
      <c r="J208" s="126">
        <v>2</v>
      </c>
    </row>
    <row r="209" spans="1:10" s="7" customFormat="1" ht="12.75" customHeight="1">
      <c r="A209" s="531"/>
      <c r="B209" s="120"/>
      <c r="C209" s="121" t="s">
        <v>112</v>
      </c>
      <c r="D209" s="121" t="s">
        <v>117</v>
      </c>
      <c r="E209" s="397" t="s">
        <v>118</v>
      </c>
      <c r="F209" s="122" t="s">
        <v>106</v>
      </c>
      <c r="G209" s="123">
        <v>0</v>
      </c>
      <c r="H209" s="124">
        <v>0</v>
      </c>
      <c r="I209" s="125">
        <v>1</v>
      </c>
      <c r="J209" s="126">
        <v>1</v>
      </c>
    </row>
    <row r="210" spans="1:10" s="7" customFormat="1" ht="12.75" customHeight="1" thickBot="1">
      <c r="A210" s="532"/>
      <c r="B210" s="127"/>
      <c r="C210" s="128" t="s">
        <v>112</v>
      </c>
      <c r="D210" s="128" t="s">
        <v>117</v>
      </c>
      <c r="E210" s="398" t="s">
        <v>119</v>
      </c>
      <c r="F210" s="129" t="s">
        <v>106</v>
      </c>
      <c r="G210" s="130">
        <v>0</v>
      </c>
      <c r="H210" s="131">
        <v>0</v>
      </c>
      <c r="I210" s="132">
        <v>17</v>
      </c>
      <c r="J210" s="133">
        <v>17</v>
      </c>
    </row>
    <row r="214" spans="1:10" s="142" customFormat="1" ht="15.75">
      <c r="A214" s="724" t="s">
        <v>150</v>
      </c>
      <c r="B214" s="724"/>
      <c r="C214" s="724"/>
      <c r="D214" s="724"/>
      <c r="E214" s="724"/>
      <c r="F214" s="724"/>
      <c r="G214" s="724"/>
      <c r="H214" s="724"/>
      <c r="I214" s="724"/>
      <c r="J214" s="724"/>
    </row>
    <row r="215" spans="1:10" s="142" customFormat="1" ht="12.75">
      <c r="A215" s="228"/>
      <c r="B215" s="228"/>
      <c r="C215" s="228"/>
      <c r="D215" s="228"/>
      <c r="E215" s="228"/>
      <c r="F215" s="228"/>
      <c r="G215" s="228"/>
      <c r="H215" s="228"/>
      <c r="I215" s="229"/>
      <c r="J215" s="229"/>
    </row>
    <row r="216" spans="1:10" s="3" customFormat="1" ht="15.75">
      <c r="A216" s="707" t="s">
        <v>134</v>
      </c>
      <c r="B216" s="707"/>
      <c r="C216" s="707"/>
      <c r="D216" s="707"/>
      <c r="E216" s="707"/>
      <c r="F216" s="707"/>
      <c r="G216" s="707"/>
      <c r="H216" s="707"/>
      <c r="I216" s="707"/>
      <c r="J216" s="707"/>
    </row>
    <row r="217" spans="1:10" s="3" customFormat="1" ht="13.5" thickBot="1">
      <c r="A217" s="513"/>
      <c r="B217" s="134"/>
      <c r="C217" s="134"/>
      <c r="D217" s="5"/>
      <c r="E217" s="5"/>
      <c r="F217" s="5"/>
      <c r="G217" s="135"/>
      <c r="H217" s="135"/>
      <c r="I217" s="5"/>
      <c r="J217" s="135" t="s">
        <v>122</v>
      </c>
    </row>
    <row r="218" spans="1:10" s="142" customFormat="1" ht="23.25" thickBot="1">
      <c r="A218" s="495" t="s">
        <v>7</v>
      </c>
      <c r="B218" s="720" t="s">
        <v>8</v>
      </c>
      <c r="C218" s="721"/>
      <c r="D218" s="137" t="s">
        <v>0</v>
      </c>
      <c r="E218" s="136" t="s">
        <v>9</v>
      </c>
      <c r="F218" s="138" t="s">
        <v>135</v>
      </c>
      <c r="G218" s="140" t="s">
        <v>1</v>
      </c>
      <c r="H218" s="140" t="s">
        <v>21</v>
      </c>
      <c r="I218" s="140" t="s">
        <v>28</v>
      </c>
      <c r="J218" s="431" t="s">
        <v>98</v>
      </c>
    </row>
    <row r="219" spans="1:10" s="202" customFormat="1" ht="13.5" thickBot="1">
      <c r="A219" s="533" t="s">
        <v>2</v>
      </c>
      <c r="B219" s="195" t="s">
        <v>3</v>
      </c>
      <c r="C219" s="196" t="s">
        <v>3</v>
      </c>
      <c r="D219" s="195" t="s">
        <v>3</v>
      </c>
      <c r="E219" s="197" t="s">
        <v>3</v>
      </c>
      <c r="F219" s="198" t="s">
        <v>99</v>
      </c>
      <c r="G219" s="199">
        <v>5117.8</v>
      </c>
      <c r="H219" s="200">
        <v>5117.8</v>
      </c>
      <c r="I219" s="199">
        <v>400</v>
      </c>
      <c r="J219" s="201">
        <f>H219+I219</f>
        <v>5517.8</v>
      </c>
    </row>
    <row r="220" spans="1:10" s="203" customFormat="1" ht="12.75">
      <c r="A220" s="534" t="s">
        <v>180</v>
      </c>
      <c r="B220" s="344" t="s">
        <v>136</v>
      </c>
      <c r="C220" s="345" t="s">
        <v>5</v>
      </c>
      <c r="D220" s="346" t="s">
        <v>3</v>
      </c>
      <c r="E220" s="346" t="s">
        <v>3</v>
      </c>
      <c r="F220" s="347" t="s">
        <v>137</v>
      </c>
      <c r="G220" s="348">
        <f>G221+G222+G223+G224+G225</f>
        <v>200</v>
      </c>
      <c r="H220" s="349">
        <f>H221+H222+H223+H224+H225</f>
        <v>200</v>
      </c>
      <c r="I220" s="348">
        <f>I221+I222+I223+I224+I225</f>
        <v>400</v>
      </c>
      <c r="J220" s="350">
        <f>J221+J222+J223+J224+J225</f>
        <v>600</v>
      </c>
    </row>
    <row r="221" spans="1:10" s="203" customFormat="1" ht="12.75">
      <c r="A221" s="535"/>
      <c r="B221" s="204"/>
      <c r="C221" s="205"/>
      <c r="D221" s="206">
        <v>3636</v>
      </c>
      <c r="E221" s="207">
        <v>5021</v>
      </c>
      <c r="F221" s="208" t="s">
        <v>138</v>
      </c>
      <c r="G221" s="209">
        <v>30</v>
      </c>
      <c r="H221" s="209">
        <v>30</v>
      </c>
      <c r="I221" s="209">
        <v>0</v>
      </c>
      <c r="J221" s="210">
        <f>H221+I221</f>
        <v>30</v>
      </c>
    </row>
    <row r="222" spans="1:10" s="203" customFormat="1" ht="12.75">
      <c r="A222" s="535"/>
      <c r="B222" s="204"/>
      <c r="C222" s="205"/>
      <c r="D222" s="206">
        <v>3636</v>
      </c>
      <c r="E222" s="211">
        <v>5139</v>
      </c>
      <c r="F222" s="212" t="s">
        <v>139</v>
      </c>
      <c r="G222" s="209">
        <v>10</v>
      </c>
      <c r="H222" s="209">
        <v>10</v>
      </c>
      <c r="I222" s="209">
        <v>0</v>
      </c>
      <c r="J222" s="210">
        <f>H222+I222</f>
        <v>10</v>
      </c>
    </row>
    <row r="223" spans="1:10" s="203" customFormat="1" ht="12.75">
      <c r="A223" s="535"/>
      <c r="B223" s="204"/>
      <c r="C223" s="205"/>
      <c r="D223" s="206">
        <v>3636</v>
      </c>
      <c r="E223" s="211">
        <v>5166</v>
      </c>
      <c r="F223" s="213" t="s">
        <v>140</v>
      </c>
      <c r="G223" s="209">
        <v>80</v>
      </c>
      <c r="H223" s="209">
        <v>80</v>
      </c>
      <c r="I223" s="209">
        <v>400</v>
      </c>
      <c r="J223" s="210">
        <f>H223+I223</f>
        <v>480</v>
      </c>
    </row>
    <row r="224" spans="1:10" s="202" customFormat="1" ht="12.75">
      <c r="A224" s="535"/>
      <c r="B224" s="204"/>
      <c r="C224" s="205"/>
      <c r="D224" s="206">
        <v>3636</v>
      </c>
      <c r="E224" s="211">
        <v>5169</v>
      </c>
      <c r="F224" s="213" t="s">
        <v>141</v>
      </c>
      <c r="G224" s="214">
        <v>70</v>
      </c>
      <c r="H224" s="214">
        <v>70</v>
      </c>
      <c r="I224" s="209">
        <v>0</v>
      </c>
      <c r="J224" s="210">
        <f>H224+I224</f>
        <v>70</v>
      </c>
    </row>
    <row r="225" spans="1:10" s="203" customFormat="1" ht="13.5" thickBot="1">
      <c r="A225" s="536"/>
      <c r="B225" s="215"/>
      <c r="C225" s="216"/>
      <c r="D225" s="217">
        <v>3636</v>
      </c>
      <c r="E225" s="218">
        <v>5175</v>
      </c>
      <c r="F225" s="219" t="s">
        <v>142</v>
      </c>
      <c r="G225" s="220">
        <v>10</v>
      </c>
      <c r="H225" s="220">
        <v>10</v>
      </c>
      <c r="I225" s="221">
        <v>0</v>
      </c>
      <c r="J225" s="222">
        <f>H225+I225</f>
        <v>10</v>
      </c>
    </row>
    <row r="226" spans="1:10" s="142" customFormat="1" ht="12.75">
      <c r="A226" s="411"/>
      <c r="B226" s="224"/>
      <c r="C226" s="224"/>
      <c r="D226" s="223"/>
      <c r="E226" s="223"/>
      <c r="F226" s="225"/>
      <c r="G226" s="226"/>
      <c r="H226" s="226"/>
      <c r="I226" s="227"/>
      <c r="J226" s="226"/>
    </row>
    <row r="227" spans="1:10" s="3" customFormat="1" ht="15.75">
      <c r="A227" s="707" t="s">
        <v>164</v>
      </c>
      <c r="B227" s="707"/>
      <c r="C227" s="707"/>
      <c r="D227" s="707"/>
      <c r="E227" s="707"/>
      <c r="F227" s="707"/>
      <c r="G227" s="707"/>
      <c r="H227" s="707"/>
      <c r="I227" s="707"/>
      <c r="J227" s="707"/>
    </row>
    <row r="228" spans="1:10" s="3" customFormat="1" ht="12" customHeight="1">
      <c r="A228" s="512"/>
      <c r="B228" s="1"/>
      <c r="C228" s="1"/>
      <c r="D228" s="1"/>
      <c r="E228" s="1"/>
      <c r="F228" s="1"/>
      <c r="G228" s="1"/>
      <c r="H228" s="1"/>
      <c r="I228" s="5"/>
      <c r="J228" s="5"/>
    </row>
    <row r="229" spans="1:10" s="3" customFormat="1" ht="15.75">
      <c r="A229" s="707" t="s">
        <v>165</v>
      </c>
      <c r="B229" s="707"/>
      <c r="C229" s="707"/>
      <c r="D229" s="707"/>
      <c r="E229" s="707"/>
      <c r="F229" s="707"/>
      <c r="G229" s="707"/>
      <c r="H229" s="707"/>
      <c r="I229" s="707"/>
      <c r="J229" s="707"/>
    </row>
    <row r="230" spans="1:10" s="3" customFormat="1" ht="12" customHeight="1" thickBot="1">
      <c r="A230" s="513"/>
      <c r="B230" s="134"/>
      <c r="C230" s="134"/>
      <c r="D230" s="5"/>
      <c r="E230" s="5"/>
      <c r="F230" s="5"/>
      <c r="G230" s="135"/>
      <c r="H230" s="135"/>
      <c r="I230" s="5"/>
      <c r="J230" s="135" t="s">
        <v>122</v>
      </c>
    </row>
    <row r="231" spans="1:10" s="142" customFormat="1" ht="23.25" thickBot="1">
      <c r="A231" s="495" t="s">
        <v>7</v>
      </c>
      <c r="B231" s="720" t="s">
        <v>8</v>
      </c>
      <c r="C231" s="721"/>
      <c r="D231" s="137" t="s">
        <v>0</v>
      </c>
      <c r="E231" s="136" t="s">
        <v>9</v>
      </c>
      <c r="F231" s="138" t="s">
        <v>281</v>
      </c>
      <c r="G231" s="140" t="s">
        <v>1</v>
      </c>
      <c r="H231" s="140" t="s">
        <v>21</v>
      </c>
      <c r="I231" s="140" t="s">
        <v>28</v>
      </c>
      <c r="J231" s="431" t="s">
        <v>98</v>
      </c>
    </row>
    <row r="232" spans="1:10" s="145" customFormat="1" ht="12.75" customHeight="1" thickBot="1">
      <c r="A232" s="496" t="s">
        <v>2</v>
      </c>
      <c r="B232" s="95" t="s">
        <v>3</v>
      </c>
      <c r="C232" s="143" t="s">
        <v>3</v>
      </c>
      <c r="D232" s="95" t="s">
        <v>3</v>
      </c>
      <c r="E232" s="144" t="s">
        <v>3</v>
      </c>
      <c r="F232" s="97" t="s">
        <v>99</v>
      </c>
      <c r="G232" s="98">
        <f>G233</f>
        <v>0</v>
      </c>
      <c r="H232" s="99">
        <f>H233</f>
        <v>0</v>
      </c>
      <c r="I232" s="99">
        <f>I233</f>
        <v>100</v>
      </c>
      <c r="J232" s="100">
        <f>H232+I232</f>
        <v>100</v>
      </c>
    </row>
    <row r="233" spans="1:10" s="145" customFormat="1" ht="12.75" customHeight="1">
      <c r="A233" s="519" t="s">
        <v>180</v>
      </c>
      <c r="B233" s="163" t="s">
        <v>166</v>
      </c>
      <c r="C233" s="164" t="s">
        <v>5</v>
      </c>
      <c r="D233" s="165" t="s">
        <v>3</v>
      </c>
      <c r="E233" s="263" t="s">
        <v>3</v>
      </c>
      <c r="F233" s="264" t="s">
        <v>167</v>
      </c>
      <c r="G233" s="265">
        <v>0</v>
      </c>
      <c r="H233" s="266">
        <v>0</v>
      </c>
      <c r="I233" s="166">
        <v>100</v>
      </c>
      <c r="J233" s="34">
        <f>H233+I233</f>
        <v>100</v>
      </c>
    </row>
    <row r="234" spans="1:10" s="162" customFormat="1" ht="12.75" customHeight="1" thickBot="1">
      <c r="A234" s="503"/>
      <c r="B234" s="167"/>
      <c r="C234" s="168"/>
      <c r="D234" s="21">
        <v>4399</v>
      </c>
      <c r="E234" s="169">
        <v>5169</v>
      </c>
      <c r="F234" s="157" t="s">
        <v>141</v>
      </c>
      <c r="G234" s="194">
        <v>0</v>
      </c>
      <c r="H234" s="159">
        <v>0</v>
      </c>
      <c r="I234" s="170">
        <v>100</v>
      </c>
      <c r="J234" s="39">
        <f>H234+I234</f>
        <v>100</v>
      </c>
    </row>
    <row r="236" spans="1:10" s="3" customFormat="1" ht="15.75">
      <c r="A236" s="707" t="s">
        <v>245</v>
      </c>
      <c r="B236" s="707"/>
      <c r="C236" s="707"/>
      <c r="D236" s="707"/>
      <c r="E236" s="707"/>
      <c r="F236" s="707"/>
      <c r="G236" s="707"/>
      <c r="H236" s="707"/>
      <c r="I236" s="707"/>
      <c r="J236" s="707"/>
    </row>
    <row r="237" spans="1:10" s="3" customFormat="1" ht="12" customHeight="1">
      <c r="A237" s="537"/>
      <c r="B237" s="1"/>
      <c r="C237" s="1"/>
      <c r="D237" s="1"/>
      <c r="E237" s="1"/>
      <c r="F237" s="1"/>
      <c r="G237" s="1"/>
      <c r="H237" s="1"/>
      <c r="I237" s="5"/>
      <c r="J237" s="5"/>
    </row>
    <row r="238" spans="1:10" s="3" customFormat="1" ht="15.75">
      <c r="A238" s="707" t="s">
        <v>246</v>
      </c>
      <c r="B238" s="707"/>
      <c r="C238" s="707"/>
      <c r="D238" s="707"/>
      <c r="E238" s="707"/>
      <c r="F238" s="707"/>
      <c r="G238" s="707"/>
      <c r="H238" s="707"/>
      <c r="I238" s="707"/>
      <c r="J238" s="707"/>
    </row>
    <row r="239" spans="1:10" s="3" customFormat="1" ht="12" customHeight="1" thickBot="1">
      <c r="A239" s="538"/>
      <c r="B239" s="134"/>
      <c r="C239" s="134"/>
      <c r="D239" s="5"/>
      <c r="E239" s="5"/>
      <c r="F239" s="5"/>
      <c r="G239" s="135"/>
      <c r="H239" s="135"/>
      <c r="I239" s="5"/>
      <c r="J239" s="135" t="s">
        <v>122</v>
      </c>
    </row>
    <row r="240" spans="1:10" s="142" customFormat="1" ht="23.25" thickBot="1">
      <c r="A240" s="495" t="s">
        <v>7</v>
      </c>
      <c r="B240" s="720" t="s">
        <v>8</v>
      </c>
      <c r="C240" s="721"/>
      <c r="D240" s="137" t="s">
        <v>0</v>
      </c>
      <c r="E240" s="136" t="s">
        <v>9</v>
      </c>
      <c r="F240" s="138" t="s">
        <v>282</v>
      </c>
      <c r="G240" s="140" t="s">
        <v>1</v>
      </c>
      <c r="H240" s="140" t="s">
        <v>21</v>
      </c>
      <c r="I240" s="140" t="s">
        <v>28</v>
      </c>
      <c r="J240" s="141" t="s">
        <v>98</v>
      </c>
    </row>
    <row r="241" spans="1:10" s="145" customFormat="1" ht="12.75" customHeight="1" thickBot="1">
      <c r="A241" s="496" t="s">
        <v>2</v>
      </c>
      <c r="B241" s="95" t="s">
        <v>3</v>
      </c>
      <c r="C241" s="143" t="s">
        <v>3</v>
      </c>
      <c r="D241" s="95" t="s">
        <v>3</v>
      </c>
      <c r="E241" s="144" t="s">
        <v>3</v>
      </c>
      <c r="F241" s="282" t="s">
        <v>247</v>
      </c>
      <c r="G241" s="99">
        <v>17198</v>
      </c>
      <c r="H241" s="99">
        <v>17198</v>
      </c>
      <c r="I241" s="99">
        <f>I242+I244</f>
        <v>3030</v>
      </c>
      <c r="J241" s="100">
        <f>H241+I241</f>
        <v>20228</v>
      </c>
    </row>
    <row r="242" spans="1:10" s="162" customFormat="1" ht="12.75" customHeight="1">
      <c r="A242" s="519" t="s">
        <v>180</v>
      </c>
      <c r="B242" s="163" t="s">
        <v>248</v>
      </c>
      <c r="C242" s="164" t="s">
        <v>5</v>
      </c>
      <c r="D242" s="165" t="s">
        <v>3</v>
      </c>
      <c r="E242" s="263" t="s">
        <v>3</v>
      </c>
      <c r="F242" s="459" t="s">
        <v>249</v>
      </c>
      <c r="G242" s="463">
        <v>700</v>
      </c>
      <c r="H242" s="463">
        <v>700</v>
      </c>
      <c r="I242" s="166">
        <v>2000</v>
      </c>
      <c r="J242" s="464">
        <f>SUM(H242:I242)</f>
        <v>2700</v>
      </c>
    </row>
    <row r="243" spans="1:10" s="162" customFormat="1" ht="12.75" customHeight="1">
      <c r="A243" s="519"/>
      <c r="B243" s="432"/>
      <c r="C243" s="433"/>
      <c r="D243" s="434">
        <v>6172</v>
      </c>
      <c r="E243" s="435">
        <v>5137</v>
      </c>
      <c r="F243" s="460" t="s">
        <v>250</v>
      </c>
      <c r="G243" s="465">
        <v>700</v>
      </c>
      <c r="H243" s="465">
        <v>700</v>
      </c>
      <c r="I243" s="436">
        <v>2000</v>
      </c>
      <c r="J243" s="466">
        <v>2700</v>
      </c>
    </row>
    <row r="244" spans="1:10" s="162" customFormat="1" ht="12.75" customHeight="1">
      <c r="A244" s="519" t="s">
        <v>180</v>
      </c>
      <c r="B244" s="163" t="s">
        <v>251</v>
      </c>
      <c r="C244" s="164" t="s">
        <v>5</v>
      </c>
      <c r="D244" s="165" t="s">
        <v>3</v>
      </c>
      <c r="E244" s="421" t="s">
        <v>3</v>
      </c>
      <c r="F244" s="461" t="s">
        <v>252</v>
      </c>
      <c r="G244" s="467">
        <v>8300</v>
      </c>
      <c r="H244" s="467">
        <v>8300</v>
      </c>
      <c r="I244" s="166">
        <v>1030</v>
      </c>
      <c r="J244" s="464">
        <f>SUM(H244:I244)</f>
        <v>9330</v>
      </c>
    </row>
    <row r="245" spans="1:10" s="145" customFormat="1" ht="12.75" customHeight="1" thickBot="1">
      <c r="A245" s="520"/>
      <c r="B245" s="167"/>
      <c r="C245" s="168"/>
      <c r="D245" s="21">
        <v>2299</v>
      </c>
      <c r="E245" s="169">
        <v>5169</v>
      </c>
      <c r="F245" s="462" t="s">
        <v>252</v>
      </c>
      <c r="G245" s="193">
        <v>8300</v>
      </c>
      <c r="H245" s="193">
        <v>8300</v>
      </c>
      <c r="I245" s="170">
        <v>1030</v>
      </c>
      <c r="J245" s="468">
        <f>SUM(H245:I245)</f>
        <v>9330</v>
      </c>
    </row>
    <row r="246" spans="1:14" s="3" customFormat="1" ht="12.75" customHeight="1">
      <c r="A246" s="539"/>
      <c r="B246" s="89"/>
      <c r="C246" s="89"/>
      <c r="D246" s="88"/>
      <c r="E246" s="88"/>
      <c r="F246" s="90"/>
      <c r="G246" s="91"/>
      <c r="H246" s="91"/>
      <c r="I246" s="92"/>
      <c r="J246" s="91"/>
      <c r="M246" s="145"/>
      <c r="N246" s="145"/>
    </row>
    <row r="247" spans="1:10" s="3" customFormat="1" ht="15.75">
      <c r="A247" s="707" t="s">
        <v>245</v>
      </c>
      <c r="B247" s="707"/>
      <c r="C247" s="707"/>
      <c r="D247" s="707"/>
      <c r="E247" s="707"/>
      <c r="F247" s="707"/>
      <c r="G247" s="707"/>
      <c r="H247" s="707"/>
      <c r="I247" s="707"/>
      <c r="J247" s="707"/>
    </row>
    <row r="248" spans="1:14" s="3" customFormat="1" ht="12.75" customHeight="1">
      <c r="A248" s="539"/>
      <c r="B248" s="89"/>
      <c r="C248" s="89"/>
      <c r="D248" s="88"/>
      <c r="E248" s="88"/>
      <c r="F248" s="90"/>
      <c r="G248" s="91"/>
      <c r="H248" s="91"/>
      <c r="I248" s="92"/>
      <c r="J248" s="91"/>
      <c r="M248" s="145"/>
      <c r="N248" s="145"/>
    </row>
    <row r="249" spans="1:13" s="3" customFormat="1" ht="15.75">
      <c r="A249" s="707" t="s">
        <v>258</v>
      </c>
      <c r="B249" s="707"/>
      <c r="C249" s="707"/>
      <c r="D249" s="707"/>
      <c r="E249" s="707"/>
      <c r="F249" s="707"/>
      <c r="G249" s="707"/>
      <c r="H249" s="707"/>
      <c r="I249" s="707"/>
      <c r="J249" s="707"/>
      <c r="M249" s="145"/>
    </row>
    <row r="250" spans="1:10" s="3" customFormat="1" ht="13.5" thickBot="1">
      <c r="A250" s="538"/>
      <c r="B250" s="134"/>
      <c r="C250" s="134"/>
      <c r="D250" s="5"/>
      <c r="E250" s="5"/>
      <c r="F250" s="5"/>
      <c r="G250" s="135"/>
      <c r="H250" s="135"/>
      <c r="I250" s="5"/>
      <c r="J250" s="135" t="s">
        <v>122</v>
      </c>
    </row>
    <row r="251" spans="1:10" s="3" customFormat="1" ht="23.25" thickBot="1">
      <c r="A251" s="495" t="s">
        <v>7</v>
      </c>
      <c r="B251" s="720" t="s">
        <v>8</v>
      </c>
      <c r="C251" s="721"/>
      <c r="D251" s="137" t="s">
        <v>0</v>
      </c>
      <c r="E251" s="136" t="s">
        <v>9</v>
      </c>
      <c r="F251" s="280" t="s">
        <v>286</v>
      </c>
      <c r="G251" s="140" t="s">
        <v>1</v>
      </c>
      <c r="H251" s="140" t="s">
        <v>21</v>
      </c>
      <c r="I251" s="140" t="s">
        <v>28</v>
      </c>
      <c r="J251" s="141" t="s">
        <v>98</v>
      </c>
    </row>
    <row r="252" spans="1:10" s="3" customFormat="1" ht="13.5" thickBot="1">
      <c r="A252" s="496" t="s">
        <v>2</v>
      </c>
      <c r="B252" s="95" t="s">
        <v>3</v>
      </c>
      <c r="C252" s="143" t="s">
        <v>3</v>
      </c>
      <c r="D252" s="95" t="s">
        <v>3</v>
      </c>
      <c r="E252" s="144" t="s">
        <v>3</v>
      </c>
      <c r="F252" s="97" t="s">
        <v>253</v>
      </c>
      <c r="G252" s="98">
        <v>0</v>
      </c>
      <c r="H252" s="99">
        <v>0</v>
      </c>
      <c r="I252" s="99">
        <f>I253</f>
        <v>1470</v>
      </c>
      <c r="J252" s="6">
        <f>J253</f>
        <v>1470</v>
      </c>
    </row>
    <row r="253" spans="1:10" s="3" customFormat="1" ht="12.75">
      <c r="A253" s="540" t="s">
        <v>2</v>
      </c>
      <c r="B253" s="342" t="s">
        <v>257</v>
      </c>
      <c r="C253" s="450" t="s">
        <v>5</v>
      </c>
      <c r="D253" s="437" t="s">
        <v>3</v>
      </c>
      <c r="E253" s="438" t="s">
        <v>3</v>
      </c>
      <c r="F253" s="439" t="s">
        <v>254</v>
      </c>
      <c r="G253" s="440">
        <v>0</v>
      </c>
      <c r="H253" s="441">
        <v>0</v>
      </c>
      <c r="I253" s="33">
        <f>SUM(I254:I269)</f>
        <v>1470</v>
      </c>
      <c r="J253" s="442">
        <f>SUM(H253:I253)</f>
        <v>1470</v>
      </c>
    </row>
    <row r="254" spans="1:10" s="3" customFormat="1" ht="12.75">
      <c r="A254" s="541"/>
      <c r="B254" s="443"/>
      <c r="C254" s="444"/>
      <c r="D254" s="445">
        <v>2299</v>
      </c>
      <c r="E254" s="446">
        <v>6111</v>
      </c>
      <c r="F254" s="447" t="s">
        <v>255</v>
      </c>
      <c r="G254" s="340">
        <v>0</v>
      </c>
      <c r="H254" s="448">
        <v>0</v>
      </c>
      <c r="I254" s="449">
        <v>1220</v>
      </c>
      <c r="J254" s="457">
        <v>250</v>
      </c>
    </row>
    <row r="255" spans="1:10" s="3" customFormat="1" ht="13.5" thickBot="1">
      <c r="A255" s="542"/>
      <c r="B255" s="451"/>
      <c r="C255" s="452"/>
      <c r="D255" s="453"/>
      <c r="E255" s="454">
        <v>6125</v>
      </c>
      <c r="F255" s="455" t="s">
        <v>256</v>
      </c>
      <c r="G255" s="456">
        <v>0</v>
      </c>
      <c r="H255" s="456">
        <v>0</v>
      </c>
      <c r="I255" s="456">
        <v>250</v>
      </c>
      <c r="J255" s="458">
        <v>250</v>
      </c>
    </row>
    <row r="265" spans="1:10" s="142" customFormat="1" ht="15.75">
      <c r="A265" s="724" t="s">
        <v>150</v>
      </c>
      <c r="B265" s="724"/>
      <c r="C265" s="724"/>
      <c r="D265" s="724"/>
      <c r="E265" s="724"/>
      <c r="F265" s="724"/>
      <c r="G265" s="724"/>
      <c r="H265" s="724"/>
      <c r="I265" s="724"/>
      <c r="J265" s="724"/>
    </row>
    <row r="266" spans="1:10" s="142" customFormat="1" ht="12.75">
      <c r="A266" s="228"/>
      <c r="B266" s="228"/>
      <c r="C266" s="228"/>
      <c r="D266" s="228"/>
      <c r="E266" s="228"/>
      <c r="F266" s="228"/>
      <c r="G266" s="228"/>
      <c r="H266" s="228"/>
      <c r="I266" s="229"/>
      <c r="J266" s="229"/>
    </row>
    <row r="267" spans="1:10" s="142" customFormat="1" ht="15.75">
      <c r="A267" s="724" t="s">
        <v>143</v>
      </c>
      <c r="B267" s="724"/>
      <c r="C267" s="724"/>
      <c r="D267" s="724"/>
      <c r="E267" s="724"/>
      <c r="F267" s="724"/>
      <c r="G267" s="724"/>
      <c r="H267" s="724"/>
      <c r="I267" s="724"/>
      <c r="J267" s="724"/>
    </row>
    <row r="268" spans="1:10" s="142" customFormat="1" ht="13.5" thickBot="1">
      <c r="A268" s="230"/>
      <c r="B268" s="230"/>
      <c r="C268" s="230"/>
      <c r="D268" s="229"/>
      <c r="E268" s="229"/>
      <c r="F268" s="229"/>
      <c r="G268" s="231"/>
      <c r="H268" s="231"/>
      <c r="I268" s="229"/>
      <c r="J268" s="231" t="s">
        <v>122</v>
      </c>
    </row>
    <row r="269" spans="1:10" s="142" customFormat="1" ht="23.25" thickBot="1">
      <c r="A269" s="495" t="s">
        <v>7</v>
      </c>
      <c r="B269" s="720" t="s">
        <v>8</v>
      </c>
      <c r="C269" s="721"/>
      <c r="D269" s="137" t="s">
        <v>0</v>
      </c>
      <c r="E269" s="136" t="s">
        <v>9</v>
      </c>
      <c r="F269" s="138" t="s">
        <v>144</v>
      </c>
      <c r="G269" s="140" t="s">
        <v>1</v>
      </c>
      <c r="H269" s="140" t="s">
        <v>21</v>
      </c>
      <c r="I269" s="140" t="s">
        <v>28</v>
      </c>
      <c r="J269" s="431" t="s">
        <v>98</v>
      </c>
    </row>
    <row r="270" spans="1:10" s="142" customFormat="1" ht="13.5" thickBot="1">
      <c r="A270" s="533" t="s">
        <v>2</v>
      </c>
      <c r="B270" s="195" t="s">
        <v>3</v>
      </c>
      <c r="C270" s="196" t="s">
        <v>3</v>
      </c>
      <c r="D270" s="195" t="s">
        <v>3</v>
      </c>
      <c r="E270" s="197" t="s">
        <v>3</v>
      </c>
      <c r="F270" s="198" t="s">
        <v>99</v>
      </c>
      <c r="G270" s="232">
        <v>545</v>
      </c>
      <c r="H270" s="199">
        <v>545</v>
      </c>
      <c r="I270" s="199">
        <f>I271+I273</f>
        <v>1200</v>
      </c>
      <c r="J270" s="201">
        <f>H270+I270</f>
        <v>1745</v>
      </c>
    </row>
    <row r="271" spans="1:10" s="203" customFormat="1" ht="12.75">
      <c r="A271" s="543" t="s">
        <v>2</v>
      </c>
      <c r="B271" s="351" t="s">
        <v>145</v>
      </c>
      <c r="C271" s="352" t="s">
        <v>5</v>
      </c>
      <c r="D271" s="346" t="s">
        <v>3</v>
      </c>
      <c r="E271" s="346" t="s">
        <v>3</v>
      </c>
      <c r="F271" s="258" t="s">
        <v>146</v>
      </c>
      <c r="G271" s="353">
        <f>G272</f>
        <v>0</v>
      </c>
      <c r="H271" s="354">
        <f>H272</f>
        <v>0</v>
      </c>
      <c r="I271" s="355">
        <f>I272</f>
        <v>300</v>
      </c>
      <c r="J271" s="356">
        <f>J272</f>
        <v>300</v>
      </c>
    </row>
    <row r="272" spans="1:10" s="142" customFormat="1" ht="13.5" thickBot="1">
      <c r="A272" s="536"/>
      <c r="B272" s="215"/>
      <c r="C272" s="216"/>
      <c r="D272" s="217">
        <v>3636</v>
      </c>
      <c r="E272" s="233">
        <v>5229</v>
      </c>
      <c r="F272" s="234" t="s">
        <v>147</v>
      </c>
      <c r="G272" s="235">
        <v>0</v>
      </c>
      <c r="H272" s="236">
        <v>0</v>
      </c>
      <c r="I272" s="237">
        <v>300</v>
      </c>
      <c r="J272" s="222">
        <v>300</v>
      </c>
    </row>
    <row r="273" spans="1:10" s="203" customFormat="1" ht="12.75">
      <c r="A273" s="544" t="s">
        <v>2</v>
      </c>
      <c r="B273" s="357" t="s">
        <v>148</v>
      </c>
      <c r="C273" s="358" t="s">
        <v>5</v>
      </c>
      <c r="D273" s="359" t="s">
        <v>3</v>
      </c>
      <c r="E273" s="359" t="s">
        <v>3</v>
      </c>
      <c r="F273" s="360" t="s">
        <v>149</v>
      </c>
      <c r="G273" s="361">
        <f>G274</f>
        <v>0</v>
      </c>
      <c r="H273" s="362">
        <f>H274</f>
        <v>0</v>
      </c>
      <c r="I273" s="363">
        <v>900</v>
      </c>
      <c r="J273" s="364">
        <v>900</v>
      </c>
    </row>
    <row r="274" spans="1:10" s="142" customFormat="1" ht="13.5" thickBot="1">
      <c r="A274" s="536"/>
      <c r="B274" s="215"/>
      <c r="C274" s="216"/>
      <c r="D274" s="217">
        <v>3636</v>
      </c>
      <c r="E274" s="233">
        <v>5229</v>
      </c>
      <c r="F274" s="234" t="s">
        <v>147</v>
      </c>
      <c r="G274" s="235">
        <v>0</v>
      </c>
      <c r="H274" s="236">
        <v>0</v>
      </c>
      <c r="I274" s="237">
        <v>900</v>
      </c>
      <c r="J274" s="222">
        <v>900</v>
      </c>
    </row>
    <row r="275" spans="1:10" s="142" customFormat="1" ht="12.75">
      <c r="A275" s="545"/>
      <c r="B275" s="239"/>
      <c r="C275" s="239"/>
      <c r="D275" s="238"/>
      <c r="E275" s="240"/>
      <c r="F275" s="241"/>
      <c r="G275" s="242"/>
      <c r="H275" s="242"/>
      <c r="I275" s="243"/>
      <c r="J275" s="242"/>
    </row>
    <row r="276" spans="1:10" s="3" customFormat="1" ht="15.75">
      <c r="A276" s="707" t="s">
        <v>164</v>
      </c>
      <c r="B276" s="707"/>
      <c r="C276" s="707"/>
      <c r="D276" s="707"/>
      <c r="E276" s="707"/>
      <c r="F276" s="707"/>
      <c r="G276" s="707"/>
      <c r="H276" s="707"/>
      <c r="I276" s="707"/>
      <c r="J276" s="707"/>
    </row>
    <row r="277" spans="1:10" s="3" customFormat="1" ht="12" customHeight="1">
      <c r="A277" s="512"/>
      <c r="B277" s="1"/>
      <c r="C277" s="1"/>
      <c r="D277" s="1"/>
      <c r="E277" s="1"/>
      <c r="F277" s="1"/>
      <c r="G277" s="1"/>
      <c r="H277" s="1"/>
      <c r="I277" s="5"/>
      <c r="J277" s="5"/>
    </row>
    <row r="278" spans="1:10" s="3" customFormat="1" ht="15.75">
      <c r="A278" s="707" t="s">
        <v>168</v>
      </c>
      <c r="B278" s="707"/>
      <c r="C278" s="707"/>
      <c r="D278" s="707"/>
      <c r="E278" s="707"/>
      <c r="F278" s="707"/>
      <c r="G278" s="707"/>
      <c r="H278" s="707"/>
      <c r="I278" s="707"/>
      <c r="J278" s="707"/>
    </row>
    <row r="279" spans="1:10" s="3" customFormat="1" ht="13.5" thickBot="1">
      <c r="A279" s="513"/>
      <c r="B279" s="134"/>
      <c r="C279" s="134"/>
      <c r="D279" s="5"/>
      <c r="E279" s="5"/>
      <c r="F279" s="5"/>
      <c r="G279" s="135"/>
      <c r="H279" s="135"/>
      <c r="I279" s="5"/>
      <c r="J279" s="135" t="s">
        <v>122</v>
      </c>
    </row>
    <row r="280" spans="1:10" s="3" customFormat="1" ht="23.25" thickBot="1">
      <c r="A280" s="495" t="s">
        <v>7</v>
      </c>
      <c r="B280" s="720" t="s">
        <v>8</v>
      </c>
      <c r="C280" s="721"/>
      <c r="D280" s="137" t="s">
        <v>0</v>
      </c>
      <c r="E280" s="136" t="s">
        <v>9</v>
      </c>
      <c r="F280" s="138" t="s">
        <v>287</v>
      </c>
      <c r="G280" s="140" t="s">
        <v>1</v>
      </c>
      <c r="H280" s="140" t="s">
        <v>21</v>
      </c>
      <c r="I280" s="140" t="s">
        <v>28</v>
      </c>
      <c r="J280" s="431" t="s">
        <v>98</v>
      </c>
    </row>
    <row r="281" spans="1:10" s="3" customFormat="1" ht="13.5" thickBot="1">
      <c r="A281" s="496" t="s">
        <v>2</v>
      </c>
      <c r="B281" s="95" t="s">
        <v>3</v>
      </c>
      <c r="C281" s="143" t="s">
        <v>3</v>
      </c>
      <c r="D281" s="95" t="s">
        <v>3</v>
      </c>
      <c r="E281" s="144" t="s">
        <v>3</v>
      </c>
      <c r="F281" s="97" t="s">
        <v>99</v>
      </c>
      <c r="G281" s="98">
        <f aca="true" t="shared" si="1" ref="G281:I284">G282</f>
        <v>0</v>
      </c>
      <c r="H281" s="99">
        <f t="shared" si="1"/>
        <v>0</v>
      </c>
      <c r="I281" s="99">
        <f>I282+I284</f>
        <v>1120</v>
      </c>
      <c r="J281" s="100">
        <f>H281+I281</f>
        <v>1120</v>
      </c>
    </row>
    <row r="282" spans="1:10" s="145" customFormat="1" ht="12.75">
      <c r="A282" s="519" t="s">
        <v>2</v>
      </c>
      <c r="B282" s="163" t="s">
        <v>169</v>
      </c>
      <c r="C282" s="164" t="s">
        <v>5</v>
      </c>
      <c r="D282" s="165" t="s">
        <v>3</v>
      </c>
      <c r="E282" s="263" t="s">
        <v>3</v>
      </c>
      <c r="F282" s="264" t="s">
        <v>170</v>
      </c>
      <c r="G282" s="265">
        <f t="shared" si="1"/>
        <v>0</v>
      </c>
      <c r="H282" s="266">
        <f t="shared" si="1"/>
        <v>0</v>
      </c>
      <c r="I282" s="166">
        <f t="shared" si="1"/>
        <v>120</v>
      </c>
      <c r="J282" s="267">
        <f>H282+I282</f>
        <v>120</v>
      </c>
    </row>
    <row r="283" spans="1:10" s="3" customFormat="1" ht="13.5" thickBot="1">
      <c r="A283" s="503"/>
      <c r="B283" s="167"/>
      <c r="C283" s="168"/>
      <c r="D283" s="21">
        <v>4349</v>
      </c>
      <c r="E283" s="169">
        <v>5222</v>
      </c>
      <c r="F283" s="157" t="s">
        <v>171</v>
      </c>
      <c r="G283" s="194">
        <v>0</v>
      </c>
      <c r="H283" s="159">
        <v>0</v>
      </c>
      <c r="I283" s="170">
        <v>120</v>
      </c>
      <c r="J283" s="413">
        <f>G274+I283</f>
        <v>120</v>
      </c>
    </row>
    <row r="284" spans="1:10" s="202" customFormat="1" ht="22.5">
      <c r="A284" s="534" t="s">
        <v>2</v>
      </c>
      <c r="B284" s="344" t="s">
        <v>364</v>
      </c>
      <c r="C284" s="345" t="s">
        <v>5</v>
      </c>
      <c r="D284" s="701" t="s">
        <v>3</v>
      </c>
      <c r="E284" s="702" t="s">
        <v>3</v>
      </c>
      <c r="F284" s="347" t="s">
        <v>366</v>
      </c>
      <c r="G284" s="703">
        <f t="shared" si="1"/>
        <v>0</v>
      </c>
      <c r="H284" s="348">
        <f t="shared" si="1"/>
        <v>0</v>
      </c>
      <c r="I284" s="704">
        <f t="shared" si="1"/>
        <v>1000</v>
      </c>
      <c r="J284" s="350">
        <f>H284+I284</f>
        <v>1000</v>
      </c>
    </row>
    <row r="285" spans="1:10" s="3" customFormat="1" ht="13.5" thickBot="1">
      <c r="A285" s="503"/>
      <c r="B285" s="167"/>
      <c r="C285" s="168"/>
      <c r="D285" s="21">
        <v>4356</v>
      </c>
      <c r="E285" s="169">
        <v>6322</v>
      </c>
      <c r="F285" s="157" t="s">
        <v>365</v>
      </c>
      <c r="G285" s="194">
        <v>0</v>
      </c>
      <c r="H285" s="159">
        <v>0</v>
      </c>
      <c r="I285" s="170">
        <v>1000</v>
      </c>
      <c r="J285" s="413">
        <f>G276+I285</f>
        <v>1000</v>
      </c>
    </row>
    <row r="287" spans="1:10" ht="15.75">
      <c r="A287" s="725" t="s">
        <v>177</v>
      </c>
      <c r="B287" s="725"/>
      <c r="C287" s="725"/>
      <c r="D287" s="725"/>
      <c r="E287" s="725"/>
      <c r="F287" s="725"/>
      <c r="G287" s="725"/>
      <c r="H287" s="725"/>
      <c r="I287" s="725"/>
      <c r="J287" s="725"/>
    </row>
    <row r="288" spans="1:10" ht="15.75">
      <c r="A288" s="546"/>
      <c r="B288" s="343"/>
      <c r="C288" s="343"/>
      <c r="D288" s="343"/>
      <c r="E288" s="343"/>
      <c r="F288" s="343"/>
      <c r="G288" s="343"/>
      <c r="H288" s="343"/>
      <c r="I288" s="343"/>
      <c r="J288" s="343"/>
    </row>
    <row r="289" spans="1:10" ht="15.75">
      <c r="A289" s="725" t="s">
        <v>259</v>
      </c>
      <c r="B289" s="725"/>
      <c r="C289" s="725"/>
      <c r="D289" s="725"/>
      <c r="E289" s="725"/>
      <c r="F289" s="725"/>
      <c r="G289" s="725"/>
      <c r="H289" s="725"/>
      <c r="I289" s="725"/>
      <c r="J289" s="725"/>
    </row>
    <row r="290" spans="1:10" ht="13.5" thickBot="1">
      <c r="A290" s="278"/>
      <c r="B290" s="278"/>
      <c r="C290" s="278"/>
      <c r="D290" s="277"/>
      <c r="E290" s="277"/>
      <c r="F290" s="277"/>
      <c r="G290" s="279"/>
      <c r="H290" s="279"/>
      <c r="I290" s="277"/>
      <c r="J290" s="279" t="s">
        <v>122</v>
      </c>
    </row>
    <row r="291" spans="1:10" ht="23.25" thickBot="1">
      <c r="A291" s="495" t="s">
        <v>7</v>
      </c>
      <c r="B291" s="720" t="s">
        <v>8</v>
      </c>
      <c r="C291" s="721"/>
      <c r="D291" s="137" t="s">
        <v>0</v>
      </c>
      <c r="E291" s="136" t="s">
        <v>9</v>
      </c>
      <c r="F291" s="280" t="s">
        <v>260</v>
      </c>
      <c r="G291" s="281" t="s">
        <v>1</v>
      </c>
      <c r="H291" s="139" t="s">
        <v>21</v>
      </c>
      <c r="I291" s="140" t="s">
        <v>28</v>
      </c>
      <c r="J291" s="141" t="s">
        <v>98</v>
      </c>
    </row>
    <row r="292" spans="1:10" ht="13.5" thickBot="1">
      <c r="A292" s="496" t="s">
        <v>2</v>
      </c>
      <c r="B292" s="722" t="s">
        <v>3</v>
      </c>
      <c r="C292" s="723"/>
      <c r="D292" s="95" t="s">
        <v>3</v>
      </c>
      <c r="E292" s="144" t="s">
        <v>3</v>
      </c>
      <c r="F292" s="282" t="s">
        <v>99</v>
      </c>
      <c r="G292" s="283">
        <f>G293+G295+G297+G299+G301+G303+G305+G307+G309</f>
        <v>0</v>
      </c>
      <c r="H292" s="283">
        <f>H293+H295+H297+H299+H301+H303+H305+H307+H309</f>
        <v>6700</v>
      </c>
      <c r="I292" s="283">
        <f>I293+I295+I297+I299+I301+I303+I305+I307+I309</f>
        <v>300</v>
      </c>
      <c r="J292" s="283">
        <f>J293+J295+J297+J299+J301+J303+J305+J307+J309</f>
        <v>7000</v>
      </c>
    </row>
    <row r="293" spans="1:10" ht="12.75">
      <c r="A293" s="547" t="s">
        <v>2</v>
      </c>
      <c r="B293" s="714" t="s">
        <v>261</v>
      </c>
      <c r="C293" s="715"/>
      <c r="D293" s="469">
        <v>2299</v>
      </c>
      <c r="E293" s="469" t="s">
        <v>3</v>
      </c>
      <c r="F293" s="470" t="s">
        <v>262</v>
      </c>
      <c r="G293" s="322">
        <f>SUM(G294:G294)</f>
        <v>0</v>
      </c>
      <c r="H293" s="322">
        <f>SUM(H294:H294)</f>
        <v>6700</v>
      </c>
      <c r="I293" s="322">
        <f>SUM(I294:I294)</f>
        <v>0</v>
      </c>
      <c r="J293" s="322">
        <f>SUM(J294:J294)</f>
        <v>6700</v>
      </c>
    </row>
    <row r="294" spans="1:10" ht="13.5" thickBot="1">
      <c r="A294" s="548"/>
      <c r="B294" s="718"/>
      <c r="C294" s="719"/>
      <c r="D294" s="471"/>
      <c r="E294" s="472">
        <v>5213</v>
      </c>
      <c r="F294" s="473" t="s">
        <v>263</v>
      </c>
      <c r="G294" s="474">
        <v>0</v>
      </c>
      <c r="H294" s="474">
        <v>6700</v>
      </c>
      <c r="I294" s="474">
        <v>0</v>
      </c>
      <c r="J294" s="300">
        <f>H294+I294</f>
        <v>6700</v>
      </c>
    </row>
    <row r="295" spans="1:10" ht="12.75">
      <c r="A295" s="547" t="s">
        <v>2</v>
      </c>
      <c r="B295" s="714" t="s">
        <v>264</v>
      </c>
      <c r="C295" s="715"/>
      <c r="D295" s="469">
        <v>2223</v>
      </c>
      <c r="E295" s="469" t="s">
        <v>3</v>
      </c>
      <c r="F295" s="470" t="s">
        <v>265</v>
      </c>
      <c r="G295" s="322">
        <f>SUM(G296:G296)</f>
        <v>0</v>
      </c>
      <c r="H295" s="322">
        <f>SUM(H296:H296)</f>
        <v>0</v>
      </c>
      <c r="I295" s="322">
        <f>SUM(I296:I296)</f>
        <v>10</v>
      </c>
      <c r="J295" s="322">
        <f>SUM(J296:J296)</f>
        <v>10</v>
      </c>
    </row>
    <row r="296" spans="1:10" ht="13.5" thickBot="1">
      <c r="A296" s="548"/>
      <c r="B296" s="718"/>
      <c r="C296" s="719"/>
      <c r="D296" s="471"/>
      <c r="E296" s="472">
        <v>5321</v>
      </c>
      <c r="F296" s="473" t="s">
        <v>266</v>
      </c>
      <c r="G296" s="474">
        <v>0</v>
      </c>
      <c r="H296" s="474">
        <v>0</v>
      </c>
      <c r="I296" s="474">
        <v>10</v>
      </c>
      <c r="J296" s="300">
        <f>H296+I296</f>
        <v>10</v>
      </c>
    </row>
    <row r="297" spans="1:10" ht="12.75">
      <c r="A297" s="547" t="s">
        <v>2</v>
      </c>
      <c r="B297" s="714" t="s">
        <v>267</v>
      </c>
      <c r="C297" s="715"/>
      <c r="D297" s="469">
        <v>2223</v>
      </c>
      <c r="E297" s="469" t="s">
        <v>3</v>
      </c>
      <c r="F297" s="470" t="s">
        <v>268</v>
      </c>
      <c r="G297" s="322">
        <f>SUM(G298:G298)</f>
        <v>0</v>
      </c>
      <c r="H297" s="322">
        <f>SUM(H298:H298)</f>
        <v>0</v>
      </c>
      <c r="I297" s="322">
        <f>SUM(I298:I298)</f>
        <v>25</v>
      </c>
      <c r="J297" s="322">
        <f>SUM(J298:J298)</f>
        <v>25</v>
      </c>
    </row>
    <row r="298" spans="1:10" ht="13.5" thickBot="1">
      <c r="A298" s="548"/>
      <c r="B298" s="718"/>
      <c r="C298" s="719"/>
      <c r="D298" s="471"/>
      <c r="E298" s="472">
        <v>5321</v>
      </c>
      <c r="F298" s="473" t="s">
        <v>266</v>
      </c>
      <c r="G298" s="474">
        <v>0</v>
      </c>
      <c r="H298" s="474">
        <v>0</v>
      </c>
      <c r="I298" s="474">
        <v>25</v>
      </c>
      <c r="J298" s="300">
        <f>H298+I298</f>
        <v>25</v>
      </c>
    </row>
    <row r="299" spans="1:10" ht="12.75">
      <c r="A299" s="547" t="s">
        <v>2</v>
      </c>
      <c r="B299" s="714" t="s">
        <v>269</v>
      </c>
      <c r="C299" s="715"/>
      <c r="D299" s="469">
        <v>2223</v>
      </c>
      <c r="E299" s="469" t="s">
        <v>3</v>
      </c>
      <c r="F299" s="470" t="s">
        <v>270</v>
      </c>
      <c r="G299" s="322">
        <f>SUM(G300:G300)</f>
        <v>0</v>
      </c>
      <c r="H299" s="322">
        <f>SUM(H300:H300)</f>
        <v>0</v>
      </c>
      <c r="I299" s="322">
        <f>SUM(I300:I300)</f>
        <v>10</v>
      </c>
      <c r="J299" s="322">
        <f>SUM(J300:J300)</f>
        <v>10</v>
      </c>
    </row>
    <row r="300" spans="1:10" ht="13.5" thickBot="1">
      <c r="A300" s="548"/>
      <c r="B300" s="718"/>
      <c r="C300" s="719"/>
      <c r="D300" s="471"/>
      <c r="E300" s="472">
        <v>5321</v>
      </c>
      <c r="F300" s="473" t="s">
        <v>266</v>
      </c>
      <c r="G300" s="474">
        <v>0</v>
      </c>
      <c r="H300" s="474">
        <v>0</v>
      </c>
      <c r="I300" s="474">
        <v>10</v>
      </c>
      <c r="J300" s="300">
        <f>H300+I300</f>
        <v>10</v>
      </c>
    </row>
    <row r="301" spans="1:10" ht="12.75">
      <c r="A301" s="547" t="s">
        <v>2</v>
      </c>
      <c r="B301" s="714" t="s">
        <v>271</v>
      </c>
      <c r="C301" s="715"/>
      <c r="D301" s="469">
        <v>2223</v>
      </c>
      <c r="E301" s="469" t="s">
        <v>3</v>
      </c>
      <c r="F301" s="470" t="s">
        <v>272</v>
      </c>
      <c r="G301" s="322">
        <f>SUM(G302:G302)</f>
        <v>0</v>
      </c>
      <c r="H301" s="322">
        <f>SUM(H302:H302)</f>
        <v>0</v>
      </c>
      <c r="I301" s="322">
        <f>SUM(I302:I302)</f>
        <v>10</v>
      </c>
      <c r="J301" s="322">
        <f>SUM(J302:J302)</f>
        <v>10</v>
      </c>
    </row>
    <row r="302" spans="1:10" ht="13.5" thickBot="1">
      <c r="A302" s="548"/>
      <c r="B302" s="718"/>
      <c r="C302" s="719"/>
      <c r="D302" s="471"/>
      <c r="E302" s="472">
        <v>5321</v>
      </c>
      <c r="F302" s="473" t="s">
        <v>266</v>
      </c>
      <c r="G302" s="474">
        <v>0</v>
      </c>
      <c r="H302" s="474">
        <v>0</v>
      </c>
      <c r="I302" s="474">
        <v>10</v>
      </c>
      <c r="J302" s="300">
        <f>H302+I302</f>
        <v>10</v>
      </c>
    </row>
    <row r="303" spans="1:10" ht="12.75">
      <c r="A303" s="547" t="s">
        <v>2</v>
      </c>
      <c r="B303" s="714" t="s">
        <v>273</v>
      </c>
      <c r="C303" s="715"/>
      <c r="D303" s="469">
        <v>2223</v>
      </c>
      <c r="E303" s="469" t="s">
        <v>3</v>
      </c>
      <c r="F303" s="470" t="s">
        <v>274</v>
      </c>
      <c r="G303" s="322">
        <f>SUM(G304:G304)</f>
        <v>0</v>
      </c>
      <c r="H303" s="322">
        <f>SUM(H304:H304)</f>
        <v>0</v>
      </c>
      <c r="I303" s="322">
        <f>SUM(I304:I304)</f>
        <v>80</v>
      </c>
      <c r="J303" s="322">
        <f>SUM(J304:J304)</f>
        <v>80</v>
      </c>
    </row>
    <row r="304" spans="1:10" ht="13.5" thickBot="1">
      <c r="A304" s="548"/>
      <c r="B304" s="718"/>
      <c r="C304" s="719"/>
      <c r="D304" s="471"/>
      <c r="E304" s="472">
        <v>5321</v>
      </c>
      <c r="F304" s="473" t="s">
        <v>266</v>
      </c>
      <c r="G304" s="474">
        <v>0</v>
      </c>
      <c r="H304" s="474">
        <v>0</v>
      </c>
      <c r="I304" s="474">
        <v>80</v>
      </c>
      <c r="J304" s="300">
        <f>H304+I304</f>
        <v>80</v>
      </c>
    </row>
    <row r="305" spans="1:10" ht="12.75">
      <c r="A305" s="547" t="s">
        <v>2</v>
      </c>
      <c r="B305" s="714" t="s">
        <v>275</v>
      </c>
      <c r="C305" s="715"/>
      <c r="D305" s="469">
        <v>2223</v>
      </c>
      <c r="E305" s="469" t="s">
        <v>3</v>
      </c>
      <c r="F305" s="470" t="s">
        <v>276</v>
      </c>
      <c r="G305" s="322">
        <f>SUM(G306:G306)</f>
        <v>0</v>
      </c>
      <c r="H305" s="322">
        <f>SUM(H306:H306)</f>
        <v>0</v>
      </c>
      <c r="I305" s="322">
        <f>SUM(I306:I306)</f>
        <v>86</v>
      </c>
      <c r="J305" s="322">
        <f>SUM(J306:J306)</f>
        <v>86</v>
      </c>
    </row>
    <row r="306" spans="1:10" ht="13.5" thickBot="1">
      <c r="A306" s="548"/>
      <c r="B306" s="718"/>
      <c r="C306" s="719"/>
      <c r="D306" s="471"/>
      <c r="E306" s="472">
        <v>5321</v>
      </c>
      <c r="F306" s="473" t="s">
        <v>266</v>
      </c>
      <c r="G306" s="474">
        <v>0</v>
      </c>
      <c r="H306" s="474">
        <v>0</v>
      </c>
      <c r="I306" s="474">
        <v>86</v>
      </c>
      <c r="J306" s="300">
        <f>H306+I306</f>
        <v>86</v>
      </c>
    </row>
    <row r="307" spans="1:10" ht="12.75">
      <c r="A307" s="547" t="s">
        <v>2</v>
      </c>
      <c r="B307" s="714" t="s">
        <v>277</v>
      </c>
      <c r="C307" s="715"/>
      <c r="D307" s="469">
        <v>2223</v>
      </c>
      <c r="E307" s="469" t="s">
        <v>3</v>
      </c>
      <c r="F307" s="470" t="s">
        <v>278</v>
      </c>
      <c r="G307" s="322">
        <f>SUM(G308:G308)</f>
        <v>0</v>
      </c>
      <c r="H307" s="322">
        <f>SUM(H308:H308)</f>
        <v>0</v>
      </c>
      <c r="I307" s="322">
        <f>SUM(I308:I308)</f>
        <v>29</v>
      </c>
      <c r="J307" s="322">
        <f>SUM(J308:J308)</f>
        <v>29</v>
      </c>
    </row>
    <row r="308" spans="1:10" ht="13.5" thickBot="1">
      <c r="A308" s="548"/>
      <c r="B308" s="718"/>
      <c r="C308" s="719"/>
      <c r="D308" s="471"/>
      <c r="E308" s="472">
        <v>5321</v>
      </c>
      <c r="F308" s="473" t="s">
        <v>266</v>
      </c>
      <c r="G308" s="474">
        <v>0</v>
      </c>
      <c r="H308" s="474">
        <v>0</v>
      </c>
      <c r="I308" s="474">
        <v>29</v>
      </c>
      <c r="J308" s="300">
        <f>H308+I308</f>
        <v>29</v>
      </c>
    </row>
    <row r="309" spans="1:10" ht="12.75">
      <c r="A309" s="547" t="s">
        <v>2</v>
      </c>
      <c r="B309" s="714" t="s">
        <v>279</v>
      </c>
      <c r="C309" s="715"/>
      <c r="D309" s="469">
        <v>2223</v>
      </c>
      <c r="E309" s="469" t="s">
        <v>3</v>
      </c>
      <c r="F309" s="470" t="s">
        <v>280</v>
      </c>
      <c r="G309" s="322">
        <f>SUM(G310:G310)</f>
        <v>0</v>
      </c>
      <c r="H309" s="322">
        <f>SUM(H310:H310)</f>
        <v>0</v>
      </c>
      <c r="I309" s="322">
        <f>SUM(I310:I310)</f>
        <v>50</v>
      </c>
      <c r="J309" s="322">
        <f>SUM(J310:J310)</f>
        <v>50</v>
      </c>
    </row>
    <row r="310" spans="1:10" ht="13.5" thickBot="1">
      <c r="A310" s="548"/>
      <c r="B310" s="716"/>
      <c r="C310" s="717"/>
      <c r="D310" s="471"/>
      <c r="E310" s="472">
        <v>5321</v>
      </c>
      <c r="F310" s="473" t="s">
        <v>266</v>
      </c>
      <c r="G310" s="474">
        <v>0</v>
      </c>
      <c r="H310" s="474">
        <v>0</v>
      </c>
      <c r="I310" s="474">
        <v>50</v>
      </c>
      <c r="J310" s="300">
        <f>H310+I310</f>
        <v>50</v>
      </c>
    </row>
    <row r="311" spans="1:10" ht="12.75">
      <c r="A311" s="549"/>
      <c r="B311" s="475"/>
      <c r="C311" s="475"/>
      <c r="D311" s="383"/>
      <c r="E311" s="476"/>
      <c r="F311" s="477"/>
      <c r="G311" s="386"/>
      <c r="H311" s="386"/>
      <c r="I311" s="386"/>
      <c r="J311" s="386"/>
    </row>
    <row r="316" spans="1:10" s="3" customFormat="1" ht="15.75">
      <c r="A316" s="707" t="s">
        <v>172</v>
      </c>
      <c r="B316" s="707"/>
      <c r="C316" s="707"/>
      <c r="D316" s="707"/>
      <c r="E316" s="707"/>
      <c r="F316" s="707"/>
      <c r="G316" s="707"/>
      <c r="H316" s="707"/>
      <c r="I316" s="707"/>
      <c r="J316" s="707"/>
    </row>
    <row r="317" spans="1:10" s="3" customFormat="1" ht="12" customHeight="1">
      <c r="A317" s="512"/>
      <c r="B317" s="1"/>
      <c r="C317" s="1"/>
      <c r="D317" s="1"/>
      <c r="E317" s="1"/>
      <c r="F317" s="1"/>
      <c r="G317" s="1"/>
      <c r="H317" s="1"/>
      <c r="I317" s="5"/>
      <c r="J317" s="5"/>
    </row>
    <row r="318" spans="1:10" s="3" customFormat="1" ht="15.75">
      <c r="A318" s="707" t="s">
        <v>173</v>
      </c>
      <c r="B318" s="707"/>
      <c r="C318" s="707"/>
      <c r="D318" s="707"/>
      <c r="E318" s="707"/>
      <c r="F318" s="707"/>
      <c r="G318" s="707"/>
      <c r="H318" s="707"/>
      <c r="I318" s="707"/>
      <c r="J318" s="707"/>
    </row>
    <row r="319" spans="1:10" s="3" customFormat="1" ht="12" customHeight="1" thickBot="1">
      <c r="A319" s="513"/>
      <c r="B319" s="134"/>
      <c r="C319" s="134"/>
      <c r="D319" s="5"/>
      <c r="E319" s="5"/>
      <c r="F319" s="5"/>
      <c r="G319" s="135"/>
      <c r="H319" s="135"/>
      <c r="I319" s="5"/>
      <c r="J319" s="135" t="s">
        <v>122</v>
      </c>
    </row>
    <row r="320" spans="1:10" s="142" customFormat="1" ht="23.25" thickBot="1">
      <c r="A320" s="495" t="s">
        <v>7</v>
      </c>
      <c r="B320" s="720" t="s">
        <v>8</v>
      </c>
      <c r="C320" s="721"/>
      <c r="D320" s="137" t="s">
        <v>0</v>
      </c>
      <c r="E320" s="136" t="s">
        <v>9</v>
      </c>
      <c r="F320" s="138" t="s">
        <v>288</v>
      </c>
      <c r="G320" s="139" t="s">
        <v>1</v>
      </c>
      <c r="H320" s="140" t="s">
        <v>21</v>
      </c>
      <c r="I320" s="140" t="s">
        <v>28</v>
      </c>
      <c r="J320" s="141" t="s">
        <v>98</v>
      </c>
    </row>
    <row r="321" spans="1:10" s="145" customFormat="1" ht="12.75" customHeight="1" thickBot="1">
      <c r="A321" s="550" t="s">
        <v>2</v>
      </c>
      <c r="B321" s="268" t="s">
        <v>3</v>
      </c>
      <c r="C321" s="269" t="s">
        <v>3</v>
      </c>
      <c r="D321" s="268" t="s">
        <v>3</v>
      </c>
      <c r="E321" s="270" t="s">
        <v>3</v>
      </c>
      <c r="F321" s="271" t="s">
        <v>99</v>
      </c>
      <c r="G321" s="272">
        <v>7200</v>
      </c>
      <c r="H321" s="272">
        <v>7200</v>
      </c>
      <c r="I321" s="273">
        <f>I322+I339</f>
        <v>2810</v>
      </c>
      <c r="J321" s="274">
        <f>H321+I321</f>
        <v>10010</v>
      </c>
    </row>
    <row r="322" spans="1:10" s="202" customFormat="1" ht="23.25" thickBot="1">
      <c r="A322" s="556" t="s">
        <v>2</v>
      </c>
      <c r="B322" s="557" t="s">
        <v>3</v>
      </c>
      <c r="C322" s="558" t="s">
        <v>3</v>
      </c>
      <c r="D322" s="557" t="s">
        <v>3</v>
      </c>
      <c r="E322" s="559" t="s">
        <v>3</v>
      </c>
      <c r="F322" s="560" t="s">
        <v>290</v>
      </c>
      <c r="G322" s="561">
        <v>0</v>
      </c>
      <c r="H322" s="561">
        <v>0</v>
      </c>
      <c r="I322" s="561">
        <f>I323+I325+I327+I329+I331+I333+I335+I337</f>
        <v>2220</v>
      </c>
      <c r="J322" s="562">
        <f>H322+I322</f>
        <v>2220</v>
      </c>
    </row>
    <row r="323" spans="1:10" s="202" customFormat="1" ht="12.75">
      <c r="A323" s="563" t="s">
        <v>2</v>
      </c>
      <c r="B323" s="417" t="s">
        <v>174</v>
      </c>
      <c r="C323" s="564" t="s">
        <v>5</v>
      </c>
      <c r="D323" s="565" t="s">
        <v>3</v>
      </c>
      <c r="E323" s="565" t="s">
        <v>3</v>
      </c>
      <c r="F323" s="566" t="s">
        <v>313</v>
      </c>
      <c r="G323" s="567">
        <v>0</v>
      </c>
      <c r="H323" s="567">
        <v>0</v>
      </c>
      <c r="I323" s="568">
        <f>I324</f>
        <v>400</v>
      </c>
      <c r="J323" s="569">
        <f>J324</f>
        <v>400</v>
      </c>
    </row>
    <row r="324" spans="1:10" s="202" customFormat="1" ht="13.5" thickBot="1">
      <c r="A324" s="570"/>
      <c r="B324" s="571"/>
      <c r="C324" s="572"/>
      <c r="D324" s="573">
        <v>2143</v>
      </c>
      <c r="E324" s="573">
        <v>5229</v>
      </c>
      <c r="F324" s="574" t="s">
        <v>291</v>
      </c>
      <c r="G324" s="575">
        <v>0</v>
      </c>
      <c r="H324" s="575">
        <v>0</v>
      </c>
      <c r="I324" s="576">
        <v>400</v>
      </c>
      <c r="J324" s="222">
        <f>I324+H324</f>
        <v>400</v>
      </c>
    </row>
    <row r="325" spans="1:10" s="202" customFormat="1" ht="12.75">
      <c r="A325" s="563" t="s">
        <v>2</v>
      </c>
      <c r="B325" s="417" t="s">
        <v>176</v>
      </c>
      <c r="C325" s="564" t="s">
        <v>5</v>
      </c>
      <c r="D325" s="565" t="s">
        <v>3</v>
      </c>
      <c r="E325" s="565" t="s">
        <v>3</v>
      </c>
      <c r="F325" s="566" t="s">
        <v>314</v>
      </c>
      <c r="G325" s="567">
        <v>0</v>
      </c>
      <c r="H325" s="567">
        <v>0</v>
      </c>
      <c r="I325" s="568">
        <f>I326</f>
        <v>400</v>
      </c>
      <c r="J325" s="569">
        <f>J326</f>
        <v>400</v>
      </c>
    </row>
    <row r="326" spans="1:10" s="202" customFormat="1" ht="13.5" thickBot="1">
      <c r="A326" s="570"/>
      <c r="B326" s="571"/>
      <c r="C326" s="572"/>
      <c r="D326" s="573">
        <v>2143</v>
      </c>
      <c r="E326" s="577">
        <v>5229</v>
      </c>
      <c r="F326" s="574" t="s">
        <v>292</v>
      </c>
      <c r="G326" s="575">
        <v>0</v>
      </c>
      <c r="H326" s="575">
        <v>0</v>
      </c>
      <c r="I326" s="576">
        <v>400</v>
      </c>
      <c r="J326" s="222">
        <f>I326+H326</f>
        <v>400</v>
      </c>
    </row>
    <row r="327" spans="1:10" s="202" customFormat="1" ht="12.75">
      <c r="A327" s="563" t="s">
        <v>2</v>
      </c>
      <c r="B327" s="417" t="s">
        <v>293</v>
      </c>
      <c r="C327" s="564" t="s">
        <v>5</v>
      </c>
      <c r="D327" s="565" t="s">
        <v>3</v>
      </c>
      <c r="E327" s="565" t="s">
        <v>3</v>
      </c>
      <c r="F327" s="566" t="s">
        <v>315</v>
      </c>
      <c r="G327" s="567">
        <v>0</v>
      </c>
      <c r="H327" s="567">
        <v>0</v>
      </c>
      <c r="I327" s="568">
        <f>I328</f>
        <v>400</v>
      </c>
      <c r="J327" s="569">
        <f>J328</f>
        <v>400</v>
      </c>
    </row>
    <row r="328" spans="1:10" s="202" customFormat="1" ht="13.5" thickBot="1">
      <c r="A328" s="578"/>
      <c r="B328" s="571"/>
      <c r="C328" s="579"/>
      <c r="D328" s="580">
        <v>2143</v>
      </c>
      <c r="E328" s="581">
        <v>5229</v>
      </c>
      <c r="F328" s="582" t="s">
        <v>294</v>
      </c>
      <c r="G328" s="583">
        <v>0</v>
      </c>
      <c r="H328" s="583">
        <v>0</v>
      </c>
      <c r="I328" s="576">
        <v>400</v>
      </c>
      <c r="J328" s="222">
        <f>I328+H328</f>
        <v>400</v>
      </c>
    </row>
    <row r="329" spans="1:10" s="202" customFormat="1" ht="12.75">
      <c r="A329" s="563" t="s">
        <v>2</v>
      </c>
      <c r="B329" s="417" t="s">
        <v>295</v>
      </c>
      <c r="C329" s="564" t="s">
        <v>5</v>
      </c>
      <c r="D329" s="565" t="s">
        <v>3</v>
      </c>
      <c r="E329" s="565" t="s">
        <v>3</v>
      </c>
      <c r="F329" s="566" t="s">
        <v>316</v>
      </c>
      <c r="G329" s="567">
        <v>0</v>
      </c>
      <c r="H329" s="567">
        <v>0</v>
      </c>
      <c r="I329" s="568">
        <f>I330</f>
        <v>250</v>
      </c>
      <c r="J329" s="569">
        <f>J330</f>
        <v>250</v>
      </c>
    </row>
    <row r="330" spans="1:10" s="202" customFormat="1" ht="13.5" thickBot="1">
      <c r="A330" s="578"/>
      <c r="B330" s="584"/>
      <c r="C330" s="579"/>
      <c r="D330" s="580">
        <v>2143</v>
      </c>
      <c r="E330" s="581">
        <v>5329</v>
      </c>
      <c r="F330" s="582" t="s">
        <v>296</v>
      </c>
      <c r="G330" s="583">
        <v>0</v>
      </c>
      <c r="H330" s="583">
        <v>0</v>
      </c>
      <c r="I330" s="585">
        <v>250</v>
      </c>
      <c r="J330" s="586">
        <f>I330+H330</f>
        <v>250</v>
      </c>
    </row>
    <row r="331" spans="1:10" s="202" customFormat="1" ht="12.75">
      <c r="A331" s="587" t="s">
        <v>2</v>
      </c>
      <c r="B331" s="417" t="s">
        <v>297</v>
      </c>
      <c r="C331" s="564" t="s">
        <v>5</v>
      </c>
      <c r="D331" s="565" t="s">
        <v>3</v>
      </c>
      <c r="E331" s="565" t="s">
        <v>3</v>
      </c>
      <c r="F331" s="588" t="s">
        <v>298</v>
      </c>
      <c r="G331" s="567">
        <v>0</v>
      </c>
      <c r="H331" s="567">
        <v>0</v>
      </c>
      <c r="I331" s="568">
        <f>I332</f>
        <v>50</v>
      </c>
      <c r="J331" s="569">
        <f>J332</f>
        <v>50</v>
      </c>
    </row>
    <row r="332" spans="1:10" s="202" customFormat="1" ht="13.5" thickBot="1">
      <c r="A332" s="589"/>
      <c r="B332" s="571"/>
      <c r="C332" s="590"/>
      <c r="D332" s="577">
        <v>2143</v>
      </c>
      <c r="E332" s="577">
        <v>5229</v>
      </c>
      <c r="F332" s="574" t="s">
        <v>147</v>
      </c>
      <c r="G332" s="575">
        <v>0</v>
      </c>
      <c r="H332" s="575">
        <v>0</v>
      </c>
      <c r="I332" s="576">
        <v>50</v>
      </c>
      <c r="J332" s="222">
        <f>I332+H332</f>
        <v>50</v>
      </c>
    </row>
    <row r="333" spans="1:10" s="202" customFormat="1" ht="22.5">
      <c r="A333" s="587" t="s">
        <v>2</v>
      </c>
      <c r="B333" s="591" t="s">
        <v>299</v>
      </c>
      <c r="C333" s="592" t="s">
        <v>5</v>
      </c>
      <c r="D333" s="593" t="s">
        <v>3</v>
      </c>
      <c r="E333" s="593" t="s">
        <v>3</v>
      </c>
      <c r="F333" s="594" t="s">
        <v>317</v>
      </c>
      <c r="G333" s="595">
        <v>0</v>
      </c>
      <c r="H333" s="595">
        <v>0</v>
      </c>
      <c r="I333" s="596">
        <f>I334</f>
        <v>170</v>
      </c>
      <c r="J333" s="597">
        <f>J334</f>
        <v>170</v>
      </c>
    </row>
    <row r="334" spans="1:10" s="202" customFormat="1" ht="13.5" thickBot="1">
      <c r="A334" s="578"/>
      <c r="B334" s="571"/>
      <c r="C334" s="579"/>
      <c r="D334" s="580">
        <v>2143</v>
      </c>
      <c r="E334" s="581">
        <v>5222</v>
      </c>
      <c r="F334" s="582" t="s">
        <v>171</v>
      </c>
      <c r="G334" s="583">
        <v>0</v>
      </c>
      <c r="H334" s="583">
        <v>0</v>
      </c>
      <c r="I334" s="576">
        <v>170</v>
      </c>
      <c r="J334" s="222">
        <f>I334+H334</f>
        <v>170</v>
      </c>
    </row>
    <row r="335" spans="1:10" s="202" customFormat="1" ht="22.5">
      <c r="A335" s="563" t="s">
        <v>2</v>
      </c>
      <c r="B335" s="417" t="s">
        <v>300</v>
      </c>
      <c r="C335" s="564" t="s">
        <v>5</v>
      </c>
      <c r="D335" s="565" t="s">
        <v>3</v>
      </c>
      <c r="E335" s="565" t="s">
        <v>3</v>
      </c>
      <c r="F335" s="566" t="s">
        <v>318</v>
      </c>
      <c r="G335" s="567">
        <v>0</v>
      </c>
      <c r="H335" s="567">
        <v>0</v>
      </c>
      <c r="I335" s="568">
        <f>I336</f>
        <v>50</v>
      </c>
      <c r="J335" s="569">
        <f>J336</f>
        <v>50</v>
      </c>
    </row>
    <row r="336" spans="1:10" s="203" customFormat="1" ht="23.25" thickBot="1">
      <c r="A336" s="570"/>
      <c r="B336" s="571"/>
      <c r="C336" s="572"/>
      <c r="D336" s="573">
        <v>2143</v>
      </c>
      <c r="E336" s="573">
        <v>5213</v>
      </c>
      <c r="F336" s="574" t="s">
        <v>319</v>
      </c>
      <c r="G336" s="583">
        <v>0</v>
      </c>
      <c r="H336" s="583">
        <v>0</v>
      </c>
      <c r="I336" s="576">
        <v>50</v>
      </c>
      <c r="J336" s="222">
        <f>I336+H336</f>
        <v>50</v>
      </c>
    </row>
    <row r="337" spans="1:10" s="202" customFormat="1" ht="12.75">
      <c r="A337" s="598" t="s">
        <v>2</v>
      </c>
      <c r="B337" s="417" t="s">
        <v>301</v>
      </c>
      <c r="C337" s="599" t="s">
        <v>5</v>
      </c>
      <c r="D337" s="565" t="s">
        <v>3</v>
      </c>
      <c r="E337" s="565" t="s">
        <v>3</v>
      </c>
      <c r="F337" s="600" t="s">
        <v>302</v>
      </c>
      <c r="G337" s="567">
        <v>0</v>
      </c>
      <c r="H337" s="567">
        <v>0</v>
      </c>
      <c r="I337" s="568">
        <f>I338</f>
        <v>500</v>
      </c>
      <c r="J337" s="569">
        <f>J338</f>
        <v>500</v>
      </c>
    </row>
    <row r="338" spans="1:10" s="202" customFormat="1" ht="13.5" thickBot="1">
      <c r="A338" s="414"/>
      <c r="B338" s="571"/>
      <c r="C338" s="418"/>
      <c r="D338" s="415">
        <v>3319</v>
      </c>
      <c r="E338" s="416">
        <v>5901</v>
      </c>
      <c r="F338" s="234" t="s">
        <v>175</v>
      </c>
      <c r="G338" s="583">
        <v>0</v>
      </c>
      <c r="H338" s="583">
        <v>0</v>
      </c>
      <c r="I338" s="576">
        <v>500</v>
      </c>
      <c r="J338" s="419">
        <f>I338+H338</f>
        <v>500</v>
      </c>
    </row>
    <row r="339" spans="1:10" s="203" customFormat="1" ht="23.25" thickBot="1">
      <c r="A339" s="556" t="s">
        <v>2</v>
      </c>
      <c r="B339" s="417"/>
      <c r="C339" s="558" t="s">
        <v>3</v>
      </c>
      <c r="D339" s="557" t="s">
        <v>3</v>
      </c>
      <c r="E339" s="559" t="s">
        <v>3</v>
      </c>
      <c r="F339" s="560" t="s">
        <v>303</v>
      </c>
      <c r="G339" s="561">
        <v>0</v>
      </c>
      <c r="H339" s="561">
        <v>0</v>
      </c>
      <c r="I339" s="561">
        <f>I340+I342+I344+I346+I348+I350</f>
        <v>590</v>
      </c>
      <c r="J339" s="562">
        <f>H339+I339</f>
        <v>590</v>
      </c>
    </row>
    <row r="340" spans="1:10" s="202" customFormat="1" ht="12.75">
      <c r="A340" s="563" t="s">
        <v>2</v>
      </c>
      <c r="B340" s="417" t="s">
        <v>304</v>
      </c>
      <c r="C340" s="564" t="s">
        <v>5</v>
      </c>
      <c r="D340" s="565" t="s">
        <v>3</v>
      </c>
      <c r="E340" s="565" t="s">
        <v>3</v>
      </c>
      <c r="F340" s="566" t="s">
        <v>320</v>
      </c>
      <c r="G340" s="567">
        <v>0</v>
      </c>
      <c r="H340" s="567">
        <v>0</v>
      </c>
      <c r="I340" s="568">
        <f>I341</f>
        <v>200</v>
      </c>
      <c r="J340" s="569">
        <f>J341</f>
        <v>200</v>
      </c>
    </row>
    <row r="341" spans="1:10" s="202" customFormat="1" ht="23.25" thickBot="1">
      <c r="A341" s="570"/>
      <c r="B341" s="571"/>
      <c r="C341" s="572"/>
      <c r="D341" s="573">
        <v>3312</v>
      </c>
      <c r="E341" s="573">
        <v>5213</v>
      </c>
      <c r="F341" s="574" t="s">
        <v>319</v>
      </c>
      <c r="G341" s="583">
        <v>0</v>
      </c>
      <c r="H341" s="583">
        <v>0</v>
      </c>
      <c r="I341" s="576">
        <v>200</v>
      </c>
      <c r="J341" s="222">
        <f>I341+H341</f>
        <v>200</v>
      </c>
    </row>
    <row r="342" spans="1:10" s="202" customFormat="1" ht="12.75">
      <c r="A342" s="563" t="s">
        <v>2</v>
      </c>
      <c r="B342" s="417" t="s">
        <v>305</v>
      </c>
      <c r="C342" s="564" t="s">
        <v>5</v>
      </c>
      <c r="D342" s="565" t="s">
        <v>3</v>
      </c>
      <c r="E342" s="565" t="s">
        <v>3</v>
      </c>
      <c r="F342" s="566" t="s">
        <v>306</v>
      </c>
      <c r="G342" s="567">
        <v>0</v>
      </c>
      <c r="H342" s="567">
        <v>0</v>
      </c>
      <c r="I342" s="568">
        <f>I343</f>
        <v>100</v>
      </c>
      <c r="J342" s="569">
        <f>J343</f>
        <v>100</v>
      </c>
    </row>
    <row r="343" spans="1:10" s="202" customFormat="1" ht="13.5" thickBot="1">
      <c r="A343" s="570"/>
      <c r="B343" s="571"/>
      <c r="C343" s="572"/>
      <c r="D343" s="573">
        <v>3312</v>
      </c>
      <c r="E343" s="573">
        <v>5222</v>
      </c>
      <c r="F343" s="582" t="s">
        <v>171</v>
      </c>
      <c r="G343" s="583">
        <v>0</v>
      </c>
      <c r="H343" s="583">
        <v>0</v>
      </c>
      <c r="I343" s="576">
        <v>100</v>
      </c>
      <c r="J343" s="222">
        <f>I343+H343</f>
        <v>100</v>
      </c>
    </row>
    <row r="344" spans="1:10" s="202" customFormat="1" ht="22.5">
      <c r="A344" s="563" t="s">
        <v>2</v>
      </c>
      <c r="B344" s="417" t="s">
        <v>307</v>
      </c>
      <c r="C344" s="564" t="s">
        <v>5</v>
      </c>
      <c r="D344" s="565" t="s">
        <v>3</v>
      </c>
      <c r="E344" s="565" t="s">
        <v>3</v>
      </c>
      <c r="F344" s="566" t="s">
        <v>321</v>
      </c>
      <c r="G344" s="567">
        <v>0</v>
      </c>
      <c r="H344" s="567">
        <v>0</v>
      </c>
      <c r="I344" s="568">
        <f>I345</f>
        <v>50</v>
      </c>
      <c r="J344" s="569">
        <f>J345</f>
        <v>50</v>
      </c>
    </row>
    <row r="345" spans="1:10" s="202" customFormat="1" ht="13.5" thickBot="1">
      <c r="A345" s="570"/>
      <c r="B345" s="571"/>
      <c r="C345" s="572"/>
      <c r="D345" s="573">
        <v>3312</v>
      </c>
      <c r="E345" s="573">
        <v>5222</v>
      </c>
      <c r="F345" s="582" t="s">
        <v>171</v>
      </c>
      <c r="G345" s="583">
        <v>0</v>
      </c>
      <c r="H345" s="583">
        <v>0</v>
      </c>
      <c r="I345" s="576">
        <v>50</v>
      </c>
      <c r="J345" s="222">
        <f>I345+H345</f>
        <v>50</v>
      </c>
    </row>
    <row r="346" spans="1:10" s="202" customFormat="1" ht="22.5">
      <c r="A346" s="587" t="s">
        <v>2</v>
      </c>
      <c r="B346" s="417" t="s">
        <v>308</v>
      </c>
      <c r="C346" s="564" t="s">
        <v>5</v>
      </c>
      <c r="D346" s="565" t="s">
        <v>3</v>
      </c>
      <c r="E346" s="565" t="s">
        <v>3</v>
      </c>
      <c r="F346" s="600" t="s">
        <v>322</v>
      </c>
      <c r="G346" s="567">
        <v>0</v>
      </c>
      <c r="H346" s="567">
        <v>0</v>
      </c>
      <c r="I346" s="568">
        <f>I347</f>
        <v>70</v>
      </c>
      <c r="J346" s="569">
        <f>J347</f>
        <v>70</v>
      </c>
    </row>
    <row r="347" spans="1:10" s="202" customFormat="1" ht="23.25" thickBot="1">
      <c r="A347" s="414"/>
      <c r="B347" s="571"/>
      <c r="C347" s="418"/>
      <c r="D347" s="415">
        <v>3312</v>
      </c>
      <c r="E347" s="416">
        <v>5213</v>
      </c>
      <c r="F347" s="574" t="s">
        <v>319</v>
      </c>
      <c r="G347" s="583">
        <v>0</v>
      </c>
      <c r="H347" s="583">
        <v>0</v>
      </c>
      <c r="I347" s="576">
        <v>70</v>
      </c>
      <c r="J347" s="222">
        <f>I347+H347</f>
        <v>70</v>
      </c>
    </row>
    <row r="348" spans="1:10" s="202" customFormat="1" ht="22.5">
      <c r="A348" s="587" t="s">
        <v>2</v>
      </c>
      <c r="B348" s="417" t="s">
        <v>309</v>
      </c>
      <c r="C348" s="564" t="s">
        <v>5</v>
      </c>
      <c r="D348" s="565" t="s">
        <v>3</v>
      </c>
      <c r="E348" s="565" t="s">
        <v>3</v>
      </c>
      <c r="F348" s="600" t="s">
        <v>323</v>
      </c>
      <c r="G348" s="567">
        <v>0</v>
      </c>
      <c r="H348" s="567">
        <v>0</v>
      </c>
      <c r="I348" s="568">
        <f>I349</f>
        <v>70</v>
      </c>
      <c r="J348" s="569">
        <f>J349</f>
        <v>70</v>
      </c>
    </row>
    <row r="349" spans="1:10" s="202" customFormat="1" ht="13.5" thickBot="1">
      <c r="A349" s="414"/>
      <c r="B349" s="571"/>
      <c r="C349" s="418"/>
      <c r="D349" s="415">
        <v>3315</v>
      </c>
      <c r="E349" s="416">
        <v>5339</v>
      </c>
      <c r="F349" s="601" t="s">
        <v>310</v>
      </c>
      <c r="G349" s="583">
        <v>0</v>
      </c>
      <c r="H349" s="583">
        <v>0</v>
      </c>
      <c r="I349" s="576">
        <v>70</v>
      </c>
      <c r="J349" s="222">
        <f>I349+H349</f>
        <v>70</v>
      </c>
    </row>
    <row r="350" spans="1:10" s="145" customFormat="1" ht="12.75" customHeight="1">
      <c r="A350" s="552" t="s">
        <v>2</v>
      </c>
      <c r="B350" s="481" t="s">
        <v>311</v>
      </c>
      <c r="C350" s="493" t="s">
        <v>5</v>
      </c>
      <c r="D350" s="494" t="s">
        <v>3</v>
      </c>
      <c r="E350" s="490" t="s">
        <v>3</v>
      </c>
      <c r="F350" s="491" t="s">
        <v>324</v>
      </c>
      <c r="G350" s="482">
        <v>0</v>
      </c>
      <c r="H350" s="482">
        <v>0</v>
      </c>
      <c r="I350" s="483">
        <f>I351</f>
        <v>100</v>
      </c>
      <c r="J350" s="484">
        <f>J351</f>
        <v>100</v>
      </c>
    </row>
    <row r="351" spans="1:10" s="145" customFormat="1" ht="12.75" customHeight="1" thickBot="1">
      <c r="A351" s="551"/>
      <c r="B351" s="485"/>
      <c r="C351" s="486"/>
      <c r="D351" s="487">
        <v>3321</v>
      </c>
      <c r="E351" s="487">
        <v>5339</v>
      </c>
      <c r="F351" s="492" t="s">
        <v>312</v>
      </c>
      <c r="G351" s="488">
        <v>0</v>
      </c>
      <c r="H351" s="488">
        <v>0</v>
      </c>
      <c r="I351" s="489">
        <v>100</v>
      </c>
      <c r="J351" s="413">
        <f>I351+H351</f>
        <v>100</v>
      </c>
    </row>
    <row r="353" spans="1:10" s="3" customFormat="1" ht="15.75">
      <c r="A353" s="707" t="s">
        <v>120</v>
      </c>
      <c r="B353" s="707"/>
      <c r="C353" s="707"/>
      <c r="D353" s="707"/>
      <c r="E353" s="707"/>
      <c r="F353" s="707"/>
      <c r="G353" s="707"/>
      <c r="H353" s="707"/>
      <c r="I353" s="707"/>
      <c r="J353" s="707"/>
    </row>
    <row r="354" spans="1:10" s="3" customFormat="1" ht="12.75" customHeight="1">
      <c r="A354" s="518"/>
      <c r="B354" s="89"/>
      <c r="C354" s="89"/>
      <c r="D354" s="88"/>
      <c r="E354" s="88"/>
      <c r="F354" s="90"/>
      <c r="G354" s="91"/>
      <c r="H354" s="91"/>
      <c r="I354" s="92"/>
      <c r="J354" s="91"/>
    </row>
    <row r="355" spans="1:10" s="3" customFormat="1" ht="15.75">
      <c r="A355" s="707" t="s">
        <v>127</v>
      </c>
      <c r="B355" s="707"/>
      <c r="C355" s="707"/>
      <c r="D355" s="707"/>
      <c r="E355" s="707"/>
      <c r="F355" s="707"/>
      <c r="G355" s="707"/>
      <c r="H355" s="707"/>
      <c r="I355" s="707"/>
      <c r="J355" s="707"/>
    </row>
    <row r="356" spans="1:10" s="3" customFormat="1" ht="13.5" thickBot="1">
      <c r="A356" s="513"/>
      <c r="B356" s="134"/>
      <c r="C356" s="134"/>
      <c r="D356" s="5"/>
      <c r="E356" s="5"/>
      <c r="F356" s="5"/>
      <c r="G356" s="135"/>
      <c r="H356" s="135"/>
      <c r="I356" s="5"/>
      <c r="J356" s="135" t="s">
        <v>122</v>
      </c>
    </row>
    <row r="357" spans="1:10" s="3" customFormat="1" ht="23.25" thickBot="1">
      <c r="A357" s="495" t="s">
        <v>7</v>
      </c>
      <c r="B357" s="720" t="s">
        <v>8</v>
      </c>
      <c r="C357" s="721"/>
      <c r="D357" s="137" t="s">
        <v>0</v>
      </c>
      <c r="E357" s="136" t="s">
        <v>9</v>
      </c>
      <c r="F357" s="138" t="s">
        <v>289</v>
      </c>
      <c r="G357" s="140" t="s">
        <v>1</v>
      </c>
      <c r="H357" s="140" t="s">
        <v>21</v>
      </c>
      <c r="I357" s="140" t="s">
        <v>28</v>
      </c>
      <c r="J357" s="431" t="s">
        <v>98</v>
      </c>
    </row>
    <row r="358" spans="1:10" s="3" customFormat="1" ht="13.5" thickBot="1">
      <c r="A358" s="496" t="s">
        <v>2</v>
      </c>
      <c r="B358" s="95" t="s">
        <v>3</v>
      </c>
      <c r="C358" s="143" t="s">
        <v>3</v>
      </c>
      <c r="D358" s="95" t="s">
        <v>3</v>
      </c>
      <c r="E358" s="144" t="s">
        <v>3</v>
      </c>
      <c r="F358" s="171" t="s">
        <v>128</v>
      </c>
      <c r="G358" s="98">
        <v>0</v>
      </c>
      <c r="H358" s="99">
        <f>H359+H360</f>
        <v>0</v>
      </c>
      <c r="I358" s="99">
        <f>I359+I360</f>
        <v>5000</v>
      </c>
      <c r="J358" s="100">
        <f>I358</f>
        <v>5000</v>
      </c>
    </row>
    <row r="359" spans="1:10" s="179" customFormat="1" ht="12" thickBot="1">
      <c r="A359" s="553" t="s">
        <v>3</v>
      </c>
      <c r="B359" s="172" t="s">
        <v>129</v>
      </c>
      <c r="C359" s="173" t="s">
        <v>5</v>
      </c>
      <c r="D359" s="174">
        <v>6310</v>
      </c>
      <c r="E359" s="175">
        <v>5163</v>
      </c>
      <c r="F359" s="176" t="s">
        <v>130</v>
      </c>
      <c r="G359" s="177">
        <v>0</v>
      </c>
      <c r="H359" s="178">
        <v>0</v>
      </c>
      <c r="I359" s="178">
        <v>3.5</v>
      </c>
      <c r="J359" s="100">
        <f>I359</f>
        <v>3.5</v>
      </c>
    </row>
    <row r="360" spans="1:10" s="179" customFormat="1" ht="11.25">
      <c r="A360" s="554" t="s">
        <v>2</v>
      </c>
      <c r="B360" s="180" t="s">
        <v>131</v>
      </c>
      <c r="C360" s="181" t="s">
        <v>5</v>
      </c>
      <c r="D360" s="182" t="s">
        <v>3</v>
      </c>
      <c r="E360" s="183" t="s">
        <v>3</v>
      </c>
      <c r="F360" s="184" t="s">
        <v>132</v>
      </c>
      <c r="G360" s="185">
        <v>0</v>
      </c>
      <c r="H360" s="186">
        <v>0</v>
      </c>
      <c r="I360" s="186">
        <f>I361</f>
        <v>4996.5</v>
      </c>
      <c r="J360" s="34">
        <f>I360</f>
        <v>4996.5</v>
      </c>
    </row>
    <row r="361" spans="1:10" s="179" customFormat="1" ht="12" thickBot="1">
      <c r="A361" s="555"/>
      <c r="B361" s="187"/>
      <c r="C361" s="188"/>
      <c r="D361" s="189">
        <v>5273</v>
      </c>
      <c r="E361" s="190">
        <v>5901</v>
      </c>
      <c r="F361" s="191" t="s">
        <v>133</v>
      </c>
      <c r="G361" s="192">
        <v>0</v>
      </c>
      <c r="H361" s="193">
        <v>0</v>
      </c>
      <c r="I361" s="193">
        <v>4996.5</v>
      </c>
      <c r="J361" s="420">
        <f>I361</f>
        <v>4996.5</v>
      </c>
    </row>
  </sheetData>
  <sheetProtection/>
  <mergeCells count="115">
    <mergeCell ref="B143:C143"/>
    <mergeCell ref="B146:C146"/>
    <mergeCell ref="A316:J316"/>
    <mergeCell ref="A318:J318"/>
    <mergeCell ref="B320:C320"/>
    <mergeCell ref="A107:J107"/>
    <mergeCell ref="B111:C111"/>
    <mergeCell ref="B112:C112"/>
    <mergeCell ref="B113:C113"/>
    <mergeCell ref="B118:C118"/>
    <mergeCell ref="B123:C123"/>
    <mergeCell ref="B134:C134"/>
    <mergeCell ref="B269:C269"/>
    <mergeCell ref="A214:J214"/>
    <mergeCell ref="A278:J278"/>
    <mergeCell ref="B280:C280"/>
    <mergeCell ref="A276:J276"/>
    <mergeCell ref="A236:J236"/>
    <mergeCell ref="A238:J238"/>
    <mergeCell ref="B240:C240"/>
    <mergeCell ref="A247:J247"/>
    <mergeCell ref="B218:C218"/>
    <mergeCell ref="A227:J227"/>
    <mergeCell ref="A229:J229"/>
    <mergeCell ref="B231:C231"/>
    <mergeCell ref="A267:J267"/>
    <mergeCell ref="A265:J265"/>
    <mergeCell ref="A249:J249"/>
    <mergeCell ref="B251:C251"/>
    <mergeCell ref="A59:J59"/>
    <mergeCell ref="A74:J74"/>
    <mergeCell ref="A76:J76"/>
    <mergeCell ref="B78:C78"/>
    <mergeCell ref="A198:J198"/>
    <mergeCell ref="A200:J200"/>
    <mergeCell ref="A83:J83"/>
    <mergeCell ref="A85:J85"/>
    <mergeCell ref="B87:C87"/>
    <mergeCell ref="A162:J162"/>
    <mergeCell ref="B47:C47"/>
    <mergeCell ref="B48:C48"/>
    <mergeCell ref="B49:C49"/>
    <mergeCell ref="B50:C50"/>
    <mergeCell ref="B51:C51"/>
    <mergeCell ref="A57:J57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1:C11"/>
    <mergeCell ref="B12:C12"/>
    <mergeCell ref="B13:C13"/>
    <mergeCell ref="A173:J173"/>
    <mergeCell ref="A175:J175"/>
    <mergeCell ref="A15:J15"/>
    <mergeCell ref="A17:J17"/>
    <mergeCell ref="B19:C19"/>
    <mergeCell ref="B21:C21"/>
    <mergeCell ref="B22:C22"/>
    <mergeCell ref="G2:J2"/>
    <mergeCell ref="A3:J3"/>
    <mergeCell ref="A5:J5"/>
    <mergeCell ref="A7:J7"/>
    <mergeCell ref="B9:C9"/>
    <mergeCell ref="B10:C10"/>
    <mergeCell ref="B357:C357"/>
    <mergeCell ref="A150:J150"/>
    <mergeCell ref="A152:J152"/>
    <mergeCell ref="B154:C154"/>
    <mergeCell ref="A353:J353"/>
    <mergeCell ref="A355:J355"/>
    <mergeCell ref="A164:J164"/>
    <mergeCell ref="A216:J216"/>
    <mergeCell ref="A287:J287"/>
    <mergeCell ref="A289:J289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7:C307"/>
    <mergeCell ref="B308:C308"/>
    <mergeCell ref="B309:C309"/>
    <mergeCell ref="B310:C310"/>
    <mergeCell ref="B301:C301"/>
    <mergeCell ref="B302:C302"/>
    <mergeCell ref="B303:C303"/>
    <mergeCell ref="B304:C304"/>
    <mergeCell ref="B305:C305"/>
    <mergeCell ref="B306:C306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scale="96" r:id="rId1"/>
  <ignoredErrors>
    <ignoredError sqref="J325:J3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Matouskova Anna</dc:creator>
  <cp:keywords/>
  <dc:description/>
  <cp:lastModifiedBy>Klima Jan</cp:lastModifiedBy>
  <cp:lastPrinted>2014-02-26T14:46:07Z</cp:lastPrinted>
  <dcterms:created xsi:type="dcterms:W3CDTF">2014-01-03T12:23:02Z</dcterms:created>
  <dcterms:modified xsi:type="dcterms:W3CDTF">2014-02-26T14:49:22Z</dcterms:modified>
  <cp:category/>
  <cp:version/>
  <cp:contentType/>
  <cp:contentStatus/>
</cp:coreProperties>
</file>