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13 04" sheetId="2" r:id="rId2"/>
    <sheet name="913 05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<sst xmlns="http://schemas.openxmlformats.org/spreadsheetml/2006/main" count="147" uniqueCount="94">
  <si>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</si>
  <si>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</si>
  <si>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</si>
  <si>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</si>
  <si>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</si>
  <si>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</si>
  <si>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</si>
  <si>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</si>
  <si>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</si>
  <si>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</si>
  <si>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</si>
  <si>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</si>
  <si>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</si>
  <si>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</si>
  <si>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</si>
  <si>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</si>
  <si>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</si>
  <si>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</si>
  <si>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</si>
  <si>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</si>
  <si>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</si>
  <si>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</si>
  <si>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</si>
  <si>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</si>
  <si>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</si>
  <si>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</si>
  <si>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</si>
  <si>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</si>
  <si>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</si>
  <si>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</si>
  <si>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</si>
  <si>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</si>
  <si>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</si>
  <si>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</si>
  <si>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</si>
  <si>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</si>
  <si>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</si>
  <si>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</si>
  <si>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</si>
  <si>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</si>
  <si>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</si>
  <si>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</si>
  <si>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</si>
  <si>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</si>
  <si>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</si>
  <si>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</si>
  <si>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</si>
  <si>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</si>
  <si>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</si>
  <si>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</si>
  <si>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</si>
  <si>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</si>
  <si>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</si>
  <si>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</si>
  <si>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</si>
  <si>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</si>
  <si>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</si>
  <si>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</si>
  <si>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</si>
  <si>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</si>
  <si>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</si>
  <si>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</si>
  <si>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</si>
  <si>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</si>
  <si>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ZR-RO č. 21/14</t>
  </si>
  <si>
    <t>uk.</t>
  </si>
  <si>
    <t>§</t>
  </si>
  <si>
    <t>SU</t>
  </si>
  <si>
    <t>x</t>
  </si>
  <si>
    <t>1455</t>
  </si>
  <si>
    <t>1501</t>
  </si>
  <si>
    <t>1414</t>
  </si>
  <si>
    <t>1424</t>
  </si>
  <si>
    <t>1452</t>
  </si>
  <si>
    <t>DU</t>
  </si>
  <si>
    <t>Obchodní akademie a Jazyková škola s PSJZ Liberec,Šamánkova 8</t>
  </si>
  <si>
    <t>provozní příspěvek celkem</t>
  </si>
  <si>
    <t>ROZPIS ROZPOČTU LIBERECKÉHO KRAJE 2014</t>
  </si>
  <si>
    <t>Odbor školství, mládeže, tělovýchovy a sportu</t>
  </si>
  <si>
    <t>Výdaje 2014 - dílčí a rozpisové ukazatele</t>
  </si>
  <si>
    <t>tis.Kč</t>
  </si>
  <si>
    <t>ORG.</t>
  </si>
  <si>
    <t>91304 - P Ř Í S P Ě V K O V É  O R G A N I Z A C E</t>
  </si>
  <si>
    <t>SR 2014</t>
  </si>
  <si>
    <t>UR 2014</t>
  </si>
  <si>
    <t>Provozní příspěvky PO v resortu celkem</t>
  </si>
  <si>
    <t>ZŠ a MŠ logopedická, E.Krásnohorské 921, Liberec</t>
  </si>
  <si>
    <t xml:space="preserve">strana č. 27 </t>
  </si>
  <si>
    <t>VOŠ sklářská a SŠ, Nový Bor, Wolkerova 316</t>
  </si>
  <si>
    <t>OA, Hotelová škola a Střední odborná škola, Turnov, Zborovská 519</t>
  </si>
  <si>
    <t xml:space="preserve">Jedličkův ústav Liberec </t>
  </si>
  <si>
    <t>ZR-RO 21/14</t>
  </si>
  <si>
    <t>Odbor sociálních věcí</t>
  </si>
  <si>
    <t>91305 - P Ř Í S P Ě V K O V É  O R G A N I Z A C 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</si>
</sst>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#,##0.0000"/>
    <numFmt numFmtId="168" formatCode="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color indexed="18"/>
      <name val="Arial CE"/>
      <family val="0"/>
    </font>
    <font>
      <sz val="8"/>
      <color indexed="10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color indexed="18"/>
      <name val="Arial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8" fillId="0" borderId="0" xfId="51">
      <alignment/>
      <protection/>
    </xf>
    <xf numFmtId="167" fontId="3" fillId="0" borderId="11" xfId="0" applyNumberFormat="1" applyFont="1" applyBorder="1" applyAlignment="1">
      <alignment horizontal="right" vertical="center" wrapText="1"/>
    </xf>
    <xf numFmtId="167" fontId="4" fillId="0" borderId="14" xfId="0" applyNumberFormat="1" applyFont="1" applyBorder="1" applyAlignment="1">
      <alignment vertical="center"/>
    </xf>
    <xf numFmtId="167" fontId="4" fillId="0" borderId="11" xfId="0" applyNumberFormat="1" applyFont="1" applyBorder="1" applyAlignment="1">
      <alignment horizontal="right" vertical="center" wrapText="1"/>
    </xf>
    <xf numFmtId="167" fontId="4" fillId="0" borderId="14" xfId="0" applyNumberFormat="1" applyFont="1" applyBorder="1" applyAlignment="1">
      <alignment horizontal="right" vertical="center" wrapText="1"/>
    </xf>
    <xf numFmtId="167" fontId="3" fillId="0" borderId="14" xfId="0" applyNumberFormat="1" applyFont="1" applyBorder="1" applyAlignment="1">
      <alignment horizontal="right" vertical="center" wrapText="1"/>
    </xf>
    <xf numFmtId="167" fontId="4" fillId="0" borderId="17" xfId="0" applyNumberFormat="1" applyFont="1" applyBorder="1" applyAlignment="1">
      <alignment horizontal="right" vertical="center" wrapText="1"/>
    </xf>
    <xf numFmtId="167" fontId="3" fillId="0" borderId="20" xfId="0" applyNumberFormat="1" applyFont="1" applyBorder="1" applyAlignment="1">
      <alignment horizontal="right" vertical="center" wrapText="1"/>
    </xf>
    <xf numFmtId="168" fontId="4" fillId="0" borderId="11" xfId="0" applyNumberFormat="1" applyFont="1" applyBorder="1" applyAlignment="1">
      <alignment horizontal="right" vertical="center" wrapText="1"/>
    </xf>
    <xf numFmtId="168" fontId="3" fillId="0" borderId="20" xfId="0" applyNumberFormat="1" applyFont="1" applyBorder="1" applyAlignment="1">
      <alignment horizontal="right" vertical="center" wrapText="1"/>
    </xf>
    <xf numFmtId="0" fontId="12" fillId="0" borderId="23" xfId="54" applyFont="1" applyBorder="1" applyAlignment="1">
      <alignment horizontal="center" vertical="center"/>
      <protection/>
    </xf>
    <xf numFmtId="0" fontId="12" fillId="0" borderId="24" xfId="54" applyFont="1" applyFill="1" applyBorder="1" applyAlignment="1">
      <alignment horizontal="center" vertical="center"/>
      <protection/>
    </xf>
    <xf numFmtId="0" fontId="12" fillId="0" borderId="25" xfId="54" applyFont="1" applyBorder="1" applyAlignment="1">
      <alignment horizontal="center" vertical="center"/>
      <protection/>
    </xf>
    <xf numFmtId="0" fontId="14" fillId="0" borderId="25" xfId="57" applyFont="1" applyFill="1" applyBorder="1" applyAlignment="1">
      <alignment horizontal="left" vertical="center"/>
      <protection/>
    </xf>
    <xf numFmtId="4" fontId="12" fillId="0" borderId="24" xfId="54" applyNumberFormat="1" applyFont="1" applyBorder="1" applyAlignment="1">
      <alignment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14" xfId="54" applyFont="1" applyFill="1" applyBorder="1" applyAlignment="1">
      <alignment horizontal="center" vertical="center"/>
      <protection/>
    </xf>
    <xf numFmtId="0" fontId="13" fillId="0" borderId="26" xfId="54" applyFont="1" applyBorder="1" applyAlignment="1">
      <alignment horizontal="center" vertical="center"/>
      <protection/>
    </xf>
    <xf numFmtId="0" fontId="16" fillId="0" borderId="26" xfId="57" applyFont="1" applyBorder="1" applyAlignment="1">
      <alignment horizontal="left" vertical="center"/>
      <protection/>
    </xf>
    <xf numFmtId="4" fontId="13" fillId="0" borderId="14" xfId="54" applyNumberFormat="1" applyFont="1" applyBorder="1" applyAlignment="1">
      <alignment vertical="center"/>
      <protection/>
    </xf>
    <xf numFmtId="0" fontId="0" fillId="0" borderId="0" xfId="52">
      <alignment/>
      <protection/>
    </xf>
    <xf numFmtId="0" fontId="0" fillId="0" borderId="0" xfId="48">
      <alignment/>
      <protection/>
    </xf>
    <xf numFmtId="0" fontId="16" fillId="0" borderId="0" xfId="55" applyFont="1" applyAlignment="1">
      <alignment horizontal="right"/>
      <protection/>
    </xf>
    <xf numFmtId="0" fontId="10" fillId="0" borderId="0" xfId="48" applyFont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11" fillId="0" borderId="27" xfId="52" applyFont="1" applyBorder="1" applyAlignment="1">
      <alignment horizontal="center" vertical="center"/>
      <protection/>
    </xf>
    <xf numFmtId="0" fontId="11" fillId="0" borderId="28" xfId="52" applyFont="1" applyFill="1" applyBorder="1" applyAlignment="1">
      <alignment horizontal="center" vertical="center"/>
      <protection/>
    </xf>
    <xf numFmtId="0" fontId="11" fillId="0" borderId="29" xfId="52" applyFont="1" applyBorder="1" applyAlignment="1">
      <alignment horizontal="center" vertical="center"/>
      <protection/>
    </xf>
    <xf numFmtId="0" fontId="11" fillId="0" borderId="29" xfId="52" applyFont="1" applyBorder="1" applyAlignment="1">
      <alignment horizontal="center" vertical="center"/>
      <protection/>
    </xf>
    <xf numFmtId="0" fontId="11" fillId="0" borderId="20" xfId="49" applyFont="1" applyBorder="1" applyAlignment="1">
      <alignment horizontal="center" vertical="center"/>
      <protection/>
    </xf>
    <xf numFmtId="0" fontId="11" fillId="0" borderId="30" xfId="49" applyFont="1" applyBorder="1" applyAlignment="1">
      <alignment horizontal="center" vertical="center"/>
      <protection/>
    </xf>
    <xf numFmtId="0" fontId="11" fillId="0" borderId="31" xfId="52" applyFont="1" applyBorder="1" applyAlignment="1">
      <alignment horizontal="left" vertical="center"/>
      <protection/>
    </xf>
    <xf numFmtId="4" fontId="11" fillId="0" borderId="28" xfId="52" applyNumberFormat="1" applyFont="1" applyFill="1" applyBorder="1" applyAlignment="1">
      <alignment vertical="center"/>
      <protection/>
    </xf>
    <xf numFmtId="165" fontId="11" fillId="0" borderId="28" xfId="52" applyNumberFormat="1" applyFont="1" applyFill="1" applyBorder="1" applyAlignment="1">
      <alignment vertical="center"/>
      <protection/>
    </xf>
    <xf numFmtId="165" fontId="11" fillId="0" borderId="32" xfId="52" applyNumberFormat="1" applyFont="1" applyFill="1" applyBorder="1" applyAlignment="1">
      <alignment vertical="center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0" fontId="13" fillId="0" borderId="13" xfId="54" applyFont="1" applyBorder="1" applyAlignment="1">
      <alignment horizontal="center"/>
      <protection/>
    </xf>
    <xf numFmtId="0" fontId="16" fillId="0" borderId="14" xfId="57" applyFont="1" applyBorder="1" applyAlignment="1">
      <alignment horizontal="left" vertical="center"/>
      <protection/>
    </xf>
    <xf numFmtId="4" fontId="13" fillId="0" borderId="33" xfId="54" applyNumberFormat="1" applyFont="1" applyBorder="1" applyAlignment="1">
      <alignment vertical="center"/>
      <protection/>
    </xf>
    <xf numFmtId="0" fontId="12" fillId="0" borderId="23" xfId="54" applyFont="1" applyBorder="1" applyAlignment="1">
      <alignment horizontal="center"/>
      <protection/>
    </xf>
    <xf numFmtId="0" fontId="14" fillId="0" borderId="24" xfId="57" applyFont="1" applyBorder="1" applyAlignment="1">
      <alignment horizontal="left" vertical="center"/>
      <protection/>
    </xf>
    <xf numFmtId="4" fontId="12" fillId="0" borderId="34" xfId="54" applyNumberFormat="1" applyFont="1" applyBorder="1" applyAlignment="1">
      <alignment vertical="center"/>
      <protection/>
    </xf>
    <xf numFmtId="165" fontId="13" fillId="0" borderId="26" xfId="54" applyNumberFormat="1" applyFont="1" applyBorder="1" applyAlignment="1">
      <alignment vertical="center"/>
      <protection/>
    </xf>
    <xf numFmtId="165" fontId="12" fillId="0" borderId="25" xfId="54" applyNumberFormat="1" applyFont="1" applyBorder="1" applyAlignment="1">
      <alignment vertical="center"/>
      <protection/>
    </xf>
    <xf numFmtId="0" fontId="12" fillId="0" borderId="23" xfId="54" applyFont="1" applyFill="1" applyBorder="1" applyAlignment="1">
      <alignment horizontal="center" vertical="center"/>
      <protection/>
    </xf>
    <xf numFmtId="0" fontId="12" fillId="0" borderId="25" xfId="54" applyFont="1" applyFill="1" applyBorder="1" applyAlignment="1">
      <alignment horizontal="center" vertical="center"/>
      <protection/>
    </xf>
    <xf numFmtId="0" fontId="14" fillId="0" borderId="24" xfId="57" applyFont="1" applyFill="1" applyBorder="1" applyAlignment="1">
      <alignment horizontal="left" vertical="center"/>
      <protection/>
    </xf>
    <xf numFmtId="0" fontId="13" fillId="0" borderId="13" xfId="54" applyFont="1" applyFill="1" applyBorder="1" applyAlignment="1">
      <alignment horizontal="center" vertical="center"/>
      <protection/>
    </xf>
    <xf numFmtId="0" fontId="13" fillId="0" borderId="26" xfId="54" applyFont="1" applyFill="1" applyBorder="1" applyAlignment="1">
      <alignment horizontal="center" vertical="center"/>
      <protection/>
    </xf>
    <xf numFmtId="0" fontId="16" fillId="0" borderId="14" xfId="57" applyFont="1" applyFill="1" applyBorder="1" applyAlignment="1">
      <alignment horizontal="left" vertical="center"/>
      <protection/>
    </xf>
    <xf numFmtId="4" fontId="12" fillId="0" borderId="35" xfId="54" applyNumberFormat="1" applyFont="1" applyFill="1" applyBorder="1" applyAlignment="1">
      <alignment vertical="center"/>
      <protection/>
    </xf>
    <xf numFmtId="4" fontId="13" fillId="0" borderId="33" xfId="54" applyNumberFormat="1" applyFont="1" applyFill="1" applyBorder="1" applyAlignment="1">
      <alignment vertical="center"/>
      <protection/>
    </xf>
    <xf numFmtId="165" fontId="12" fillId="0" borderId="36" xfId="54" applyNumberFormat="1" applyFont="1" applyBorder="1" applyAlignment="1">
      <alignment vertical="center"/>
      <protection/>
    </xf>
    <xf numFmtId="165" fontId="13" fillId="0" borderId="37" xfId="54" applyNumberFormat="1" applyFont="1" applyBorder="1" applyAlignment="1">
      <alignment vertical="center"/>
      <protection/>
    </xf>
    <xf numFmtId="165" fontId="12" fillId="0" borderId="25" xfId="54" applyNumberFormat="1" applyFont="1" applyFill="1" applyBorder="1" applyAlignment="1">
      <alignment vertical="center"/>
      <protection/>
    </xf>
    <xf numFmtId="165" fontId="13" fillId="0" borderId="26" xfId="54" applyNumberFormat="1" applyFont="1" applyFill="1" applyBorder="1" applyAlignment="1">
      <alignment vertical="center"/>
      <protection/>
    </xf>
    <xf numFmtId="165" fontId="12" fillId="0" borderId="36" xfId="54" applyNumberFormat="1" applyFont="1" applyFill="1" applyBorder="1" applyAlignment="1">
      <alignment vertical="center"/>
      <protection/>
    </xf>
    <xf numFmtId="165" fontId="13" fillId="0" borderId="37" xfId="54" applyNumberFormat="1" applyFont="1" applyFill="1" applyBorder="1" applyAlignment="1">
      <alignment vertical="center"/>
      <protection/>
    </xf>
    <xf numFmtId="0" fontId="12" fillId="0" borderId="23" xfId="53" applyFont="1" applyBorder="1" applyAlignment="1">
      <alignment horizontal="center" vertical="center"/>
      <protection/>
    </xf>
    <xf numFmtId="0" fontId="12" fillId="0" borderId="24" xfId="53" applyFont="1" applyBorder="1" applyAlignment="1">
      <alignment horizontal="center" vertical="center"/>
      <protection/>
    </xf>
    <xf numFmtId="0" fontId="12" fillId="0" borderId="25" xfId="53" applyFont="1" applyBorder="1" applyAlignment="1">
      <alignment horizontal="center" vertical="center"/>
      <protection/>
    </xf>
    <xf numFmtId="0" fontId="14" fillId="0" borderId="25" xfId="56" applyFont="1" applyBorder="1" applyAlignment="1">
      <alignment horizontal="left" vertical="center"/>
      <protection/>
    </xf>
    <xf numFmtId="4" fontId="12" fillId="0" borderId="24" xfId="53" applyNumberFormat="1" applyFont="1" applyFill="1" applyBorder="1" applyAlignment="1">
      <alignment vertical="center"/>
      <protection/>
    </xf>
    <xf numFmtId="0" fontId="18" fillId="0" borderId="0" xfId="53" applyFont="1">
      <alignment/>
      <protection/>
    </xf>
    <xf numFmtId="0" fontId="19" fillId="0" borderId="13" xfId="53" applyFont="1" applyBorder="1" applyAlignment="1">
      <alignment horizontal="center" vertical="center"/>
      <protection/>
    </xf>
    <xf numFmtId="0" fontId="13" fillId="0" borderId="14" xfId="53" applyFont="1" applyBorder="1" applyAlignment="1">
      <alignment horizontal="center" vertical="center"/>
      <protection/>
    </xf>
    <xf numFmtId="0" fontId="13" fillId="0" borderId="26" xfId="53" applyFont="1" applyBorder="1" applyAlignment="1">
      <alignment horizontal="center" vertical="center"/>
      <protection/>
    </xf>
    <xf numFmtId="0" fontId="16" fillId="0" borderId="26" xfId="56" applyFont="1" applyBorder="1" applyAlignment="1">
      <alignment horizontal="left" vertical="center"/>
      <protection/>
    </xf>
    <xf numFmtId="4" fontId="20" fillId="0" borderId="14" xfId="53" applyNumberFormat="1" applyFont="1" applyFill="1" applyBorder="1" applyAlignment="1">
      <alignment vertical="center"/>
      <protection/>
    </xf>
    <xf numFmtId="0" fontId="0" fillId="0" borderId="0" xfId="53">
      <alignment/>
      <protection/>
    </xf>
    <xf numFmtId="165" fontId="12" fillId="0" borderId="25" xfId="53" applyNumberFormat="1" applyFont="1" applyBorder="1" applyAlignment="1">
      <alignment vertical="center"/>
      <protection/>
    </xf>
    <xf numFmtId="0" fontId="16" fillId="0" borderId="26" xfId="51" applyFont="1" applyBorder="1" applyAlignment="1">
      <alignment vertical="center"/>
      <protection/>
    </xf>
    <xf numFmtId="0" fontId="11" fillId="0" borderId="38" xfId="49" applyFont="1" applyBorder="1" applyAlignment="1">
      <alignment horizontal="center" vertical="center"/>
      <protection/>
    </xf>
    <xf numFmtId="165" fontId="12" fillId="0" borderId="36" xfId="53" applyNumberFormat="1" applyFont="1" applyBorder="1" applyAlignment="1">
      <alignment vertical="center"/>
      <protection/>
    </xf>
    <xf numFmtId="165" fontId="13" fillId="0" borderId="37" xfId="53" applyNumberFormat="1" applyFont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0" fontId="10" fillId="0" borderId="0" xfId="48" applyFont="1" applyFill="1" applyAlignment="1">
      <alignment horizontal="center"/>
      <protection/>
    </xf>
    <xf numFmtId="49" fontId="12" fillId="0" borderId="25" xfId="54" applyNumberFormat="1" applyFont="1" applyBorder="1" applyAlignment="1">
      <alignment horizontal="center" vertical="center"/>
      <protection/>
    </xf>
    <xf numFmtId="49" fontId="12" fillId="0" borderId="39" xfId="54" applyNumberFormat="1" applyFont="1" applyBorder="1" applyAlignment="1">
      <alignment horizontal="center" vertical="center"/>
      <protection/>
    </xf>
    <xf numFmtId="49" fontId="15" fillId="0" borderId="26" xfId="54" applyNumberFormat="1" applyFont="1" applyBorder="1" applyAlignment="1">
      <alignment horizontal="center" vertical="center"/>
      <protection/>
    </xf>
    <xf numFmtId="49" fontId="15" fillId="0" borderId="40" xfId="54" applyNumberFormat="1" applyFont="1" applyBorder="1" applyAlignment="1">
      <alignment horizontal="center" vertical="center"/>
      <protection/>
    </xf>
    <xf numFmtId="49" fontId="12" fillId="0" borderId="25" xfId="54" applyNumberFormat="1" applyFont="1" applyFill="1" applyBorder="1" applyAlignment="1">
      <alignment horizontal="center" vertical="center"/>
      <protection/>
    </xf>
    <xf numFmtId="49" fontId="12" fillId="0" borderId="39" xfId="54" applyNumberFormat="1" applyFont="1" applyFill="1" applyBorder="1" applyAlignment="1">
      <alignment horizontal="center" vertical="center"/>
      <protection/>
    </xf>
    <xf numFmtId="0" fontId="16" fillId="0" borderId="0" xfId="55" applyFont="1" applyAlignment="1">
      <alignment horizontal="right"/>
      <protection/>
    </xf>
    <xf numFmtId="49" fontId="15" fillId="0" borderId="26" xfId="54" applyNumberFormat="1" applyFont="1" applyFill="1" applyBorder="1" applyAlignment="1">
      <alignment horizontal="center" vertical="center"/>
      <protection/>
    </xf>
    <xf numFmtId="49" fontId="15" fillId="0" borderId="40" xfId="54" applyNumberFormat="1" applyFont="1" applyFill="1" applyBorder="1" applyAlignment="1">
      <alignment horizontal="center" vertical="center"/>
      <protection/>
    </xf>
    <xf numFmtId="0" fontId="17" fillId="0" borderId="31" xfId="51" applyFont="1" applyBorder="1" applyAlignment="1">
      <alignment horizontal="center" vertical="center"/>
      <protection/>
    </xf>
    <xf numFmtId="0" fontId="17" fillId="0" borderId="41" xfId="51" applyFont="1" applyBorder="1" applyAlignment="1">
      <alignment horizontal="center" vertical="center"/>
      <protection/>
    </xf>
    <xf numFmtId="0" fontId="11" fillId="0" borderId="31" xfId="52" applyFont="1" applyBorder="1" applyAlignment="1">
      <alignment horizontal="center" vertical="center"/>
      <protection/>
    </xf>
    <xf numFmtId="0" fontId="11" fillId="0" borderId="42" xfId="52" applyFont="1" applyBorder="1" applyAlignment="1">
      <alignment horizontal="center" vertical="center"/>
      <protection/>
    </xf>
    <xf numFmtId="0" fontId="10" fillId="0" borderId="0" xfId="49" applyFont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49" fontId="12" fillId="0" borderId="25" xfId="53" applyNumberFormat="1" applyFont="1" applyBorder="1" applyAlignment="1">
      <alignment horizontal="center" vertical="center"/>
      <protection/>
    </xf>
    <xf numFmtId="49" fontId="12" fillId="0" borderId="39" xfId="53" applyNumberFormat="1" applyFont="1" applyBorder="1" applyAlignment="1">
      <alignment horizontal="center" vertical="center"/>
      <protection/>
    </xf>
    <xf numFmtId="49" fontId="12" fillId="0" borderId="26" xfId="53" applyNumberFormat="1" applyFont="1" applyBorder="1" applyAlignment="1">
      <alignment horizontal="center" vertical="center"/>
      <protection/>
    </xf>
    <xf numFmtId="49" fontId="12" fillId="0" borderId="40" xfId="53" applyNumberFormat="1" applyFont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2. Rozpočet 2007 - tabulky" xfId="51"/>
    <cellStyle name="normální_Rozpis výdajů 03 bez PO 2" xfId="52"/>
    <cellStyle name="normální_Rozpis výdajů 03 bez PO 2 2" xfId="53"/>
    <cellStyle name="normální_Rozpis výdajů 03 bez PO_04 - OSMTVS" xfId="54"/>
    <cellStyle name="normální_Rozpočet 2004 (ZK)" xfId="55"/>
    <cellStyle name="normální_Rozpočet 2005 (ZK) 2" xfId="56"/>
    <cellStyle name="normální_Rozpočet 2005 (ZK)_04 - OSMTVS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stfalovaa\AppData\Local\Microsoft\Windows\Temporary%20Internet%20Files\Content.Outlook\C3I39KQM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5">
          <cell r="D45">
            <v>67932.16</v>
          </cell>
          <cell r="H45">
            <v>3387767</v>
          </cell>
          <cell r="Q45">
            <v>11768.130000000001</v>
          </cell>
        </row>
      </sheetData>
      <sheetData sheetId="2">
        <row r="45">
          <cell r="B45">
            <v>27594</v>
          </cell>
          <cell r="C45">
            <v>213133.25</v>
          </cell>
          <cell r="D45">
            <v>869718.6</v>
          </cell>
          <cell r="E45">
            <v>582147.1900000001</v>
          </cell>
          <cell r="F45">
            <v>3387767.16</v>
          </cell>
          <cell r="G45">
            <v>61337</v>
          </cell>
          <cell r="H45">
            <v>25515</v>
          </cell>
          <cell r="I45">
            <v>194943.5</v>
          </cell>
          <cell r="K45">
            <v>142850.6</v>
          </cell>
          <cell r="L45">
            <v>43995</v>
          </cell>
          <cell r="M45">
            <v>3375</v>
          </cell>
          <cell r="N45">
            <v>8057.99</v>
          </cell>
          <cell r="O45">
            <v>0</v>
          </cell>
          <cell r="P45">
            <v>18000</v>
          </cell>
          <cell r="R45">
            <v>0</v>
          </cell>
          <cell r="S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851562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112" t="s">
        <v>58</v>
      </c>
      <c r="B1" s="112"/>
      <c r="C1" s="32"/>
      <c r="D1" s="32"/>
      <c r="E1" s="33" t="s">
        <v>0</v>
      </c>
    </row>
    <row r="2" spans="1:5" ht="24.75" thickBot="1">
      <c r="A2" s="29" t="s">
        <v>1</v>
      </c>
      <c r="B2" s="30" t="s">
        <v>2</v>
      </c>
      <c r="C2" s="31" t="s">
        <v>55</v>
      </c>
      <c r="D2" s="31" t="s">
        <v>64</v>
      </c>
      <c r="E2" s="31" t="s">
        <v>63</v>
      </c>
    </row>
    <row r="3" spans="1:5" ht="15" customHeight="1">
      <c r="A3" s="2" t="s">
        <v>3</v>
      </c>
      <c r="B3" s="28" t="s">
        <v>39</v>
      </c>
      <c r="C3" s="25">
        <f>C4+C5+C6</f>
        <v>2189932.16</v>
      </c>
      <c r="D3" s="37">
        <f>D4+D5+D6</f>
        <v>0</v>
      </c>
      <c r="E3" s="26">
        <f aca="true" t="shared" si="0" ref="E3:E24">C3+D3</f>
        <v>2189932.16</v>
      </c>
    </row>
    <row r="4" spans="1:10" ht="15" customHeight="1">
      <c r="A4" s="6" t="s">
        <v>4</v>
      </c>
      <c r="B4" s="7" t="s">
        <v>5</v>
      </c>
      <c r="C4" s="8">
        <v>2122000</v>
      </c>
      <c r="D4" s="38">
        <f>'[1]příjmy'!$C$31</f>
        <v>0</v>
      </c>
      <c r="E4" s="9">
        <f t="shared" si="0"/>
        <v>2122000</v>
      </c>
      <c r="J4" s="1"/>
    </row>
    <row r="5" spans="1:5" ht="15" customHeight="1">
      <c r="A5" s="6" t="s">
        <v>6</v>
      </c>
      <c r="B5" s="7" t="s">
        <v>7</v>
      </c>
      <c r="C5" s="8">
        <f>'[3]příjmy'!$D$45</f>
        <v>67932.16</v>
      </c>
      <c r="D5" s="39">
        <v>0</v>
      </c>
      <c r="E5" s="9">
        <f t="shared" si="0"/>
        <v>67932.16</v>
      </c>
    </row>
    <row r="6" spans="1:5" ht="15" customHeight="1">
      <c r="A6" s="6" t="s">
        <v>8</v>
      </c>
      <c r="B6" s="7" t="s">
        <v>9</v>
      </c>
      <c r="C6" s="8">
        <v>0</v>
      </c>
      <c r="D6" s="40">
        <f>'[1]příjmy'!$E$31</f>
        <v>0</v>
      </c>
      <c r="E6" s="9">
        <f t="shared" si="0"/>
        <v>0</v>
      </c>
    </row>
    <row r="7" spans="1:5" ht="15" customHeight="1">
      <c r="A7" s="11" t="s">
        <v>42</v>
      </c>
      <c r="B7" s="7" t="s">
        <v>10</v>
      </c>
      <c r="C7" s="12">
        <f>C8+C13</f>
        <v>3473609</v>
      </c>
      <c r="D7" s="41">
        <f>D8+D13</f>
        <v>0</v>
      </c>
      <c r="E7" s="13">
        <f t="shared" si="0"/>
        <v>3473609</v>
      </c>
    </row>
    <row r="8" spans="1:5" ht="15" customHeight="1">
      <c r="A8" s="6" t="s">
        <v>47</v>
      </c>
      <c r="B8" s="7" t="s">
        <v>11</v>
      </c>
      <c r="C8" s="8">
        <f>C9+C10+C11+C12</f>
        <v>3473609</v>
      </c>
      <c r="D8" s="40">
        <f>D9+D10+D11+D12</f>
        <v>0</v>
      </c>
      <c r="E8" s="10">
        <f t="shared" si="0"/>
        <v>3473609</v>
      </c>
    </row>
    <row r="9" spans="1:5" ht="15" customHeight="1">
      <c r="A9" s="6" t="s">
        <v>43</v>
      </c>
      <c r="B9" s="7" t="s">
        <v>12</v>
      </c>
      <c r="C9" s="8">
        <v>61072</v>
      </c>
      <c r="D9" s="40">
        <f>'[1]příjmy'!$I$16</f>
        <v>0</v>
      </c>
      <c r="E9" s="10">
        <f t="shared" si="0"/>
        <v>61072</v>
      </c>
    </row>
    <row r="10" spans="1:5" ht="15" customHeight="1">
      <c r="A10" s="6" t="s">
        <v>54</v>
      </c>
      <c r="B10" s="7" t="s">
        <v>11</v>
      </c>
      <c r="C10" s="8">
        <f>'[3]příjmy'!$H$45</f>
        <v>3387767</v>
      </c>
      <c r="D10" s="40">
        <v>0</v>
      </c>
      <c r="E10" s="10">
        <f t="shared" si="0"/>
        <v>3387767</v>
      </c>
    </row>
    <row r="11" spans="1:5" ht="15" customHeight="1">
      <c r="A11" s="6" t="s">
        <v>44</v>
      </c>
      <c r="B11" s="7" t="s">
        <v>46</v>
      </c>
      <c r="C11" s="8">
        <v>0</v>
      </c>
      <c r="D11" s="40">
        <v>0</v>
      </c>
      <c r="E11" s="10">
        <f>SUM(C11:D11)</f>
        <v>0</v>
      </c>
    </row>
    <row r="12" spans="1:5" ht="15" customHeight="1">
      <c r="A12" s="6" t="s">
        <v>48</v>
      </c>
      <c r="B12" s="7">
        <v>4121</v>
      </c>
      <c r="C12" s="8">
        <v>24770</v>
      </c>
      <c r="D12" s="40">
        <v>0</v>
      </c>
      <c r="E12" s="10">
        <f>SUM(C12:D12)</f>
        <v>24770</v>
      </c>
    </row>
    <row r="13" spans="1:5" ht="15" customHeight="1">
      <c r="A13" s="6" t="s">
        <v>49</v>
      </c>
      <c r="B13" s="7" t="s">
        <v>13</v>
      </c>
      <c r="C13" s="8">
        <f>C14+C15+C16</f>
        <v>0</v>
      </c>
      <c r="D13" s="40">
        <f>D14+D15+D16</f>
        <v>0</v>
      </c>
      <c r="E13" s="10">
        <f t="shared" si="0"/>
        <v>0</v>
      </c>
    </row>
    <row r="14" spans="1:5" ht="15" customHeight="1">
      <c r="A14" s="6" t="s">
        <v>45</v>
      </c>
      <c r="B14" s="7" t="s">
        <v>13</v>
      </c>
      <c r="C14" s="8">
        <v>0</v>
      </c>
      <c r="D14" s="40">
        <f>'[1]příjmy'!$H$16</f>
        <v>0</v>
      </c>
      <c r="E14" s="10">
        <f t="shared" si="0"/>
        <v>0</v>
      </c>
    </row>
    <row r="15" spans="1:5" ht="15" customHeight="1">
      <c r="A15" s="6" t="s">
        <v>50</v>
      </c>
      <c r="B15" s="7">
        <v>4221</v>
      </c>
      <c r="C15" s="8">
        <v>0</v>
      </c>
      <c r="D15" s="40">
        <v>0</v>
      </c>
      <c r="E15" s="10">
        <f>SUM(C15:D15)</f>
        <v>0</v>
      </c>
    </row>
    <row r="16" spans="1:5" ht="15" customHeight="1">
      <c r="A16" s="6" t="s">
        <v>51</v>
      </c>
      <c r="B16" s="7">
        <v>4232</v>
      </c>
      <c r="C16" s="8">
        <v>0</v>
      </c>
      <c r="D16" s="40">
        <v>0</v>
      </c>
      <c r="E16" s="10">
        <f>SUM(C16:D16)</f>
        <v>0</v>
      </c>
    </row>
    <row r="17" spans="1:5" ht="15" customHeight="1">
      <c r="A17" s="11" t="s">
        <v>14</v>
      </c>
      <c r="B17" s="14" t="s">
        <v>40</v>
      </c>
      <c r="C17" s="12">
        <f>C3+C7</f>
        <v>5663541.16</v>
      </c>
      <c r="D17" s="41">
        <f>D3+D7</f>
        <v>0</v>
      </c>
      <c r="E17" s="13">
        <f t="shared" si="0"/>
        <v>5663541.16</v>
      </c>
    </row>
    <row r="18" spans="1:5" ht="15" customHeight="1">
      <c r="A18" s="11" t="s">
        <v>15</v>
      </c>
      <c r="B18" s="14" t="s">
        <v>16</v>
      </c>
      <c r="C18" s="12">
        <f>SUM(C19:C23)</f>
        <v>-85106.87</v>
      </c>
      <c r="D18" s="41">
        <f>SUM(D19:D23)</f>
        <v>343.8315</v>
      </c>
      <c r="E18" s="13">
        <f t="shared" si="0"/>
        <v>-84763.0385</v>
      </c>
    </row>
    <row r="19" spans="1:5" ht="15" customHeight="1">
      <c r="A19" s="6" t="s">
        <v>60</v>
      </c>
      <c r="B19" s="7" t="s">
        <v>17</v>
      </c>
      <c r="C19" s="8">
        <v>0</v>
      </c>
      <c r="D19" s="40">
        <v>0</v>
      </c>
      <c r="E19" s="10">
        <f t="shared" si="0"/>
        <v>0</v>
      </c>
    </row>
    <row r="20" spans="1:5" ht="15" customHeight="1">
      <c r="A20" s="6" t="s">
        <v>61</v>
      </c>
      <c r="B20" s="7">
        <v>8115</v>
      </c>
      <c r="C20" s="8">
        <v>0</v>
      </c>
      <c r="D20" s="40">
        <v>0</v>
      </c>
      <c r="E20" s="10">
        <f>SUM(C20:D20)</f>
        <v>0</v>
      </c>
    </row>
    <row r="21" spans="1:5" ht="15" customHeight="1">
      <c r="A21" s="6" t="s">
        <v>62</v>
      </c>
      <c r="B21" s="7" t="s">
        <v>17</v>
      </c>
      <c r="C21" s="8">
        <f>'[3]příjmy'!$Q$45</f>
        <v>11768.130000000001</v>
      </c>
      <c r="D21" s="40">
        <v>343.8315</v>
      </c>
      <c r="E21" s="10">
        <f t="shared" si="0"/>
        <v>12111.961500000001</v>
      </c>
    </row>
    <row r="22" spans="1:5" ht="15" customHeight="1">
      <c r="A22" s="6" t="s">
        <v>52</v>
      </c>
      <c r="B22" s="7">
        <v>8123</v>
      </c>
      <c r="C22" s="8">
        <v>0</v>
      </c>
      <c r="D22" s="40">
        <f>'[1]příjmy'!$T$31</f>
        <v>0</v>
      </c>
      <c r="E22" s="10">
        <f>C22+D22</f>
        <v>0</v>
      </c>
    </row>
    <row r="23" spans="1:5" ht="15" customHeight="1" thickBot="1">
      <c r="A23" s="15" t="s">
        <v>53</v>
      </c>
      <c r="B23" s="16">
        <v>-8124</v>
      </c>
      <c r="C23" s="17">
        <v>-96875</v>
      </c>
      <c r="D23" s="42">
        <f>'[1]příjmy'!$O$16</f>
        <v>0</v>
      </c>
      <c r="E23" s="18">
        <f>C23+D23</f>
        <v>-96875</v>
      </c>
    </row>
    <row r="24" spans="1:5" ht="15" customHeight="1" thickBot="1">
      <c r="A24" s="19" t="s">
        <v>28</v>
      </c>
      <c r="B24" s="20"/>
      <c r="C24" s="21">
        <f>C3+C7+C18</f>
        <v>5578434.29</v>
      </c>
      <c r="D24" s="43">
        <f>D17+D18</f>
        <v>343.8315</v>
      </c>
      <c r="E24" s="22">
        <f t="shared" si="0"/>
        <v>5578778.1215</v>
      </c>
    </row>
    <row r="25" spans="1:5" ht="13.5" thickBot="1">
      <c r="A25" s="112" t="s">
        <v>59</v>
      </c>
      <c r="B25" s="112"/>
      <c r="C25" s="34"/>
      <c r="D25" s="34"/>
      <c r="E25" s="35" t="s">
        <v>0</v>
      </c>
    </row>
    <row r="26" spans="1:5" ht="24.75" thickBot="1">
      <c r="A26" s="29" t="s">
        <v>18</v>
      </c>
      <c r="B26" s="30" t="s">
        <v>19</v>
      </c>
      <c r="C26" s="31" t="s">
        <v>55</v>
      </c>
      <c r="D26" s="31" t="s">
        <v>64</v>
      </c>
      <c r="E26" s="31" t="s">
        <v>63</v>
      </c>
    </row>
    <row r="27" spans="1:5" ht="15" customHeight="1">
      <c r="A27" s="23" t="s">
        <v>27</v>
      </c>
      <c r="B27" s="3" t="s">
        <v>20</v>
      </c>
      <c r="C27" s="4">
        <f>'[3]výdaje'!$B$45</f>
        <v>27594</v>
      </c>
      <c r="D27" s="44">
        <v>0</v>
      </c>
      <c r="E27" s="5">
        <f>C27+D27</f>
        <v>27594</v>
      </c>
    </row>
    <row r="28" spans="1:5" ht="15" customHeight="1">
      <c r="A28" s="24" t="s">
        <v>21</v>
      </c>
      <c r="B28" s="7" t="s">
        <v>20</v>
      </c>
      <c r="C28" s="8">
        <f>'[3]výdaje'!$C$45</f>
        <v>213133.25</v>
      </c>
      <c r="D28" s="44">
        <v>0</v>
      </c>
      <c r="E28" s="5">
        <f aca="true" t="shared" si="1" ref="E28:E43">C28+D28</f>
        <v>213133.25</v>
      </c>
    </row>
    <row r="29" spans="1:5" ht="15" customHeight="1">
      <c r="A29" s="24" t="s">
        <v>29</v>
      </c>
      <c r="B29" s="7" t="s">
        <v>20</v>
      </c>
      <c r="C29" s="8">
        <f>'[3]výdaje'!$D$45</f>
        <v>869718.6</v>
      </c>
      <c r="D29" s="44">
        <v>343.8315</v>
      </c>
      <c r="E29" s="5">
        <f t="shared" si="1"/>
        <v>870062.4315</v>
      </c>
    </row>
    <row r="30" spans="1:5" ht="15" customHeight="1">
      <c r="A30" s="24" t="s">
        <v>22</v>
      </c>
      <c r="B30" s="7" t="s">
        <v>20</v>
      </c>
      <c r="C30" s="8">
        <f>'[3]výdaje'!$E$45</f>
        <v>582147.1900000001</v>
      </c>
      <c r="D30" s="44">
        <v>0</v>
      </c>
      <c r="E30" s="5">
        <f t="shared" si="1"/>
        <v>582147.1900000001</v>
      </c>
    </row>
    <row r="31" spans="1:5" ht="15" customHeight="1">
      <c r="A31" s="24" t="s">
        <v>41</v>
      </c>
      <c r="B31" s="7" t="s">
        <v>20</v>
      </c>
      <c r="C31" s="8">
        <f>'[3]výdaje'!$F$45</f>
        <v>3387767.16</v>
      </c>
      <c r="D31" s="44">
        <v>0</v>
      </c>
      <c r="E31" s="5">
        <f>C31+D31</f>
        <v>3387767.16</v>
      </c>
    </row>
    <row r="32" spans="1:5" ht="15" customHeight="1">
      <c r="A32" s="24" t="s">
        <v>57</v>
      </c>
      <c r="B32" s="7" t="s">
        <v>25</v>
      </c>
      <c r="C32" s="8">
        <f>'[3]výdaje'!$G$45</f>
        <v>61337</v>
      </c>
      <c r="D32" s="44">
        <v>0</v>
      </c>
      <c r="E32" s="5">
        <f t="shared" si="1"/>
        <v>61337</v>
      </c>
    </row>
    <row r="33" spans="1:5" ht="15" customHeight="1">
      <c r="A33" s="24" t="s">
        <v>23</v>
      </c>
      <c r="B33" s="7" t="s">
        <v>20</v>
      </c>
      <c r="C33" s="8">
        <f>'[3]výdaje'!$H$45</f>
        <v>25515</v>
      </c>
      <c r="D33" s="44">
        <f>'[1]výdaje'!$G$16</f>
        <v>0</v>
      </c>
      <c r="E33" s="5">
        <f t="shared" si="1"/>
        <v>25515</v>
      </c>
    </row>
    <row r="34" spans="1:5" ht="15" customHeight="1">
      <c r="A34" s="24" t="s">
        <v>30</v>
      </c>
      <c r="B34" s="7" t="s">
        <v>24</v>
      </c>
      <c r="C34" s="8">
        <f>'[3]výdaje'!$I$45</f>
        <v>194943.5</v>
      </c>
      <c r="D34" s="44">
        <v>0</v>
      </c>
      <c r="E34" s="5">
        <f t="shared" si="1"/>
        <v>194943.5</v>
      </c>
    </row>
    <row r="35" spans="1:5" ht="15" customHeight="1">
      <c r="A35" s="24" t="s">
        <v>31</v>
      </c>
      <c r="B35" s="7" t="s">
        <v>24</v>
      </c>
      <c r="C35" s="8">
        <f>'[2]výdaje'!$J$433</f>
        <v>0</v>
      </c>
      <c r="D35" s="44">
        <f>'[1]výdaje'!$I$16</f>
        <v>0</v>
      </c>
      <c r="E35" s="5">
        <f t="shared" si="1"/>
        <v>0</v>
      </c>
    </row>
    <row r="36" spans="1:5" ht="15" customHeight="1">
      <c r="A36" s="24" t="s">
        <v>32</v>
      </c>
      <c r="B36" s="7" t="s">
        <v>25</v>
      </c>
      <c r="C36" s="8">
        <f>'[3]výdaje'!$K$45</f>
        <v>142850.6</v>
      </c>
      <c r="D36" s="44">
        <f>'[1]výdaje'!$J$16</f>
        <v>0</v>
      </c>
      <c r="E36" s="5">
        <f t="shared" si="1"/>
        <v>142850.6</v>
      </c>
    </row>
    <row r="37" spans="1:5" ht="15" customHeight="1">
      <c r="A37" s="24" t="s">
        <v>34</v>
      </c>
      <c r="B37" s="7" t="s">
        <v>25</v>
      </c>
      <c r="C37" s="8">
        <f>'[3]výdaje'!$L$45</f>
        <v>43995</v>
      </c>
      <c r="D37" s="44">
        <v>0</v>
      </c>
      <c r="E37" s="5">
        <f t="shared" si="1"/>
        <v>43995</v>
      </c>
    </row>
    <row r="38" spans="1:5" ht="15" customHeight="1">
      <c r="A38" s="24" t="s">
        <v>33</v>
      </c>
      <c r="B38" s="7" t="s">
        <v>20</v>
      </c>
      <c r="C38" s="8">
        <f>'[3]výdaje'!$M$45</f>
        <v>3375</v>
      </c>
      <c r="D38" s="44">
        <f>'[1]výdaje'!$L$16</f>
        <v>0</v>
      </c>
      <c r="E38" s="5">
        <f t="shared" si="1"/>
        <v>3375</v>
      </c>
    </row>
    <row r="39" spans="1:5" ht="15" customHeight="1">
      <c r="A39" s="24" t="s">
        <v>56</v>
      </c>
      <c r="B39" s="7" t="s">
        <v>25</v>
      </c>
      <c r="C39" s="8">
        <f>'[3]výdaje'!$N$45</f>
        <v>8057.99</v>
      </c>
      <c r="D39" s="44">
        <v>0</v>
      </c>
      <c r="E39" s="5">
        <f>C39+D39</f>
        <v>8057.99</v>
      </c>
    </row>
    <row r="40" spans="1:5" ht="15" customHeight="1">
      <c r="A40" s="24" t="s">
        <v>35</v>
      </c>
      <c r="B40" s="7" t="s">
        <v>25</v>
      </c>
      <c r="C40" s="8">
        <f>'[3]výdaje'!$O$45</f>
        <v>0</v>
      </c>
      <c r="D40" s="44">
        <v>0</v>
      </c>
      <c r="E40" s="5">
        <f t="shared" si="1"/>
        <v>0</v>
      </c>
    </row>
    <row r="41" spans="1:5" ht="15" customHeight="1">
      <c r="A41" s="24" t="s">
        <v>36</v>
      </c>
      <c r="B41" s="7" t="s">
        <v>25</v>
      </c>
      <c r="C41" s="8">
        <f>'[3]výdaje'!$P$45</f>
        <v>18000</v>
      </c>
      <c r="D41" s="44">
        <f>'[1]výdaje'!$N$16</f>
        <v>0</v>
      </c>
      <c r="E41" s="5">
        <f t="shared" si="1"/>
        <v>18000</v>
      </c>
    </row>
    <row r="42" spans="1:5" ht="15" customHeight="1">
      <c r="A42" s="24" t="s">
        <v>37</v>
      </c>
      <c r="B42" s="7" t="s">
        <v>25</v>
      </c>
      <c r="C42" s="8">
        <f>'[3]výdaje'!$R$45</f>
        <v>0</v>
      </c>
      <c r="D42" s="44">
        <f>'[1]výdaje'!$P$16</f>
        <v>0</v>
      </c>
      <c r="E42" s="5">
        <f t="shared" si="1"/>
        <v>0</v>
      </c>
    </row>
    <row r="43" spans="1:5" ht="15" customHeight="1" thickBot="1">
      <c r="A43" s="24" t="s">
        <v>38</v>
      </c>
      <c r="B43" s="7" t="s">
        <v>25</v>
      </c>
      <c r="C43" s="8">
        <f>'[3]výdaje'!$S$45</f>
        <v>0</v>
      </c>
      <c r="D43" s="44">
        <f>'[1]výdaje'!$Q$16</f>
        <v>0</v>
      </c>
      <c r="E43" s="5">
        <f t="shared" si="1"/>
        <v>0</v>
      </c>
    </row>
    <row r="44" spans="1:5" ht="15" customHeight="1" thickBot="1">
      <c r="A44" s="27" t="s">
        <v>26</v>
      </c>
      <c r="B44" s="20"/>
      <c r="C44" s="21">
        <f>C27+C28+C29+C30+C31+C32+C33+C34+C35+C36+C37+C38+C39+C40+C41+C42+C43</f>
        <v>5578434.29</v>
      </c>
      <c r="D44" s="45">
        <f>SUM(D27:D43)</f>
        <v>343.8315</v>
      </c>
      <c r="E44" s="22">
        <f>SUM(E27:E43)</f>
        <v>5578778.1215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I12" sqref="I12"/>
    </sheetView>
  </sheetViews>
  <sheetFormatPr defaultColWidth="3.140625" defaultRowHeight="12.75"/>
  <cols>
    <col min="1" max="1" width="3.140625" style="56" customWidth="1"/>
    <col min="2" max="2" width="9.28125" style="56" customWidth="1"/>
    <col min="3" max="4" width="4.7109375" style="56" customWidth="1"/>
    <col min="5" max="5" width="7.8515625" style="56" customWidth="1"/>
    <col min="6" max="6" width="44.8515625" style="56" customWidth="1"/>
    <col min="7" max="7" width="8.7109375" style="72" customWidth="1"/>
    <col min="8" max="8" width="9.7109375" style="56" customWidth="1"/>
    <col min="9" max="9" width="8.8515625" style="56" customWidth="1"/>
    <col min="10" max="255" width="9.140625" style="56" customWidth="1"/>
    <col min="256" max="16384" width="3.140625" style="56" customWidth="1"/>
  </cols>
  <sheetData>
    <row r="1" spans="8:9" ht="12.75">
      <c r="H1" s="120" t="s">
        <v>87</v>
      </c>
      <c r="I1" s="120"/>
    </row>
    <row r="2" spans="1:9" ht="18">
      <c r="A2" s="128" t="s">
        <v>77</v>
      </c>
      <c r="B2" s="128"/>
      <c r="C2" s="128"/>
      <c r="D2" s="128"/>
      <c r="E2" s="128"/>
      <c r="F2" s="128"/>
      <c r="G2" s="128"/>
      <c r="H2" s="128"/>
      <c r="I2" s="128"/>
    </row>
    <row r="3" spans="1:9" ht="12.75" customHeight="1">
      <c r="A3" s="36"/>
      <c r="B3" s="36"/>
      <c r="C3" s="36"/>
      <c r="D3" s="36"/>
      <c r="E3" s="36"/>
      <c r="F3" s="36"/>
      <c r="G3" s="36"/>
      <c r="H3" s="57"/>
      <c r="I3" s="57"/>
    </row>
    <row r="4" spans="1:9" ht="15.75">
      <c r="A4" s="113" t="s">
        <v>78</v>
      </c>
      <c r="B4" s="113"/>
      <c r="C4" s="113"/>
      <c r="D4" s="113"/>
      <c r="E4" s="113"/>
      <c r="F4" s="113"/>
      <c r="G4" s="113"/>
      <c r="H4" s="113"/>
      <c r="I4" s="113"/>
    </row>
    <row r="5" spans="1:9" ht="12.75" customHeight="1">
      <c r="A5" s="36"/>
      <c r="B5" s="36"/>
      <c r="C5" s="36"/>
      <c r="D5" s="36"/>
      <c r="E5" s="36"/>
      <c r="F5" s="36"/>
      <c r="G5" s="57"/>
      <c r="H5" s="58"/>
      <c r="I5" s="58"/>
    </row>
    <row r="6" spans="1:9" ht="15.75" customHeight="1">
      <c r="A6" s="127" t="s">
        <v>79</v>
      </c>
      <c r="B6" s="127"/>
      <c r="C6" s="127"/>
      <c r="D6" s="127"/>
      <c r="E6" s="127"/>
      <c r="F6" s="127"/>
      <c r="G6" s="127"/>
      <c r="H6" s="127"/>
      <c r="I6" s="127"/>
    </row>
    <row r="7" spans="1:9" ht="12.75" customHeight="1" thickBot="1">
      <c r="A7" s="59"/>
      <c r="B7" s="59"/>
      <c r="C7" s="59"/>
      <c r="D7" s="59"/>
      <c r="E7" s="59"/>
      <c r="F7" s="59"/>
      <c r="G7" s="59"/>
      <c r="H7" s="59"/>
      <c r="I7" s="60" t="s">
        <v>80</v>
      </c>
    </row>
    <row r="8" spans="1:9" ht="13.5" customHeight="1" thickBot="1">
      <c r="A8" s="61" t="s">
        <v>65</v>
      </c>
      <c r="B8" s="123" t="s">
        <v>81</v>
      </c>
      <c r="C8" s="124"/>
      <c r="D8" s="62" t="s">
        <v>66</v>
      </c>
      <c r="E8" s="63" t="s">
        <v>19</v>
      </c>
      <c r="F8" s="64" t="s">
        <v>82</v>
      </c>
      <c r="G8" s="65" t="s">
        <v>83</v>
      </c>
      <c r="H8" s="65" t="s">
        <v>91</v>
      </c>
      <c r="I8" s="66" t="s">
        <v>84</v>
      </c>
    </row>
    <row r="9" spans="1:9" ht="13.5" customHeight="1" thickBot="1">
      <c r="A9" s="61" t="s">
        <v>67</v>
      </c>
      <c r="B9" s="125" t="s">
        <v>68</v>
      </c>
      <c r="C9" s="126"/>
      <c r="D9" s="62" t="s">
        <v>68</v>
      </c>
      <c r="E9" s="63" t="s">
        <v>68</v>
      </c>
      <c r="F9" s="67" t="s">
        <v>85</v>
      </c>
      <c r="G9" s="68">
        <f>G10+G12+G14+G16</f>
        <v>29359.43</v>
      </c>
      <c r="H9" s="69">
        <f>H10+H12+H14+H16</f>
        <v>317.7145</v>
      </c>
      <c r="I9" s="70">
        <f aca="true" t="shared" si="0" ref="I9:I17">SUM(G9:H9)</f>
        <v>29677.1445</v>
      </c>
    </row>
    <row r="10" spans="1:9" ht="12.75" customHeight="1">
      <c r="A10" s="46" t="s">
        <v>74</v>
      </c>
      <c r="B10" s="114" t="s">
        <v>71</v>
      </c>
      <c r="C10" s="115"/>
      <c r="D10" s="47" t="s">
        <v>68</v>
      </c>
      <c r="E10" s="48" t="s">
        <v>68</v>
      </c>
      <c r="F10" s="49" t="s">
        <v>75</v>
      </c>
      <c r="G10" s="50">
        <f>G11</f>
        <v>3130.65</v>
      </c>
      <c r="H10" s="80">
        <f>SUM(H11:H11)</f>
        <v>10.998</v>
      </c>
      <c r="I10" s="89">
        <f t="shared" si="0"/>
        <v>3141.648</v>
      </c>
    </row>
    <row r="11" spans="1:9" ht="12.75" customHeight="1" thickBot="1">
      <c r="A11" s="51"/>
      <c r="B11" s="116"/>
      <c r="C11" s="117"/>
      <c r="D11" s="52">
        <v>3122</v>
      </c>
      <c r="E11" s="53">
        <v>5331</v>
      </c>
      <c r="F11" s="54" t="s">
        <v>76</v>
      </c>
      <c r="G11" s="55">
        <v>3130.65</v>
      </c>
      <c r="H11" s="79">
        <v>10.998</v>
      </c>
      <c r="I11" s="90">
        <f t="shared" si="0"/>
        <v>3141.648</v>
      </c>
    </row>
    <row r="12" spans="1:9" s="71" customFormat="1" ht="12" customHeight="1">
      <c r="A12" s="76" t="s">
        <v>74</v>
      </c>
      <c r="B12" s="114" t="s">
        <v>69</v>
      </c>
      <c r="C12" s="115"/>
      <c r="D12" s="47" t="s">
        <v>68</v>
      </c>
      <c r="E12" s="48" t="s">
        <v>68</v>
      </c>
      <c r="F12" s="77" t="s">
        <v>86</v>
      </c>
      <c r="G12" s="78">
        <f>G13</f>
        <v>5599.71</v>
      </c>
      <c r="H12" s="80">
        <f>SUM(H13:H13)</f>
        <v>0.562</v>
      </c>
      <c r="I12" s="89">
        <f t="shared" si="0"/>
        <v>5600.272</v>
      </c>
    </row>
    <row r="13" spans="1:9" ht="12" customHeight="1" thickBot="1">
      <c r="A13" s="73"/>
      <c r="B13" s="116"/>
      <c r="C13" s="117"/>
      <c r="D13" s="52">
        <v>3113</v>
      </c>
      <c r="E13" s="53">
        <v>5331</v>
      </c>
      <c r="F13" s="74" t="s">
        <v>76</v>
      </c>
      <c r="G13" s="75">
        <v>5599.71</v>
      </c>
      <c r="H13" s="79">
        <v>0.562</v>
      </c>
      <c r="I13" s="90">
        <f t="shared" si="0"/>
        <v>5600.272</v>
      </c>
    </row>
    <row r="14" spans="1:9" s="71" customFormat="1" ht="12.75" customHeight="1">
      <c r="A14" s="46" t="s">
        <v>74</v>
      </c>
      <c r="B14" s="114" t="s">
        <v>72</v>
      </c>
      <c r="C14" s="115"/>
      <c r="D14" s="47" t="s">
        <v>68</v>
      </c>
      <c r="E14" s="48" t="s">
        <v>68</v>
      </c>
      <c r="F14" s="77" t="s">
        <v>88</v>
      </c>
      <c r="G14" s="78">
        <f>G15</f>
        <v>10742.6</v>
      </c>
      <c r="H14" s="80">
        <f>SUM(H15:H15)</f>
        <v>256.2175</v>
      </c>
      <c r="I14" s="89">
        <f t="shared" si="0"/>
        <v>10998.817500000001</v>
      </c>
    </row>
    <row r="15" spans="1:9" ht="12" customHeight="1" thickBot="1">
      <c r="A15" s="51"/>
      <c r="B15" s="116"/>
      <c r="C15" s="117"/>
      <c r="D15" s="52">
        <v>3122</v>
      </c>
      <c r="E15" s="53">
        <v>5331</v>
      </c>
      <c r="F15" s="74" t="s">
        <v>76</v>
      </c>
      <c r="G15" s="75">
        <v>10742.6</v>
      </c>
      <c r="H15" s="79">
        <v>256.2175</v>
      </c>
      <c r="I15" s="90">
        <f t="shared" si="0"/>
        <v>10998.817500000001</v>
      </c>
    </row>
    <row r="16" spans="1:9" ht="12.75" customHeight="1">
      <c r="A16" s="81" t="s">
        <v>74</v>
      </c>
      <c r="B16" s="118" t="s">
        <v>73</v>
      </c>
      <c r="C16" s="119"/>
      <c r="D16" s="47" t="s">
        <v>68</v>
      </c>
      <c r="E16" s="82" t="s">
        <v>68</v>
      </c>
      <c r="F16" s="83" t="s">
        <v>89</v>
      </c>
      <c r="G16" s="87">
        <f>G17</f>
        <v>9886.47</v>
      </c>
      <c r="H16" s="91">
        <f>SUM(H17:H17)</f>
        <v>49.937</v>
      </c>
      <c r="I16" s="93">
        <f t="shared" si="0"/>
        <v>9936.407</v>
      </c>
    </row>
    <row r="17" spans="1:9" ht="12.75" customHeight="1">
      <c r="A17" s="84"/>
      <c r="B17" s="121"/>
      <c r="C17" s="122"/>
      <c r="D17" s="52">
        <v>3122</v>
      </c>
      <c r="E17" s="85">
        <v>5331</v>
      </c>
      <c r="F17" s="86" t="s">
        <v>76</v>
      </c>
      <c r="G17" s="88">
        <v>9886.47</v>
      </c>
      <c r="H17" s="92">
        <v>49.937</v>
      </c>
      <c r="I17" s="94">
        <f t="shared" si="0"/>
        <v>9936.407</v>
      </c>
    </row>
  </sheetData>
  <sheetProtection/>
  <mergeCells count="14">
    <mergeCell ref="H1:I1"/>
    <mergeCell ref="B17:C17"/>
    <mergeCell ref="B11:C11"/>
    <mergeCell ref="B10:C10"/>
    <mergeCell ref="B8:C8"/>
    <mergeCell ref="B9:C9"/>
    <mergeCell ref="A6:I6"/>
    <mergeCell ref="A2:I2"/>
    <mergeCell ref="A4:I4"/>
    <mergeCell ref="B12:C12"/>
    <mergeCell ref="B13:C13"/>
    <mergeCell ref="B14:C14"/>
    <mergeCell ref="B15:C15"/>
    <mergeCell ref="B16:C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F15" sqref="F15"/>
    </sheetView>
  </sheetViews>
  <sheetFormatPr defaultColWidth="3.140625" defaultRowHeight="12.75"/>
  <cols>
    <col min="1" max="1" width="3.140625" style="56" customWidth="1"/>
    <col min="2" max="2" width="9.28125" style="56" customWidth="1"/>
    <col min="3" max="4" width="4.7109375" style="56" customWidth="1"/>
    <col min="5" max="5" width="7.8515625" style="56" customWidth="1"/>
    <col min="6" max="6" width="44.8515625" style="56" customWidth="1"/>
    <col min="7" max="7" width="8.7109375" style="72" customWidth="1"/>
    <col min="8" max="8" width="10.57421875" style="56" customWidth="1"/>
    <col min="9" max="9" width="8.8515625" style="56" customWidth="1"/>
    <col min="10" max="255" width="9.140625" style="56" customWidth="1"/>
    <col min="256" max="16384" width="3.140625" style="56" customWidth="1"/>
  </cols>
  <sheetData>
    <row r="1" spans="8:9" ht="12.75">
      <c r="H1" s="120" t="s">
        <v>87</v>
      </c>
      <c r="I1" s="120"/>
    </row>
    <row r="2" spans="1:9" ht="18">
      <c r="A2" s="128" t="s">
        <v>77</v>
      </c>
      <c r="B2" s="128"/>
      <c r="C2" s="128"/>
      <c r="D2" s="128"/>
      <c r="E2" s="128"/>
      <c r="F2" s="128"/>
      <c r="G2" s="128"/>
      <c r="H2" s="128"/>
      <c r="I2" s="128"/>
    </row>
    <row r="3" spans="1:9" ht="12.75" customHeight="1">
      <c r="A3" s="36"/>
      <c r="B3" s="36"/>
      <c r="C3" s="36"/>
      <c r="D3" s="36"/>
      <c r="E3" s="36"/>
      <c r="F3" s="36"/>
      <c r="G3" s="36"/>
      <c r="H3" s="57"/>
      <c r="I3" s="57"/>
    </row>
    <row r="4" spans="1:9" ht="15.75">
      <c r="A4" s="113" t="s">
        <v>92</v>
      </c>
      <c r="B4" s="113"/>
      <c r="C4" s="113"/>
      <c r="D4" s="113"/>
      <c r="E4" s="113"/>
      <c r="F4" s="113"/>
      <c r="G4" s="113"/>
      <c r="H4" s="113"/>
      <c r="I4" s="113"/>
    </row>
    <row r="5" spans="1:9" ht="12.75" customHeight="1">
      <c r="A5" s="36"/>
      <c r="B5" s="36"/>
      <c r="C5" s="36"/>
      <c r="D5" s="36"/>
      <c r="E5" s="36"/>
      <c r="F5" s="36"/>
      <c r="G5" s="57"/>
      <c r="H5" s="58"/>
      <c r="I5" s="58"/>
    </row>
    <row r="6" spans="1:9" ht="15.75" customHeight="1">
      <c r="A6" s="127" t="s">
        <v>79</v>
      </c>
      <c r="B6" s="127"/>
      <c r="C6" s="127"/>
      <c r="D6" s="127"/>
      <c r="E6" s="127"/>
      <c r="F6" s="127"/>
      <c r="G6" s="127"/>
      <c r="H6" s="127"/>
      <c r="I6" s="127"/>
    </row>
    <row r="7" spans="1:9" ht="12.75" customHeight="1" thickBot="1">
      <c r="A7" s="59"/>
      <c r="B7" s="59"/>
      <c r="C7" s="59"/>
      <c r="D7" s="59"/>
      <c r="E7" s="59"/>
      <c r="F7" s="59"/>
      <c r="G7" s="59"/>
      <c r="H7" s="59"/>
      <c r="I7" s="60" t="s">
        <v>80</v>
      </c>
    </row>
    <row r="8" spans="1:9" ht="13.5" customHeight="1" thickBot="1">
      <c r="A8" s="61" t="s">
        <v>65</v>
      </c>
      <c r="B8" s="123" t="s">
        <v>81</v>
      </c>
      <c r="C8" s="124"/>
      <c r="D8" s="62" t="s">
        <v>66</v>
      </c>
      <c r="E8" s="63" t="s">
        <v>19</v>
      </c>
      <c r="F8" s="64" t="s">
        <v>93</v>
      </c>
      <c r="G8" s="65" t="s">
        <v>83</v>
      </c>
      <c r="H8" s="65" t="s">
        <v>91</v>
      </c>
      <c r="I8" s="109" t="s">
        <v>84</v>
      </c>
    </row>
    <row r="9" spans="1:9" s="100" customFormat="1" ht="12.75" customHeight="1">
      <c r="A9" s="95" t="s">
        <v>74</v>
      </c>
      <c r="B9" s="129" t="s">
        <v>70</v>
      </c>
      <c r="C9" s="130"/>
      <c r="D9" s="96" t="s">
        <v>68</v>
      </c>
      <c r="E9" s="97" t="s">
        <v>68</v>
      </c>
      <c r="F9" s="98" t="s">
        <v>90</v>
      </c>
      <c r="G9" s="99">
        <f>G10</f>
        <v>11300.48</v>
      </c>
      <c r="H9" s="107">
        <f>SUM(H10:H10)</f>
        <v>26.117</v>
      </c>
      <c r="I9" s="110">
        <f>SUM(G9:H9)</f>
        <v>11326.597</v>
      </c>
    </row>
    <row r="10" spans="1:9" s="106" customFormat="1" ht="12.75" customHeight="1">
      <c r="A10" s="101"/>
      <c r="B10" s="131"/>
      <c r="C10" s="132"/>
      <c r="D10" s="102">
        <v>4357</v>
      </c>
      <c r="E10" s="103">
        <v>5331</v>
      </c>
      <c r="F10" s="104" t="s">
        <v>76</v>
      </c>
      <c r="G10" s="105">
        <v>11300.48</v>
      </c>
      <c r="H10" s="108">
        <v>26.117</v>
      </c>
      <c r="I10" s="111">
        <f>SUM(G10:H10)</f>
        <v>11326.597</v>
      </c>
    </row>
  </sheetData>
  <sheetProtection/>
  <mergeCells count="7">
    <mergeCell ref="B9:C9"/>
    <mergeCell ref="B10:C10"/>
    <mergeCell ref="H1:I1"/>
    <mergeCell ref="A2:I2"/>
    <mergeCell ref="A4:I4"/>
    <mergeCell ref="A6:I6"/>
    <mergeCell ref="B8:C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2014-01-29T08:51:23Z</cp:lastPrinted>
  <dcterms:created xsi:type="dcterms:W3CDTF">2007-12-18T12:40:54Z</dcterms:created>
  <dcterms:modified xsi:type="dcterms:W3CDTF">2014-02-05T13:19:05Z</dcterms:modified>
  <cp:category/>
  <cp:version/>
  <cp:contentType/>
  <cp:contentStatus/>
</cp:coreProperties>
</file>