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0 14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<sst xmlns="http://schemas.openxmlformats.org/spreadsheetml/2006/main" count="151" uniqueCount="99">
  <si>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</si>
  <si>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</si>
  <si>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</si>
  <si>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</si>
  <si>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</si>
  <si>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</si>
  <si>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</si>
  <si>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</si>
  <si>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</si>
  <si>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</si>
  <si>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</si>
  <si>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</si>
  <si>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</si>
  <si>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</si>
  <si>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</si>
  <si>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</si>
  <si>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</si>
  <si>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</si>
  <si>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</si>
  <si>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</si>
  <si>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</si>
  <si>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</si>
  <si>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</si>
  <si>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</si>
  <si>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</si>
  <si>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</si>
  <si>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</si>
  <si>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</si>
  <si>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</si>
  <si>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</si>
  <si>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</si>
  <si>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</si>
  <si>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</si>
  <si>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</si>
  <si>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</si>
  <si>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</si>
  <si>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</si>
  <si>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</si>
  <si>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</si>
  <si>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</si>
  <si>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</si>
  <si>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</si>
  <si>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</si>
  <si>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</si>
  <si>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</si>
  <si>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</si>
  <si>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</si>
  <si>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</si>
  <si>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</si>
  <si>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</si>
  <si>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</si>
  <si>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</si>
  <si>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</si>
  <si>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</si>
  <si>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</si>
  <si>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</si>
  <si>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</si>
  <si>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</si>
  <si>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</si>
  <si>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</si>
  <si>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</si>
  <si>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</si>
  <si>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</si>
  <si>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</si>
  <si>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ROZPIS ROZPOČTU LIBERECKÉHO KRAJE 2013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</si>
  <si>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</si>
  <si>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</si>
  <si>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</si>
  <si>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</si>
  <si>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</si>
  <si>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</si>
  <si>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2014</t>
  </si>
  <si>
    <t>UR 2014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</si>
  <si>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</si>
  <si>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</si>
  <si>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</si>
  <si>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</si>
  <si>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</si>
  <si>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</si>
  <si>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</si>
  <si>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</si>
  <si>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</si>
  <si>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</si>
  <si>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</si>
  <si>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</si>
  <si>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149042</t>
  </si>
  <si>
    <t>1502</t>
  </si>
  <si>
    <t>CIPS LK, napojení kalizace u obj. Tanvaldská</t>
  </si>
  <si>
    <t>049053</t>
  </si>
  <si>
    <t>1409</t>
  </si>
  <si>
    <t>Gymnázium Jbc, Dr. Randy - kotelna</t>
  </si>
  <si>
    <t>149054</t>
  </si>
  <si>
    <t>1420</t>
  </si>
  <si>
    <t>Statické zajištění konstrukce -  SPŠS Liberec</t>
  </si>
  <si>
    <t>049144</t>
  </si>
  <si>
    <t>1433</t>
  </si>
  <si>
    <t>Pořízení kotelny SŠSSD Liberec</t>
  </si>
  <si>
    <t>ZR-RO č. 22/14</t>
  </si>
  <si>
    <t>ZR-RO 22/14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</si>
</sst>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8" fillId="0" borderId="0" xfId="48">
      <alignment/>
      <protection/>
    </xf>
    <xf numFmtId="0" fontId="10" fillId="0" borderId="0" xfId="0" applyFont="1" applyAlignment="1">
      <alignment horizontal="center"/>
    </xf>
    <xf numFmtId="0" fontId="11" fillId="0" borderId="23" xfId="0" applyFont="1" applyBorder="1" applyAlignment="1">
      <alignment vertical="center" textRotation="90"/>
    </xf>
    <xf numFmtId="0" fontId="11" fillId="0" borderId="24" xfId="49" applyFont="1" applyFill="1" applyBorder="1" applyAlignment="1">
      <alignment vertical="center"/>
      <protection/>
    </xf>
    <xf numFmtId="0" fontId="11" fillId="0" borderId="25" xfId="49" applyFont="1" applyFill="1" applyBorder="1" applyAlignment="1">
      <alignment horizontal="center" vertical="center"/>
      <protection/>
    </xf>
    <xf numFmtId="0" fontId="11" fillId="0" borderId="26" xfId="49" applyFont="1" applyFill="1" applyBorder="1" applyAlignment="1">
      <alignment horizontal="center" vertical="center"/>
      <protection/>
    </xf>
    <xf numFmtId="0" fontId="11" fillId="0" borderId="27" xfId="49" applyFont="1" applyFill="1" applyBorder="1" applyAlignment="1">
      <alignment horizontal="center" vertical="center"/>
      <protection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 textRotation="90"/>
    </xf>
    <xf numFmtId="0" fontId="12" fillId="0" borderId="27" xfId="49" applyFont="1" applyFill="1" applyBorder="1" applyAlignment="1">
      <alignment horizontal="center"/>
      <protection/>
    </xf>
    <xf numFmtId="0" fontId="12" fillId="0" borderId="25" xfId="49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center"/>
      <protection/>
    </xf>
    <xf numFmtId="0" fontId="12" fillId="0" borderId="27" xfId="49" applyFont="1" applyFill="1" applyBorder="1" applyAlignment="1">
      <alignment horizontal="left"/>
      <protection/>
    </xf>
    <xf numFmtId="4" fontId="12" fillId="0" borderId="28" xfId="49" applyNumberFormat="1" applyFont="1" applyFill="1" applyBorder="1">
      <alignment/>
      <protection/>
    </xf>
    <xf numFmtId="0" fontId="13" fillId="0" borderId="30" xfId="50" applyFont="1" applyFill="1" applyBorder="1" applyAlignment="1">
      <alignment horizontal="center"/>
      <protection/>
    </xf>
    <xf numFmtId="49" fontId="13" fillId="0" borderId="31" xfId="50" applyNumberFormat="1" applyFont="1" applyFill="1" applyBorder="1" applyAlignment="1">
      <alignment horizontal="center"/>
      <protection/>
    </xf>
    <xf numFmtId="49" fontId="13" fillId="0" borderId="30" xfId="50" applyNumberFormat="1" applyFont="1" applyFill="1" applyBorder="1" applyAlignment="1">
      <alignment horizontal="center"/>
      <protection/>
    </xf>
    <xf numFmtId="49" fontId="13" fillId="0" borderId="32" xfId="50" applyNumberFormat="1" applyFont="1" applyFill="1" applyBorder="1" applyAlignment="1">
      <alignment horizontal="center"/>
      <protection/>
    </xf>
    <xf numFmtId="0" fontId="13" fillId="0" borderId="33" xfId="50" applyFont="1" applyFill="1" applyBorder="1" applyAlignment="1">
      <alignment horizontal="center"/>
      <protection/>
    </xf>
    <xf numFmtId="0" fontId="13" fillId="0" borderId="32" xfId="50" applyFont="1" applyFill="1" applyBorder="1">
      <alignment/>
      <protection/>
    </xf>
    <xf numFmtId="4" fontId="13" fillId="0" borderId="30" xfId="50" applyNumberFormat="1" applyFont="1" applyFill="1" applyBorder="1" applyAlignment="1">
      <alignment horizontal="right"/>
      <protection/>
    </xf>
    <xf numFmtId="4" fontId="13" fillId="0" borderId="34" xfId="50" applyNumberFormat="1" applyFont="1" applyFill="1" applyBorder="1">
      <alignment/>
      <protection/>
    </xf>
    <xf numFmtId="0" fontId="14" fillId="0" borderId="35" xfId="50" applyFont="1" applyFill="1" applyBorder="1" applyAlignment="1">
      <alignment horizontal="center"/>
      <protection/>
    </xf>
    <xf numFmtId="49" fontId="14" fillId="0" borderId="36" xfId="50" applyNumberFormat="1" applyFont="1" applyFill="1" applyBorder="1" applyAlignment="1">
      <alignment horizontal="center"/>
      <protection/>
    </xf>
    <xf numFmtId="49" fontId="14" fillId="0" borderId="35" xfId="50" applyNumberFormat="1" applyFont="1" applyFill="1" applyBorder="1" applyAlignment="1">
      <alignment horizontal="center"/>
      <protection/>
    </xf>
    <xf numFmtId="0" fontId="14" fillId="0" borderId="14" xfId="50" applyFont="1" applyFill="1" applyBorder="1" applyAlignment="1">
      <alignment horizontal="center"/>
      <protection/>
    </xf>
    <xf numFmtId="0" fontId="14" fillId="0" borderId="36" xfId="50" applyFont="1" applyFill="1" applyBorder="1" applyAlignment="1">
      <alignment horizontal="center"/>
      <protection/>
    </xf>
    <xf numFmtId="0" fontId="14" fillId="0" borderId="14" xfId="50" applyFont="1" applyFill="1" applyBorder="1">
      <alignment/>
      <protection/>
    </xf>
    <xf numFmtId="4" fontId="14" fillId="0" borderId="35" xfId="35" applyNumberFormat="1" applyFont="1" applyFill="1" applyBorder="1" applyAlignment="1">
      <alignment horizontal="right"/>
    </xf>
    <xf numFmtId="4" fontId="14" fillId="0" borderId="15" xfId="50" applyNumberFormat="1" applyFont="1" applyFill="1" applyBorder="1">
      <alignment/>
      <protection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14" fillId="0" borderId="38" xfId="50" applyFont="1" applyFill="1" applyBorder="1" applyAlignment="1">
      <alignment horizontal="center"/>
      <protection/>
    </xf>
    <xf numFmtId="49" fontId="14" fillId="0" borderId="39" xfId="50" applyNumberFormat="1" applyFont="1" applyFill="1" applyBorder="1" applyAlignment="1">
      <alignment horizontal="center"/>
      <protection/>
    </xf>
    <xf numFmtId="49" fontId="14" fillId="0" borderId="38" xfId="50" applyNumberFormat="1" applyFont="1" applyFill="1" applyBorder="1" applyAlignment="1">
      <alignment horizontal="center"/>
      <protection/>
    </xf>
    <xf numFmtId="0" fontId="14" fillId="0" borderId="40" xfId="50" applyFont="1" applyFill="1" applyBorder="1" applyAlignment="1">
      <alignment horizontal="center"/>
      <protection/>
    </xf>
    <xf numFmtId="0" fontId="14" fillId="0" borderId="39" xfId="50" applyFont="1" applyFill="1" applyBorder="1" applyAlignment="1">
      <alignment horizontal="center"/>
      <protection/>
    </xf>
    <xf numFmtId="0" fontId="14" fillId="0" borderId="40" xfId="50" applyFont="1" applyFill="1" applyBorder="1">
      <alignment/>
      <protection/>
    </xf>
    <xf numFmtId="4" fontId="14" fillId="0" borderId="38" xfId="35" applyNumberFormat="1" applyFont="1" applyFill="1" applyBorder="1" applyAlignment="1">
      <alignment horizontal="right"/>
    </xf>
    <xf numFmtId="4" fontId="14" fillId="0" borderId="41" xfId="50" applyNumberFormat="1" applyFont="1" applyFill="1" applyBorder="1">
      <alignment/>
      <protection/>
    </xf>
    <xf numFmtId="166" fontId="3" fillId="0" borderId="11" xfId="0" applyNumberFormat="1" applyFont="1" applyBorder="1" applyAlignment="1">
      <alignment horizontal="right" vertical="center" wrapText="1"/>
    </xf>
    <xf numFmtId="166" fontId="4" fillId="0" borderId="14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horizontal="right" vertical="center" wrapText="1"/>
    </xf>
    <xf numFmtId="166" fontId="4" fillId="0" borderId="14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4" fillId="0" borderId="17" xfId="0" applyNumberFormat="1" applyFont="1" applyBorder="1" applyAlignment="1">
      <alignment horizontal="right" vertical="center" wrapText="1"/>
    </xf>
    <xf numFmtId="166" fontId="3" fillId="0" borderId="20" xfId="0" applyNumberFormat="1" applyFont="1" applyBorder="1" applyAlignment="1">
      <alignment horizontal="right" vertical="center" wrapText="1"/>
    </xf>
    <xf numFmtId="0" fontId="6" fillId="33" borderId="22" xfId="0" applyFont="1" applyFill="1" applyBorder="1" applyAlignment="1">
      <alignment horizontal="center"/>
    </xf>
    <xf numFmtId="0" fontId="9" fillId="0" borderId="0" xfId="48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2" xfId="49" applyFont="1" applyFill="1" applyBorder="1" applyAlignment="1">
      <alignment horizontal="center" vertical="center"/>
      <protection/>
    </xf>
    <xf numFmtId="0" fontId="11" fillId="0" borderId="43" xfId="49" applyFont="1" applyFill="1" applyBorder="1" applyAlignment="1">
      <alignment horizontal="center" vertical="center"/>
      <protection/>
    </xf>
    <xf numFmtId="0" fontId="12" fillId="0" borderId="42" xfId="49" applyFont="1" applyFill="1" applyBorder="1" applyAlignment="1">
      <alignment horizontal="center"/>
      <protection/>
    </xf>
    <xf numFmtId="0" fontId="12" fillId="0" borderId="43" xfId="49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. Rozpočet 2007 - tabulky" xfId="48"/>
    <cellStyle name="normální_Rozpis výdajů 03 bez PO" xfId="49"/>
    <cellStyle name="normální_Rozpis výdajů 03 bez PO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stfalovaa\AppData\Local\Microsoft\Windows\Temporary%20Internet%20Files\Content.Outlook\C3I39KQM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5">
          <cell r="D45">
            <v>67932.16</v>
          </cell>
          <cell r="H45">
            <v>3387767</v>
          </cell>
          <cell r="Q45">
            <v>11768.130000000001</v>
          </cell>
        </row>
      </sheetData>
      <sheetData sheetId="2">
        <row r="45">
          <cell r="B45">
            <v>30454</v>
          </cell>
          <cell r="C45">
            <v>213803.25</v>
          </cell>
          <cell r="D45">
            <v>870010</v>
          </cell>
          <cell r="E45">
            <v>586370.79</v>
          </cell>
          <cell r="F45">
            <v>3387767.16</v>
          </cell>
          <cell r="G45">
            <v>61547</v>
          </cell>
          <cell r="H45">
            <v>17210</v>
          </cell>
          <cell r="I45">
            <v>194943.5</v>
          </cell>
          <cell r="K45">
            <v>142850.6</v>
          </cell>
          <cell r="L45">
            <v>43995</v>
          </cell>
          <cell r="M45">
            <v>3425</v>
          </cell>
          <cell r="N45">
            <v>8057.99</v>
          </cell>
          <cell r="O45">
            <v>0</v>
          </cell>
          <cell r="P45">
            <v>18000</v>
          </cell>
          <cell r="R45">
            <v>0</v>
          </cell>
          <cell r="S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6">
      <selection activeCell="I42" sqref="I4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4.00390625" style="0" customWidth="1"/>
    <col min="5" max="5" width="13.7109375" style="0" customWidth="1"/>
    <col min="10" max="10" width="11.7109375" style="0" bestFit="1" customWidth="1"/>
  </cols>
  <sheetData>
    <row r="1" spans="1:5" ht="13.5" thickBot="1">
      <c r="A1" s="83" t="s">
        <v>58</v>
      </c>
      <c r="B1" s="83"/>
      <c r="C1" s="32"/>
      <c r="D1" s="32"/>
      <c r="E1" s="33" t="s">
        <v>0</v>
      </c>
    </row>
    <row r="2" spans="1:5" ht="24.75" thickBot="1">
      <c r="A2" s="29" t="s">
        <v>1</v>
      </c>
      <c r="B2" s="30" t="s">
        <v>2</v>
      </c>
      <c r="C2" s="31" t="s">
        <v>55</v>
      </c>
      <c r="D2" s="31" t="s">
        <v>97</v>
      </c>
      <c r="E2" s="31" t="s">
        <v>63</v>
      </c>
    </row>
    <row r="3" spans="1:5" ht="15" customHeight="1">
      <c r="A3" s="2" t="s">
        <v>3</v>
      </c>
      <c r="B3" s="28" t="s">
        <v>39</v>
      </c>
      <c r="C3" s="25">
        <f>C4+C5+C6</f>
        <v>2189932.16</v>
      </c>
      <c r="D3" s="76">
        <f>D4+D5+D6</f>
        <v>0</v>
      </c>
      <c r="E3" s="26">
        <f aca="true" t="shared" si="0" ref="E3:E24">C3+D3</f>
        <v>2189932.16</v>
      </c>
    </row>
    <row r="4" spans="1:10" ht="15" customHeight="1">
      <c r="A4" s="6" t="s">
        <v>4</v>
      </c>
      <c r="B4" s="7" t="s">
        <v>5</v>
      </c>
      <c r="C4" s="8">
        <v>2122000</v>
      </c>
      <c r="D4" s="77">
        <f>'[1]příjmy'!$C$31</f>
        <v>0</v>
      </c>
      <c r="E4" s="9">
        <f t="shared" si="0"/>
        <v>2122000</v>
      </c>
      <c r="J4" s="1"/>
    </row>
    <row r="5" spans="1:5" ht="15" customHeight="1">
      <c r="A5" s="6" t="s">
        <v>6</v>
      </c>
      <c r="B5" s="7" t="s">
        <v>7</v>
      </c>
      <c r="C5" s="8">
        <f>'[3]příjmy'!$D$45</f>
        <v>67932.16</v>
      </c>
      <c r="D5" s="78">
        <v>0</v>
      </c>
      <c r="E5" s="9">
        <f t="shared" si="0"/>
        <v>67932.16</v>
      </c>
    </row>
    <row r="6" spans="1:5" ht="15" customHeight="1">
      <c r="A6" s="6" t="s">
        <v>8</v>
      </c>
      <c r="B6" s="7" t="s">
        <v>9</v>
      </c>
      <c r="C6" s="8">
        <v>0</v>
      </c>
      <c r="D6" s="79">
        <f>'[1]příjmy'!$E$31</f>
        <v>0</v>
      </c>
      <c r="E6" s="9">
        <f t="shared" si="0"/>
        <v>0</v>
      </c>
    </row>
    <row r="7" spans="1:5" ht="15" customHeight="1">
      <c r="A7" s="11" t="s">
        <v>42</v>
      </c>
      <c r="B7" s="7" t="s">
        <v>10</v>
      </c>
      <c r="C7" s="12">
        <f>C8+C13</f>
        <v>3473609</v>
      </c>
      <c r="D7" s="80">
        <f>D8+D13</f>
        <v>0</v>
      </c>
      <c r="E7" s="13">
        <f t="shared" si="0"/>
        <v>3473609</v>
      </c>
    </row>
    <row r="8" spans="1:5" ht="15" customHeight="1">
      <c r="A8" s="6" t="s">
        <v>47</v>
      </c>
      <c r="B8" s="7" t="s">
        <v>11</v>
      </c>
      <c r="C8" s="8">
        <f>C9+C10+C11+C12</f>
        <v>3473609</v>
      </c>
      <c r="D8" s="79">
        <f>D9+D10+D11+D12</f>
        <v>0</v>
      </c>
      <c r="E8" s="10">
        <f t="shared" si="0"/>
        <v>3473609</v>
      </c>
    </row>
    <row r="9" spans="1:5" ht="15" customHeight="1">
      <c r="A9" s="6" t="s">
        <v>43</v>
      </c>
      <c r="B9" s="7" t="s">
        <v>12</v>
      </c>
      <c r="C9" s="8">
        <v>61072</v>
      </c>
      <c r="D9" s="79">
        <f>'[1]příjmy'!$I$16</f>
        <v>0</v>
      </c>
      <c r="E9" s="10">
        <f t="shared" si="0"/>
        <v>61072</v>
      </c>
    </row>
    <row r="10" spans="1:5" ht="15" customHeight="1">
      <c r="A10" s="6" t="s">
        <v>54</v>
      </c>
      <c r="B10" s="7" t="s">
        <v>11</v>
      </c>
      <c r="C10" s="8">
        <f>'[3]příjmy'!$H$45</f>
        <v>3387767</v>
      </c>
      <c r="D10" s="79">
        <v>0</v>
      </c>
      <c r="E10" s="10">
        <f t="shared" si="0"/>
        <v>3387767</v>
      </c>
    </row>
    <row r="11" spans="1:5" ht="15" customHeight="1">
      <c r="A11" s="6" t="s">
        <v>44</v>
      </c>
      <c r="B11" s="7" t="s">
        <v>46</v>
      </c>
      <c r="C11" s="8">
        <v>0</v>
      </c>
      <c r="D11" s="79">
        <v>0</v>
      </c>
      <c r="E11" s="10">
        <f>SUM(C11:D11)</f>
        <v>0</v>
      </c>
    </row>
    <row r="12" spans="1:5" ht="15" customHeight="1">
      <c r="A12" s="6" t="s">
        <v>48</v>
      </c>
      <c r="B12" s="7">
        <v>4121</v>
      </c>
      <c r="C12" s="8">
        <v>24770</v>
      </c>
      <c r="D12" s="79">
        <v>0</v>
      </c>
      <c r="E12" s="10">
        <f>SUM(C12:D12)</f>
        <v>24770</v>
      </c>
    </row>
    <row r="13" spans="1:5" ht="15" customHeight="1">
      <c r="A13" s="6" t="s">
        <v>49</v>
      </c>
      <c r="B13" s="7" t="s">
        <v>13</v>
      </c>
      <c r="C13" s="8">
        <f>C14+C15+C16</f>
        <v>0</v>
      </c>
      <c r="D13" s="79">
        <f>D14+D15+D16</f>
        <v>0</v>
      </c>
      <c r="E13" s="10">
        <f t="shared" si="0"/>
        <v>0</v>
      </c>
    </row>
    <row r="14" spans="1:5" ht="15" customHeight="1">
      <c r="A14" s="6" t="s">
        <v>45</v>
      </c>
      <c r="B14" s="7" t="s">
        <v>13</v>
      </c>
      <c r="C14" s="8">
        <v>0</v>
      </c>
      <c r="D14" s="79">
        <f>'[1]příjmy'!$H$16</f>
        <v>0</v>
      </c>
      <c r="E14" s="10">
        <f t="shared" si="0"/>
        <v>0</v>
      </c>
    </row>
    <row r="15" spans="1:5" ht="15" customHeight="1">
      <c r="A15" s="6" t="s">
        <v>50</v>
      </c>
      <c r="B15" s="7">
        <v>4221</v>
      </c>
      <c r="C15" s="8">
        <v>0</v>
      </c>
      <c r="D15" s="79">
        <v>0</v>
      </c>
      <c r="E15" s="10">
        <f>SUM(C15:D15)</f>
        <v>0</v>
      </c>
    </row>
    <row r="16" spans="1:5" ht="15" customHeight="1">
      <c r="A16" s="6" t="s">
        <v>51</v>
      </c>
      <c r="B16" s="7">
        <v>4232</v>
      </c>
      <c r="C16" s="8">
        <v>0</v>
      </c>
      <c r="D16" s="79">
        <v>0</v>
      </c>
      <c r="E16" s="10">
        <f>SUM(C16:D16)</f>
        <v>0</v>
      </c>
    </row>
    <row r="17" spans="1:5" ht="15" customHeight="1">
      <c r="A17" s="11" t="s">
        <v>14</v>
      </c>
      <c r="B17" s="14" t="s">
        <v>40</v>
      </c>
      <c r="C17" s="12">
        <f>C3+C7</f>
        <v>5663541.16</v>
      </c>
      <c r="D17" s="80">
        <f>D3+D7</f>
        <v>0</v>
      </c>
      <c r="E17" s="13">
        <f t="shared" si="0"/>
        <v>5663541.16</v>
      </c>
    </row>
    <row r="18" spans="1:5" ht="15" customHeight="1">
      <c r="A18" s="11" t="s">
        <v>15</v>
      </c>
      <c r="B18" s="14" t="s">
        <v>16</v>
      </c>
      <c r="C18" s="12">
        <f>SUM(C19:C23)</f>
        <v>-85106.87</v>
      </c>
      <c r="D18" s="80">
        <f>SUM(D19:D23)</f>
        <v>28074.2089</v>
      </c>
      <c r="E18" s="13">
        <f t="shared" si="0"/>
        <v>-57032.6611</v>
      </c>
    </row>
    <row r="19" spans="1:5" ht="15" customHeight="1">
      <c r="A19" s="6" t="s">
        <v>60</v>
      </c>
      <c r="B19" s="7" t="s">
        <v>17</v>
      </c>
      <c r="C19" s="8">
        <v>0</v>
      </c>
      <c r="D19" s="79">
        <v>0</v>
      </c>
      <c r="E19" s="10">
        <f t="shared" si="0"/>
        <v>0</v>
      </c>
    </row>
    <row r="20" spans="1:5" ht="15" customHeight="1">
      <c r="A20" s="6" t="s">
        <v>61</v>
      </c>
      <c r="B20" s="7">
        <v>8115</v>
      </c>
      <c r="C20" s="8">
        <v>0</v>
      </c>
      <c r="D20" s="79">
        <v>0</v>
      </c>
      <c r="E20" s="10">
        <f>SUM(C20:D20)</f>
        <v>0</v>
      </c>
    </row>
    <row r="21" spans="1:5" ht="15" customHeight="1">
      <c r="A21" s="6" t="s">
        <v>62</v>
      </c>
      <c r="B21" s="7" t="s">
        <v>17</v>
      </c>
      <c r="C21" s="8">
        <f>'[3]příjmy'!$Q$45</f>
        <v>11768.130000000001</v>
      </c>
      <c r="D21" s="79">
        <v>28074.2089</v>
      </c>
      <c r="E21" s="10">
        <f t="shared" si="0"/>
        <v>39842.3389</v>
      </c>
    </row>
    <row r="22" spans="1:5" ht="15" customHeight="1">
      <c r="A22" s="6" t="s">
        <v>52</v>
      </c>
      <c r="B22" s="7">
        <v>8123</v>
      </c>
      <c r="C22" s="8">
        <v>0</v>
      </c>
      <c r="D22" s="79">
        <f>'[1]příjmy'!$T$31</f>
        <v>0</v>
      </c>
      <c r="E22" s="10">
        <f>C22+D22</f>
        <v>0</v>
      </c>
    </row>
    <row r="23" spans="1:5" ht="15" customHeight="1" thickBot="1">
      <c r="A23" s="15" t="s">
        <v>53</v>
      </c>
      <c r="B23" s="16">
        <v>-8124</v>
      </c>
      <c r="C23" s="17">
        <v>-96875</v>
      </c>
      <c r="D23" s="81">
        <f>'[1]příjmy'!$O$16</f>
        <v>0</v>
      </c>
      <c r="E23" s="18">
        <f>C23+D23</f>
        <v>-96875</v>
      </c>
    </row>
    <row r="24" spans="1:5" ht="15" customHeight="1" thickBot="1">
      <c r="A24" s="19" t="s">
        <v>28</v>
      </c>
      <c r="B24" s="20"/>
      <c r="C24" s="21">
        <f>C3+C7+C18</f>
        <v>5578434.29</v>
      </c>
      <c r="D24" s="82">
        <f>D17+D18</f>
        <v>28074.2089</v>
      </c>
      <c r="E24" s="22">
        <f t="shared" si="0"/>
        <v>5606508.4989</v>
      </c>
    </row>
    <row r="25" spans="1:5" ht="13.5" thickBot="1">
      <c r="A25" s="83" t="s">
        <v>59</v>
      </c>
      <c r="B25" s="83"/>
      <c r="C25" s="34"/>
      <c r="D25" s="34"/>
      <c r="E25" s="35" t="s">
        <v>0</v>
      </c>
    </row>
    <row r="26" spans="1:5" ht="24.75" thickBot="1">
      <c r="A26" s="29" t="s">
        <v>18</v>
      </c>
      <c r="B26" s="30" t="s">
        <v>19</v>
      </c>
      <c r="C26" s="31" t="s">
        <v>55</v>
      </c>
      <c r="D26" s="31" t="s">
        <v>97</v>
      </c>
      <c r="E26" s="31" t="s">
        <v>63</v>
      </c>
    </row>
    <row r="27" spans="1:5" ht="15" customHeight="1">
      <c r="A27" s="23" t="s">
        <v>27</v>
      </c>
      <c r="B27" s="3" t="s">
        <v>20</v>
      </c>
      <c r="C27" s="4">
        <f>'[3]výdaje'!$B$45</f>
        <v>30454</v>
      </c>
      <c r="D27" s="78">
        <v>0</v>
      </c>
      <c r="E27" s="5">
        <f>C27+D27</f>
        <v>30454</v>
      </c>
    </row>
    <row r="28" spans="1:5" ht="15" customHeight="1">
      <c r="A28" s="24" t="s">
        <v>21</v>
      </c>
      <c r="B28" s="7" t="s">
        <v>20</v>
      </c>
      <c r="C28" s="8">
        <f>'[3]výdaje'!$C$45</f>
        <v>213803.25</v>
      </c>
      <c r="D28" s="78">
        <v>0</v>
      </c>
      <c r="E28" s="5">
        <f aca="true" t="shared" si="1" ref="E28:E43">C28+D28</f>
        <v>213803.25</v>
      </c>
    </row>
    <row r="29" spans="1:5" ht="15" customHeight="1">
      <c r="A29" s="24" t="s">
        <v>29</v>
      </c>
      <c r="B29" s="7" t="s">
        <v>20</v>
      </c>
      <c r="C29" s="8">
        <f>'[3]výdaje'!$D$45</f>
        <v>870010</v>
      </c>
      <c r="D29" s="78">
        <v>0</v>
      </c>
      <c r="E29" s="5">
        <f t="shared" si="1"/>
        <v>870010</v>
      </c>
    </row>
    <row r="30" spans="1:5" ht="15" customHeight="1">
      <c r="A30" s="24" t="s">
        <v>22</v>
      </c>
      <c r="B30" s="7" t="s">
        <v>20</v>
      </c>
      <c r="C30" s="8">
        <f>'[3]výdaje'!$E$45</f>
        <v>586370.79</v>
      </c>
      <c r="D30" s="78">
        <v>0</v>
      </c>
      <c r="E30" s="5">
        <f t="shared" si="1"/>
        <v>586370.79</v>
      </c>
    </row>
    <row r="31" spans="1:5" ht="15" customHeight="1">
      <c r="A31" s="24" t="s">
        <v>41</v>
      </c>
      <c r="B31" s="7" t="s">
        <v>20</v>
      </c>
      <c r="C31" s="8">
        <f>'[3]výdaje'!$F$45</f>
        <v>3387767.16</v>
      </c>
      <c r="D31" s="78">
        <v>0</v>
      </c>
      <c r="E31" s="5">
        <f>C31+D31</f>
        <v>3387767.16</v>
      </c>
    </row>
    <row r="32" spans="1:5" ht="15" customHeight="1">
      <c r="A32" s="24" t="s">
        <v>57</v>
      </c>
      <c r="B32" s="7" t="s">
        <v>25</v>
      </c>
      <c r="C32" s="8">
        <f>'[3]výdaje'!$G$45</f>
        <v>61547</v>
      </c>
      <c r="D32" s="78">
        <v>0</v>
      </c>
      <c r="E32" s="5">
        <f t="shared" si="1"/>
        <v>61547</v>
      </c>
    </row>
    <row r="33" spans="1:5" ht="15" customHeight="1">
      <c r="A33" s="24" t="s">
        <v>23</v>
      </c>
      <c r="B33" s="7" t="s">
        <v>20</v>
      </c>
      <c r="C33" s="8">
        <f>'[3]výdaje'!$H$45</f>
        <v>17210</v>
      </c>
      <c r="D33" s="78">
        <f>'[1]výdaje'!$G$16</f>
        <v>0</v>
      </c>
      <c r="E33" s="5">
        <f t="shared" si="1"/>
        <v>17210</v>
      </c>
    </row>
    <row r="34" spans="1:5" ht="15" customHeight="1">
      <c r="A34" s="24" t="s">
        <v>30</v>
      </c>
      <c r="B34" s="7" t="s">
        <v>24</v>
      </c>
      <c r="C34" s="8">
        <f>'[3]výdaje'!$I$45</f>
        <v>194943.5</v>
      </c>
      <c r="D34" s="78">
        <v>28074.208</v>
      </c>
      <c r="E34" s="5">
        <f t="shared" si="1"/>
        <v>223017.70799999998</v>
      </c>
    </row>
    <row r="35" spans="1:5" ht="15" customHeight="1">
      <c r="A35" s="24" t="s">
        <v>31</v>
      </c>
      <c r="B35" s="7" t="s">
        <v>24</v>
      </c>
      <c r="C35" s="8">
        <f>'[2]výdaje'!$J$433</f>
        <v>0</v>
      </c>
      <c r="D35" s="78">
        <f>'[1]výdaje'!$I$16</f>
        <v>0</v>
      </c>
      <c r="E35" s="5">
        <f t="shared" si="1"/>
        <v>0</v>
      </c>
    </row>
    <row r="36" spans="1:5" ht="15" customHeight="1">
      <c r="A36" s="24" t="s">
        <v>32</v>
      </c>
      <c r="B36" s="7" t="s">
        <v>25</v>
      </c>
      <c r="C36" s="8">
        <f>'[3]výdaje'!$K$45</f>
        <v>142850.6</v>
      </c>
      <c r="D36" s="78">
        <f>'[1]výdaje'!$J$16</f>
        <v>0</v>
      </c>
      <c r="E36" s="5">
        <f t="shared" si="1"/>
        <v>142850.6</v>
      </c>
    </row>
    <row r="37" spans="1:5" ht="15" customHeight="1">
      <c r="A37" s="24" t="s">
        <v>34</v>
      </c>
      <c r="B37" s="7" t="s">
        <v>25</v>
      </c>
      <c r="C37" s="8">
        <f>'[3]výdaje'!$L$45</f>
        <v>43995</v>
      </c>
      <c r="D37" s="78">
        <v>0</v>
      </c>
      <c r="E37" s="5">
        <f t="shared" si="1"/>
        <v>43995</v>
      </c>
    </row>
    <row r="38" spans="1:5" ht="15" customHeight="1">
      <c r="A38" s="24" t="s">
        <v>33</v>
      </c>
      <c r="B38" s="7" t="s">
        <v>20</v>
      </c>
      <c r="C38" s="8">
        <f>'[3]výdaje'!$M$45</f>
        <v>3425</v>
      </c>
      <c r="D38" s="78">
        <f>'[1]výdaje'!$L$16</f>
        <v>0</v>
      </c>
      <c r="E38" s="5">
        <f t="shared" si="1"/>
        <v>3425</v>
      </c>
    </row>
    <row r="39" spans="1:5" ht="15" customHeight="1">
      <c r="A39" s="24" t="s">
        <v>56</v>
      </c>
      <c r="B39" s="7" t="s">
        <v>25</v>
      </c>
      <c r="C39" s="8">
        <f>'[3]výdaje'!$N$45</f>
        <v>8057.99</v>
      </c>
      <c r="D39" s="78">
        <v>0</v>
      </c>
      <c r="E39" s="5">
        <f>C39+D39</f>
        <v>8057.99</v>
      </c>
    </row>
    <row r="40" spans="1:5" ht="15" customHeight="1">
      <c r="A40" s="24" t="s">
        <v>35</v>
      </c>
      <c r="B40" s="7" t="s">
        <v>25</v>
      </c>
      <c r="C40" s="8">
        <f>'[3]výdaje'!$O$45</f>
        <v>0</v>
      </c>
      <c r="D40" s="78">
        <v>0</v>
      </c>
      <c r="E40" s="5">
        <f t="shared" si="1"/>
        <v>0</v>
      </c>
    </row>
    <row r="41" spans="1:5" ht="15" customHeight="1">
      <c r="A41" s="24" t="s">
        <v>36</v>
      </c>
      <c r="B41" s="7" t="s">
        <v>25</v>
      </c>
      <c r="C41" s="8">
        <f>'[3]výdaje'!$P$45</f>
        <v>18000</v>
      </c>
      <c r="D41" s="78">
        <f>'[1]výdaje'!$N$16</f>
        <v>0</v>
      </c>
      <c r="E41" s="5">
        <f t="shared" si="1"/>
        <v>18000</v>
      </c>
    </row>
    <row r="42" spans="1:5" ht="15" customHeight="1">
      <c r="A42" s="24" t="s">
        <v>37</v>
      </c>
      <c r="B42" s="7" t="s">
        <v>25</v>
      </c>
      <c r="C42" s="8">
        <f>'[3]výdaje'!$R$45</f>
        <v>0</v>
      </c>
      <c r="D42" s="78">
        <f>'[1]výdaje'!$P$16</f>
        <v>0</v>
      </c>
      <c r="E42" s="5">
        <f t="shared" si="1"/>
        <v>0</v>
      </c>
    </row>
    <row r="43" spans="1:5" ht="15" customHeight="1" thickBot="1">
      <c r="A43" s="24" t="s">
        <v>38</v>
      </c>
      <c r="B43" s="7" t="s">
        <v>25</v>
      </c>
      <c r="C43" s="8">
        <f>'[3]výdaje'!$S$45</f>
        <v>0</v>
      </c>
      <c r="D43" s="78">
        <f>'[1]výdaje'!$Q$16</f>
        <v>0</v>
      </c>
      <c r="E43" s="5">
        <f t="shared" si="1"/>
        <v>0</v>
      </c>
    </row>
    <row r="44" spans="1:5" ht="15" customHeight="1" thickBot="1">
      <c r="A44" s="27" t="s">
        <v>26</v>
      </c>
      <c r="B44" s="20"/>
      <c r="C44" s="21">
        <f>C27+C28+C29+C30+C31+C32+C33+C34+C35+C36+C37+C38+C39+C40+C41+C42+C43</f>
        <v>5578434.29</v>
      </c>
      <c r="D44" s="82">
        <f>SUM(D27:D43)</f>
        <v>28074.208</v>
      </c>
      <c r="E44" s="22">
        <f>SUM(E27:E43)</f>
        <v>5606508.498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2.140625" style="0" customWidth="1"/>
    <col min="8" max="8" width="7.57421875" style="0" customWidth="1"/>
    <col min="9" max="9" width="11.28125" style="0" customWidth="1"/>
  </cols>
  <sheetData>
    <row r="2" spans="1:8" ht="18">
      <c r="A2" s="84" t="s">
        <v>64</v>
      </c>
      <c r="B2" s="84"/>
      <c r="C2" s="84"/>
      <c r="D2" s="84"/>
      <c r="E2" s="84"/>
      <c r="F2" s="84"/>
      <c r="G2" s="84"/>
      <c r="H2" s="84"/>
    </row>
    <row r="3" spans="1:8" ht="12.75">
      <c r="A3" s="36"/>
      <c r="B3" s="36"/>
      <c r="C3" s="36"/>
      <c r="D3" s="36"/>
      <c r="E3" s="36"/>
      <c r="F3" s="36"/>
      <c r="G3" s="36"/>
      <c r="H3" s="36"/>
    </row>
    <row r="4" spans="1:8" ht="15.75">
      <c r="A4" s="85" t="s">
        <v>65</v>
      </c>
      <c r="B4" s="85"/>
      <c r="C4" s="85"/>
      <c r="D4" s="85"/>
      <c r="E4" s="85"/>
      <c r="F4" s="85"/>
      <c r="G4" s="85"/>
      <c r="H4" s="85"/>
    </row>
    <row r="5" spans="1:8" ht="12.75">
      <c r="A5" s="36"/>
      <c r="B5" s="36"/>
      <c r="C5" s="36"/>
      <c r="D5" s="36"/>
      <c r="E5" s="36"/>
      <c r="F5" s="36"/>
      <c r="G5" s="36"/>
      <c r="H5" s="36"/>
    </row>
    <row r="6" spans="1:8" ht="15.75">
      <c r="A6" s="86" t="s">
        <v>66</v>
      </c>
      <c r="B6" s="86"/>
      <c r="C6" s="86"/>
      <c r="D6" s="86"/>
      <c r="E6" s="86"/>
      <c r="F6" s="86"/>
      <c r="G6" s="86"/>
      <c r="H6" s="86"/>
    </row>
    <row r="7" spans="1:8" ht="16.5" thickBot="1">
      <c r="A7" s="37"/>
      <c r="B7" s="37"/>
      <c r="C7" s="37"/>
      <c r="D7" s="37"/>
      <c r="E7" s="37"/>
      <c r="F7" s="37"/>
      <c r="G7" s="37"/>
      <c r="H7" s="37"/>
    </row>
    <row r="8" spans="1:10" ht="13.5" customHeight="1" thickBot="1">
      <c r="A8" s="38"/>
      <c r="B8" s="39" t="s">
        <v>67</v>
      </c>
      <c r="C8" s="87" t="s">
        <v>68</v>
      </c>
      <c r="D8" s="88"/>
      <c r="E8" s="40" t="s">
        <v>69</v>
      </c>
      <c r="F8" s="41" t="s">
        <v>19</v>
      </c>
      <c r="G8" s="42" t="s">
        <v>70</v>
      </c>
      <c r="H8" s="43" t="s">
        <v>71</v>
      </c>
      <c r="I8" s="43" t="s">
        <v>98</v>
      </c>
      <c r="J8" s="43" t="s">
        <v>72</v>
      </c>
    </row>
    <row r="9" spans="1:10" ht="13.5" thickBot="1">
      <c r="A9" s="44"/>
      <c r="B9" s="45" t="s">
        <v>73</v>
      </c>
      <c r="C9" s="89" t="s">
        <v>74</v>
      </c>
      <c r="D9" s="90"/>
      <c r="E9" s="46" t="s">
        <v>74</v>
      </c>
      <c r="F9" s="47" t="s">
        <v>74</v>
      </c>
      <c r="G9" s="48" t="s">
        <v>75</v>
      </c>
      <c r="H9" s="49">
        <f>H10+H12+H14+H16+H18+H20+H22</f>
        <v>23500</v>
      </c>
      <c r="I9" s="49">
        <f>I10+I12+I14+I16+I18+I20+I22</f>
        <v>28074.2087</v>
      </c>
      <c r="J9" s="49">
        <f>J10+J12+J14+J16+J18+J20+J22</f>
        <v>51574.2087</v>
      </c>
    </row>
    <row r="10" spans="1:10" ht="12.75">
      <c r="A10" s="44"/>
      <c r="B10" s="50" t="s">
        <v>73</v>
      </c>
      <c r="C10" s="51" t="s">
        <v>76</v>
      </c>
      <c r="D10" s="52" t="s">
        <v>77</v>
      </c>
      <c r="E10" s="53" t="s">
        <v>74</v>
      </c>
      <c r="F10" s="54" t="s">
        <v>74</v>
      </c>
      <c r="G10" s="55" t="s">
        <v>78</v>
      </c>
      <c r="H10" s="56">
        <f>H11</f>
        <v>0</v>
      </c>
      <c r="I10" s="56">
        <f>I11</f>
        <v>7286.8672</v>
      </c>
      <c r="J10" s="57">
        <f>J11</f>
        <v>7286.8672</v>
      </c>
    </row>
    <row r="11" spans="1:10" ht="13.5" thickBot="1">
      <c r="A11" s="44"/>
      <c r="B11" s="58"/>
      <c r="C11" s="59"/>
      <c r="D11" s="60"/>
      <c r="E11" s="61">
        <v>4356</v>
      </c>
      <c r="F11" s="62">
        <v>6121</v>
      </c>
      <c r="G11" s="63" t="s">
        <v>79</v>
      </c>
      <c r="H11" s="64">
        <v>0</v>
      </c>
      <c r="I11" s="64">
        <v>7286.8672</v>
      </c>
      <c r="J11" s="65">
        <f>H11+I11</f>
        <v>7286.8672</v>
      </c>
    </row>
    <row r="12" spans="1:10" ht="12.75">
      <c r="A12" s="44"/>
      <c r="B12" s="50" t="s">
        <v>73</v>
      </c>
      <c r="C12" s="51" t="s">
        <v>80</v>
      </c>
      <c r="D12" s="52" t="s">
        <v>77</v>
      </c>
      <c r="E12" s="53" t="s">
        <v>74</v>
      </c>
      <c r="F12" s="54" t="s">
        <v>74</v>
      </c>
      <c r="G12" s="55" t="s">
        <v>81</v>
      </c>
      <c r="H12" s="56">
        <f>H13</f>
        <v>0</v>
      </c>
      <c r="I12" s="56">
        <f>I13</f>
        <v>806.2295</v>
      </c>
      <c r="J12" s="57">
        <f>J13</f>
        <v>806.2295</v>
      </c>
    </row>
    <row r="13" spans="1:10" ht="13.5" thickBot="1">
      <c r="A13" s="44"/>
      <c r="B13" s="58"/>
      <c r="C13" s="59"/>
      <c r="D13" s="60"/>
      <c r="E13" s="61">
        <v>4356</v>
      </c>
      <c r="F13" s="62">
        <v>6121</v>
      </c>
      <c r="G13" s="63" t="s">
        <v>79</v>
      </c>
      <c r="H13" s="64">
        <v>0</v>
      </c>
      <c r="I13" s="64">
        <v>806.2295</v>
      </c>
      <c r="J13" s="65">
        <f>H13+I13</f>
        <v>806.2295</v>
      </c>
    </row>
    <row r="14" spans="1:10" ht="12.75">
      <c r="A14" s="66"/>
      <c r="B14" s="50" t="s">
        <v>73</v>
      </c>
      <c r="C14" s="51" t="s">
        <v>82</v>
      </c>
      <c r="D14" s="52" t="s">
        <v>83</v>
      </c>
      <c r="E14" s="53" t="s">
        <v>74</v>
      </c>
      <c r="F14" s="54" t="s">
        <v>74</v>
      </c>
      <c r="G14" s="55" t="s">
        <v>84</v>
      </c>
      <c r="H14" s="56">
        <f>H15</f>
        <v>23500</v>
      </c>
      <c r="I14" s="56">
        <f>I15</f>
        <v>8048.573</v>
      </c>
      <c r="J14" s="57">
        <f>J15</f>
        <v>31548.573</v>
      </c>
    </row>
    <row r="15" spans="1:10" ht="13.5" thickBot="1">
      <c r="A15" s="66"/>
      <c r="B15" s="58"/>
      <c r="C15" s="59"/>
      <c r="D15" s="60"/>
      <c r="E15" s="61">
        <v>3114</v>
      </c>
      <c r="F15" s="62">
        <v>6121</v>
      </c>
      <c r="G15" s="63" t="s">
        <v>79</v>
      </c>
      <c r="H15" s="64">
        <v>23500</v>
      </c>
      <c r="I15" s="64">
        <v>8048.573</v>
      </c>
      <c r="J15" s="65">
        <f>H15+I15</f>
        <v>31548.573</v>
      </c>
    </row>
    <row r="16" spans="1:10" ht="12.75">
      <c r="A16" s="66"/>
      <c r="B16" s="50" t="s">
        <v>73</v>
      </c>
      <c r="C16" s="51" t="s">
        <v>85</v>
      </c>
      <c r="D16" s="52" t="s">
        <v>86</v>
      </c>
      <c r="E16" s="53" t="s">
        <v>74</v>
      </c>
      <c r="F16" s="54" t="s">
        <v>74</v>
      </c>
      <c r="G16" s="55" t="s">
        <v>87</v>
      </c>
      <c r="H16" s="56">
        <f>H17</f>
        <v>0</v>
      </c>
      <c r="I16" s="56">
        <f>I17</f>
        <v>690.254</v>
      </c>
      <c r="J16" s="57">
        <f>J17</f>
        <v>690.254</v>
      </c>
    </row>
    <row r="17" spans="1:10" ht="13.5" thickBot="1">
      <c r="A17" s="66"/>
      <c r="B17" s="58"/>
      <c r="C17" s="59"/>
      <c r="D17" s="60"/>
      <c r="E17" s="61">
        <v>4311</v>
      </c>
      <c r="F17" s="62">
        <v>6121</v>
      </c>
      <c r="G17" s="63" t="s">
        <v>79</v>
      </c>
      <c r="H17" s="64">
        <v>0</v>
      </c>
      <c r="I17" s="64">
        <v>690.254</v>
      </c>
      <c r="J17" s="65">
        <f>SUM(H17:I17)</f>
        <v>690.254</v>
      </c>
    </row>
    <row r="18" spans="1:10" ht="12.75">
      <c r="A18" s="66"/>
      <c r="B18" s="50" t="s">
        <v>73</v>
      </c>
      <c r="C18" s="51" t="s">
        <v>88</v>
      </c>
      <c r="D18" s="52" t="s">
        <v>89</v>
      </c>
      <c r="E18" s="53" t="s">
        <v>74</v>
      </c>
      <c r="F18" s="54" t="s">
        <v>74</v>
      </c>
      <c r="G18" s="55" t="s">
        <v>90</v>
      </c>
      <c r="H18" s="56">
        <f>H19</f>
        <v>0</v>
      </c>
      <c r="I18" s="56">
        <f>I19</f>
        <v>4041.5</v>
      </c>
      <c r="J18" s="57">
        <f>J19</f>
        <v>4041.5</v>
      </c>
    </row>
    <row r="19" spans="1:10" ht="13.5" thickBot="1">
      <c r="A19" s="66"/>
      <c r="B19" s="58"/>
      <c r="C19" s="59"/>
      <c r="D19" s="60"/>
      <c r="E19" s="61">
        <v>3121</v>
      </c>
      <c r="F19" s="62">
        <v>6121</v>
      </c>
      <c r="G19" s="63" t="s">
        <v>79</v>
      </c>
      <c r="H19" s="64">
        <v>0</v>
      </c>
      <c r="I19" s="64">
        <v>4041.5</v>
      </c>
      <c r="J19" s="65">
        <f>H19+I19</f>
        <v>4041.5</v>
      </c>
    </row>
    <row r="20" spans="1:10" ht="12.75">
      <c r="A20" s="66"/>
      <c r="B20" s="50" t="s">
        <v>73</v>
      </c>
      <c r="C20" s="51" t="s">
        <v>91</v>
      </c>
      <c r="D20" s="52" t="s">
        <v>92</v>
      </c>
      <c r="E20" s="53" t="s">
        <v>74</v>
      </c>
      <c r="F20" s="54" t="s">
        <v>74</v>
      </c>
      <c r="G20" s="55" t="s">
        <v>93</v>
      </c>
      <c r="H20" s="56">
        <f>H21</f>
        <v>0</v>
      </c>
      <c r="I20" s="56">
        <f>I21</f>
        <v>4500</v>
      </c>
      <c r="J20" s="57">
        <f>J21</f>
        <v>4500</v>
      </c>
    </row>
    <row r="21" spans="1:10" ht="13.5" thickBot="1">
      <c r="A21" s="67"/>
      <c r="B21" s="68"/>
      <c r="C21" s="69"/>
      <c r="D21" s="70"/>
      <c r="E21" s="71">
        <v>3122</v>
      </c>
      <c r="F21" s="72">
        <v>6121</v>
      </c>
      <c r="G21" s="73" t="s">
        <v>79</v>
      </c>
      <c r="H21" s="74">
        <v>0</v>
      </c>
      <c r="I21" s="74">
        <v>4500</v>
      </c>
      <c r="J21" s="75">
        <f>H21+I21</f>
        <v>4500</v>
      </c>
    </row>
    <row r="22" spans="1:10" ht="12.75">
      <c r="A22" s="66"/>
      <c r="B22" s="50" t="s">
        <v>73</v>
      </c>
      <c r="C22" s="51" t="s">
        <v>94</v>
      </c>
      <c r="D22" s="52" t="s">
        <v>95</v>
      </c>
      <c r="E22" s="53" t="s">
        <v>74</v>
      </c>
      <c r="F22" s="54" t="s">
        <v>74</v>
      </c>
      <c r="G22" s="55" t="s">
        <v>96</v>
      </c>
      <c r="H22" s="56">
        <f>H23</f>
        <v>0</v>
      </c>
      <c r="I22" s="56">
        <f>I23</f>
        <v>2700.785</v>
      </c>
      <c r="J22" s="57">
        <f>J23</f>
        <v>2700.785</v>
      </c>
    </row>
    <row r="23" spans="1:10" ht="13.5" thickBot="1">
      <c r="A23" s="67"/>
      <c r="B23" s="68"/>
      <c r="C23" s="69"/>
      <c r="D23" s="70"/>
      <c r="E23" s="71">
        <v>3123</v>
      </c>
      <c r="F23" s="72">
        <v>6121</v>
      </c>
      <c r="G23" s="73" t="s">
        <v>79</v>
      </c>
      <c r="H23" s="74">
        <v>0</v>
      </c>
      <c r="I23" s="74">
        <v>2700.785</v>
      </c>
      <c r="J23" s="75">
        <f>H23+I23</f>
        <v>2700.785</v>
      </c>
    </row>
  </sheetData>
  <sheetProtection/>
  <mergeCells count="5">
    <mergeCell ref="A2:H2"/>
    <mergeCell ref="A4:H4"/>
    <mergeCell ref="A6:H6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2014-01-29T09:00:47Z</cp:lastPrinted>
  <dcterms:created xsi:type="dcterms:W3CDTF">2007-12-18T12:40:54Z</dcterms:created>
  <dcterms:modified xsi:type="dcterms:W3CDTF">2014-02-05T13:41:44Z</dcterms:modified>
  <cp:category/>
  <cp:version/>
  <cp:contentType/>
  <cp:contentStatus/>
</cp:coreProperties>
</file>