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1"/>
  </bookViews>
  <sheets>
    <sheet name="Bilance P+V" sheetId="1" r:id="rId1"/>
    <sheet name="91306" sheetId="2" r:id="rId2"/>
    <sheet name="92006" sheetId="3" r:id="rId3"/>
    <sheet name="92306" sheetId="4" r:id="rId4"/>
  </sheets>
  <definedNames>
    <definedName name="_xlnm.Print_Titles" localSheetId="2">'92006'!$5:$6</definedName>
  </definedNames>
  <calcPr fullCalcOnLoad="1"/>
</workbook>
</file>

<file path=xl/sharedStrings.xml><?xml version="1.0" encoding="utf-8"?>
<sst xmlns="http://schemas.openxmlformats.org/spreadsheetml/2006/main" count="297" uniqueCount="155">
  <si>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</si>
  <si>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</si>
  <si>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</si>
  <si>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</si>
  <si>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</si>
  <si>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</si>
  <si>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</si>
  <si>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</si>
  <si>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</si>
  <si>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</si>
  <si>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</si>
  <si>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</si>
  <si>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</si>
  <si>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</si>
  <si>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</si>
  <si>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</si>
  <si>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</si>
  <si>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</si>
  <si>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</si>
  <si>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</si>
  <si>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</si>
  <si>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</si>
  <si>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</si>
  <si>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</si>
  <si>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</si>
  <si>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</si>
  <si>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</si>
  <si>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</si>
  <si>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</si>
  <si>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</si>
  <si>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</si>
  <si>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</si>
  <si>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</si>
  <si>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</si>
  <si>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</si>
  <si>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</si>
  <si>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</si>
  <si>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</si>
  <si>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</si>
  <si>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</si>
  <si>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</si>
  <si>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</si>
  <si>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</si>
  <si>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</si>
  <si>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</si>
  <si>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</si>
  <si>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</si>
  <si>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</si>
  <si>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</si>
  <si>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</si>
  <si>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</si>
  <si>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</si>
  <si>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</si>
  <si>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</si>
  <si>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</si>
  <si>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</si>
  <si>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</si>
  <si>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</si>
  <si>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</si>
  <si>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</si>
  <si>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</si>
  <si>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</si>
  <si>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</si>
  <si>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</si>
  <si>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</si>
  <si>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</si>
  <si>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</si>
  <si>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06</t>
  </si>
  <si>
    <t>nákup ostatních služeb</t>
  </si>
  <si>
    <t>pohoštění</t>
  </si>
  <si>
    <t>Kap.926-dotační fond</t>
  </si>
  <si>
    <t>tis. Kč</t>
  </si>
  <si>
    <t>ZDROJOVÁ  A VÝDAJOVÁ ČÁST ROZPOČTU LK 2014</t>
  </si>
  <si>
    <t>SR 2014</t>
  </si>
  <si>
    <t>UR I 2014</t>
  </si>
  <si>
    <t>UR II 2014</t>
  </si>
  <si>
    <t>Kap.917-transfery</t>
  </si>
  <si>
    <t>1. Zapojení fondů z r. 2013</t>
  </si>
  <si>
    <t>2. Zapojení  zvl.účtů z r. 2013</t>
  </si>
  <si>
    <t>3. Zapojení výsl. hosp.2013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</si>
  <si>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</si>
  <si>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</si>
  <si>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</si>
  <si>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</si>
  <si>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</si>
  <si>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</si>
  <si>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</si>
  <si>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</si>
  <si>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stavba nebo rekonstrukce silnice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</si>
  <si>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</si>
  <si>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</si>
  <si>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</si>
  <si>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</si>
  <si>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</si>
  <si>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</si>
  <si>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</si>
  <si>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</si>
  <si>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</si>
  <si>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</si>
  <si>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</si>
  <si>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</si>
  <si>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</si>
  <si>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II/592 Chrastava (II. etapa) - povodně</t>
  </si>
  <si>
    <t>0690720000</t>
  </si>
  <si>
    <t>0690730000</t>
  </si>
  <si>
    <t>silnice III/27252 Vítkov - povodně</t>
  </si>
  <si>
    <t>2.změna-RO č. 16/14</t>
  </si>
  <si>
    <t>Rozpis výdajů kapitoly 923 - odbor dopravy</t>
  </si>
  <si>
    <t>92306 - Spolufinancování EU</t>
  </si>
  <si>
    <t>tis.Kč</t>
  </si>
  <si>
    <t>ÚZ</t>
  </si>
  <si>
    <t>S P O L U F I N A N C O V Á N Í   E U</t>
  </si>
  <si>
    <t>běžné a kapitálové výdaje resortu celkem</t>
  </si>
  <si>
    <t>ROP</t>
  </si>
  <si>
    <t>38585505</t>
  </si>
  <si>
    <t>služby peněžních ústavů</t>
  </si>
  <si>
    <t>vypořádání minulých let mezi RRRS a krajem</t>
  </si>
  <si>
    <t>00000000</t>
  </si>
  <si>
    <t>0650450000</t>
  </si>
  <si>
    <t>ROP - III/2921, 2922 vč. 2 mostů, Pelechov - Záhoří - Semily</t>
  </si>
  <si>
    <t>0650480000</t>
  </si>
  <si>
    <t>ROP - II/270 Luhov - Postřelná</t>
  </si>
  <si>
    <t>0650540000</t>
  </si>
  <si>
    <t>ROP - II/270 Mimoň-humanizace průtahu a OK Tyršovo náměstí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</si>
  <si>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</si>
  <si>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</si>
  <si>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</si>
  <si>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</si>
  <si>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</si>
  <si>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</si>
  <si>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</si>
  <si>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</si>
  <si>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</si>
  <si>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</si>
  <si>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0659000000</t>
  </si>
  <si>
    <t>Vratky úroků RRRS z předfinancování 3. výzvy ROP</t>
  </si>
  <si>
    <t>ostatní neinvestiční výdaje jinde nezařazené</t>
  </si>
  <si>
    <t>OP PS pro cíl EÚS</t>
  </si>
  <si>
    <t>41100000</t>
  </si>
  <si>
    <t>0650570000</t>
  </si>
  <si>
    <t>Cíl 3 - LUBAHN</t>
  </si>
  <si>
    <t>41117007</t>
  </si>
  <si>
    <t>41500000</t>
  </si>
  <si>
    <t>1.změna-RO č. 17/14</t>
  </si>
  <si>
    <t>Rozpis výdajů kapitoly 913</t>
  </si>
  <si>
    <t>91306 - Příspěvkové organizace</t>
  </si>
  <si>
    <t>P Ř Í S P Ě V K O V É  O R G A N I Z A C E</t>
  </si>
  <si>
    <t>provozní příspěvky PO v resortu celkem</t>
  </si>
  <si>
    <t>DU</t>
  </si>
  <si>
    <t>1601</t>
  </si>
  <si>
    <t>Krajská správa silnic Libereckého kraje</t>
  </si>
  <si>
    <t>provozní příspěvek</t>
  </si>
  <si>
    <t>Krajská správa silnic LK p.o. - realizace příkazní smlouvy Silnice LK a.s. na ZIMNÍ ÚDRŽBU 2014</t>
  </si>
  <si>
    <t>provozní příspěvek celkem</t>
  </si>
  <si>
    <t>Krajská správa silnic LK p.o. - realizace příkazní smlouvy Silnice LK a.s. na BĚŽNOU ÚDRŽBU 2014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</si>
</sst>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name val="Arial CE"/>
      <family val="0"/>
    </font>
    <font>
      <b/>
      <sz val="8"/>
      <color indexed="10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4" fontId="4" fillId="0" borderId="10" xfId="50" applyNumberFormat="1" applyFont="1" applyFill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13" xfId="50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171" fontId="9" fillId="0" borderId="23" xfId="0" applyNumberFormat="1" applyFont="1" applyFill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4" fontId="9" fillId="0" borderId="35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wrapText="1"/>
    </xf>
    <xf numFmtId="4" fontId="4" fillId="0" borderId="36" xfId="50" applyNumberFormat="1" applyFont="1" applyFill="1" applyBorder="1" applyAlignment="1">
      <alignment vertical="center"/>
      <protection/>
    </xf>
    <xf numFmtId="0" fontId="4" fillId="0" borderId="37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1" fontId="4" fillId="0" borderId="14" xfId="50" applyNumberFormat="1" applyFont="1" applyFill="1" applyBorder="1" applyAlignment="1">
      <alignment horizontal="center" vertical="center"/>
      <protection/>
    </xf>
    <xf numFmtId="2" fontId="4" fillId="0" borderId="38" xfId="50" applyNumberFormat="1" applyFont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2" fontId="4" fillId="0" borderId="39" xfId="50" applyNumberFormat="1" applyFont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4" fontId="4" fillId="0" borderId="28" xfId="50" applyNumberFormat="1" applyFont="1" applyFill="1" applyBorder="1" applyAlignment="1">
      <alignment vertical="center"/>
      <protection/>
    </xf>
    <xf numFmtId="49" fontId="4" fillId="0" borderId="20" xfId="50" applyNumberFormat="1" applyFont="1" applyBorder="1" applyAlignment="1">
      <alignment horizontal="center" vertical="center"/>
      <protection/>
    </xf>
    <xf numFmtId="2" fontId="4" fillId="0" borderId="20" xfId="50" applyNumberFormat="1" applyFont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vertical="center"/>
      <protection/>
    </xf>
    <xf numFmtId="4" fontId="4" fillId="0" borderId="42" xfId="50" applyNumberFormat="1" applyFont="1" applyFill="1" applyBorder="1" applyAlignment="1">
      <alignment vertical="center"/>
      <protection/>
    </xf>
    <xf numFmtId="2" fontId="1" fillId="0" borderId="43" xfId="50" applyNumberFormat="1" applyFont="1" applyBorder="1" applyAlignment="1">
      <alignment horizontal="center" vertical="center"/>
      <protection/>
    </xf>
    <xf numFmtId="1" fontId="1" fillId="0" borderId="43" xfId="50" applyNumberFormat="1" applyFont="1" applyBorder="1" applyAlignment="1">
      <alignment horizontal="center" vertical="center"/>
      <protection/>
    </xf>
    <xf numFmtId="2" fontId="1" fillId="0" borderId="44" xfId="50" applyNumberFormat="1" applyFont="1" applyBorder="1" applyAlignment="1">
      <alignment vertical="center"/>
      <protection/>
    </xf>
    <xf numFmtId="4" fontId="1" fillId="0" borderId="45" xfId="50" applyNumberFormat="1" applyFont="1" applyFill="1" applyBorder="1" applyAlignment="1">
      <alignment vertical="center"/>
      <protection/>
    </xf>
    <xf numFmtId="49" fontId="4" fillId="0" borderId="20" xfId="50" applyNumberFormat="1" applyFont="1" applyFill="1" applyBorder="1" applyAlignment="1">
      <alignment horizontal="center" vertical="center" wrapText="1"/>
      <protection/>
    </xf>
    <xf numFmtId="2" fontId="4" fillId="0" borderId="46" xfId="50" applyNumberFormat="1" applyFont="1" applyBorder="1" applyAlignment="1">
      <alignment horizontal="center" vertical="center"/>
      <protection/>
    </xf>
    <xf numFmtId="1" fontId="1" fillId="0" borderId="43" xfId="50" applyNumberFormat="1" applyFont="1" applyFill="1" applyBorder="1" applyAlignment="1">
      <alignment horizontal="center" vertical="center"/>
      <protection/>
    </xf>
    <xf numFmtId="1" fontId="4" fillId="0" borderId="20" xfId="50" applyNumberFormat="1" applyFont="1" applyBorder="1" applyAlignment="1">
      <alignment horizontal="center" vertical="center" wrapText="1"/>
      <protection/>
    </xf>
    <xf numFmtId="2" fontId="4" fillId="0" borderId="41" xfId="50" applyNumberFormat="1" applyFont="1" applyFill="1" applyBorder="1" applyAlignment="1">
      <alignment vertical="center" wrapText="1"/>
      <protection/>
    </xf>
    <xf numFmtId="1" fontId="1" fillId="0" borderId="46" xfId="50" applyNumberFormat="1" applyFont="1" applyFill="1" applyBorder="1" applyAlignment="1">
      <alignment horizontal="center" vertical="center"/>
      <protection/>
    </xf>
    <xf numFmtId="2" fontId="4" fillId="0" borderId="47" xfId="50" applyNumberFormat="1" applyFont="1" applyBorder="1" applyAlignment="1">
      <alignment horizontal="center" vertical="center" wrapText="1"/>
      <protection/>
    </xf>
    <xf numFmtId="2" fontId="1" fillId="0" borderId="48" xfId="50" applyNumberFormat="1" applyFont="1" applyBorder="1" applyAlignment="1">
      <alignment horizontal="center" vertical="center"/>
      <protection/>
    </xf>
    <xf numFmtId="0" fontId="32" fillId="0" borderId="49" xfId="48" applyFont="1" applyFill="1" applyBorder="1" applyAlignment="1">
      <alignment vertical="center" wrapText="1"/>
      <protection/>
    </xf>
    <xf numFmtId="0" fontId="4" fillId="0" borderId="47" xfId="50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0" fontId="4" fillId="0" borderId="41" xfId="50" applyFont="1" applyFill="1" applyBorder="1" applyAlignment="1">
      <alignment vertical="center" wrapText="1"/>
      <protection/>
    </xf>
    <xf numFmtId="0" fontId="1" fillId="0" borderId="50" xfId="50" applyFont="1" applyFill="1" applyBorder="1" applyAlignment="1">
      <alignment horizontal="center" vertical="center"/>
      <protection/>
    </xf>
    <xf numFmtId="1" fontId="1" fillId="0" borderId="23" xfId="50" applyNumberFormat="1" applyFont="1" applyFill="1" applyBorder="1" applyAlignment="1">
      <alignment horizontal="center" vertical="center"/>
      <protection/>
    </xf>
    <xf numFmtId="0" fontId="32" fillId="0" borderId="24" xfId="48" applyFont="1" applyFill="1" applyBorder="1" applyAlignment="1">
      <alignment vertical="center" wrapText="1"/>
      <protection/>
    </xf>
    <xf numFmtId="0" fontId="4" fillId="0" borderId="41" xfId="50" applyFont="1" applyFill="1" applyBorder="1" applyAlignment="1">
      <alignment vertical="center"/>
      <protection/>
    </xf>
    <xf numFmtId="0" fontId="32" fillId="0" borderId="51" xfId="48" applyFont="1" applyFill="1" applyBorder="1" applyAlignment="1">
      <alignment vertical="center"/>
      <protection/>
    </xf>
    <xf numFmtId="0" fontId="1" fillId="0" borderId="52" xfId="50" applyFont="1" applyFill="1" applyBorder="1" applyAlignment="1">
      <alignment horizontal="center" vertical="center"/>
      <protection/>
    </xf>
    <xf numFmtId="2" fontId="4" fillId="0" borderId="47" xfId="50" applyNumberFormat="1" applyFont="1" applyBorder="1" applyAlignment="1">
      <alignment horizontal="center" vertical="center"/>
      <protection/>
    </xf>
    <xf numFmtId="2" fontId="1" fillId="0" borderId="52" xfId="50" applyNumberFormat="1" applyFont="1" applyBorder="1" applyAlignment="1">
      <alignment horizontal="center" vertical="center"/>
      <protection/>
    </xf>
    <xf numFmtId="0" fontId="1" fillId="0" borderId="48" xfId="50" applyFont="1" applyBorder="1" applyAlignment="1">
      <alignment horizontal="center" vertical="center"/>
      <protection/>
    </xf>
    <xf numFmtId="49" fontId="1" fillId="0" borderId="43" xfId="50" applyNumberFormat="1" applyFont="1" applyFill="1" applyBorder="1" applyAlignment="1">
      <alignment horizontal="center"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0" fontId="33" fillId="0" borderId="53" xfId="50" applyFont="1" applyBorder="1" applyAlignment="1">
      <alignment horizontal="center" vertical="center"/>
      <protection/>
    </xf>
    <xf numFmtId="49" fontId="33" fillId="0" borderId="27" xfId="50" applyNumberFormat="1" applyFont="1" applyBorder="1" applyAlignment="1">
      <alignment horizontal="center" vertical="center"/>
      <protection/>
    </xf>
    <xf numFmtId="0" fontId="33" fillId="0" borderId="27" xfId="50" applyFont="1" applyBorder="1" applyAlignment="1">
      <alignment horizontal="center" vertical="center"/>
      <protection/>
    </xf>
    <xf numFmtId="4" fontId="33" fillId="0" borderId="14" xfId="50" applyNumberFormat="1" applyFont="1" applyFill="1" applyBorder="1" applyAlignment="1">
      <alignment vertical="center"/>
      <protection/>
    </xf>
    <xf numFmtId="4" fontId="33" fillId="0" borderId="10" xfId="50" applyNumberFormat="1" applyFont="1" applyFill="1" applyBorder="1" applyAlignment="1">
      <alignment vertical="center"/>
      <protection/>
    </xf>
    <xf numFmtId="4" fontId="8" fillId="0" borderId="30" xfId="0" applyNumberFormat="1" applyFont="1" applyBorder="1" applyAlignment="1">
      <alignment horizontal="right" vertical="center" wrapText="1"/>
    </xf>
    <xf numFmtId="0" fontId="31" fillId="0" borderId="0" xfId="52" applyFont="1" applyAlignment="1">
      <alignment vertical="center"/>
      <protection/>
    </xf>
    <xf numFmtId="49" fontId="35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175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53" xfId="50" applyFont="1" applyBorder="1" applyAlignment="1">
      <alignment horizontal="center" vertical="center"/>
      <protection/>
    </xf>
    <xf numFmtId="0" fontId="4" fillId="0" borderId="27" xfId="50" applyFont="1" applyBorder="1" applyAlignment="1">
      <alignment horizontal="center" vertical="center"/>
      <protection/>
    </xf>
    <xf numFmtId="49" fontId="4" fillId="0" borderId="15" xfId="50" applyNumberFormat="1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33" fillId="0" borderId="27" xfId="50" applyFont="1" applyBorder="1" applyAlignment="1">
      <alignment horizontal="center" vertical="center"/>
      <protection/>
    </xf>
    <xf numFmtId="49" fontId="33" fillId="0" borderId="15" xfId="50" applyNumberFormat="1" applyFont="1" applyBorder="1" applyAlignment="1">
      <alignment horizontal="center" vertical="center"/>
      <protection/>
    </xf>
    <xf numFmtId="0" fontId="36" fillId="0" borderId="16" xfId="48" applyFont="1" applyBorder="1" applyAlignment="1">
      <alignment vertical="center"/>
      <protection/>
    </xf>
    <xf numFmtId="0" fontId="6" fillId="0" borderId="47" xfId="50" applyFont="1" applyFill="1" applyBorder="1" applyAlignment="1">
      <alignment horizontal="center" vertical="center"/>
      <protection/>
    </xf>
    <xf numFmtId="49" fontId="6" fillId="0" borderId="20" xfId="50" applyNumberFormat="1" applyFont="1" applyFill="1" applyBorder="1" applyAlignment="1">
      <alignment horizontal="center" vertical="center"/>
      <protection/>
    </xf>
    <xf numFmtId="0" fontId="6" fillId="0" borderId="20" xfId="50" applyFont="1" applyFill="1" applyBorder="1" applyAlignment="1">
      <alignment horizontal="center" vertical="center"/>
      <protection/>
    </xf>
    <xf numFmtId="0" fontId="6" fillId="0" borderId="20" xfId="50" applyFont="1" applyFill="1" applyBorder="1" applyAlignment="1">
      <alignment horizontal="center" vertical="center"/>
      <protection/>
    </xf>
    <xf numFmtId="49" fontId="6" fillId="0" borderId="41" xfId="50" applyNumberFormat="1" applyFont="1" applyFill="1" applyBorder="1" applyAlignment="1">
      <alignment horizontal="center" vertical="center"/>
      <protection/>
    </xf>
    <xf numFmtId="0" fontId="37" fillId="0" borderId="21" xfId="48" applyFont="1" applyFill="1" applyBorder="1" applyAlignment="1">
      <alignment vertical="center"/>
      <protection/>
    </xf>
    <xf numFmtId="4" fontId="6" fillId="0" borderId="36" xfId="50" applyNumberFormat="1" applyFont="1" applyFill="1" applyBorder="1" applyAlignment="1">
      <alignment vertical="center"/>
      <protection/>
    </xf>
    <xf numFmtId="0" fontId="33" fillId="0" borderId="50" xfId="50" applyFont="1" applyFill="1" applyBorder="1" applyAlignment="1">
      <alignment horizontal="center" vertical="center"/>
      <protection/>
    </xf>
    <xf numFmtId="49" fontId="5" fillId="0" borderId="30" xfId="50" applyNumberFormat="1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horizontal="center" vertical="center"/>
      <protection/>
    </xf>
    <xf numFmtId="0" fontId="1" fillId="0" borderId="23" xfId="50" applyFont="1" applyFill="1" applyBorder="1" applyAlignment="1">
      <alignment horizontal="center" vertical="center"/>
      <protection/>
    </xf>
    <xf numFmtId="49" fontId="1" fillId="0" borderId="23" xfId="50" applyNumberFormat="1" applyFont="1" applyFill="1" applyBorder="1" applyAlignment="1">
      <alignment horizontal="center" vertical="center"/>
      <protection/>
    </xf>
    <xf numFmtId="0" fontId="32" fillId="0" borderId="31" xfId="48" applyFont="1" applyFill="1" applyBorder="1" applyAlignment="1">
      <alignment vertical="center" wrapText="1"/>
      <protection/>
    </xf>
    <xf numFmtId="4" fontId="38" fillId="24" borderId="12" xfId="50" applyNumberFormat="1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0" fontId="1" fillId="0" borderId="54" xfId="50" applyFont="1" applyFill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4" fontId="1" fillId="0" borderId="22" xfId="50" applyNumberFormat="1" applyFont="1" applyFill="1" applyBorder="1" applyAlignment="1">
      <alignment vertical="center"/>
      <protection/>
    </xf>
    <xf numFmtId="4" fontId="38" fillId="0" borderId="12" xfId="50" applyNumberFormat="1" applyFont="1" applyFill="1" applyBorder="1" applyAlignment="1">
      <alignment vertical="center"/>
      <protection/>
    </xf>
    <xf numFmtId="0" fontId="1" fillId="0" borderId="25" xfId="50" applyFont="1" applyFill="1" applyBorder="1" applyAlignment="1">
      <alignment horizontal="center" vertical="center"/>
      <protection/>
    </xf>
    <xf numFmtId="49" fontId="1" fillId="0" borderId="23" xfId="50" applyNumberFormat="1" applyFont="1" applyFill="1" applyBorder="1" applyAlignment="1">
      <alignment horizontal="center" vertical="center"/>
      <protection/>
    </xf>
    <xf numFmtId="0" fontId="1" fillId="0" borderId="19" xfId="50" applyFont="1" applyFill="1" applyBorder="1" applyAlignment="1">
      <alignment horizontal="center" vertical="center"/>
      <protection/>
    </xf>
    <xf numFmtId="49" fontId="1" fillId="0" borderId="19" xfId="50" applyNumberFormat="1" applyFont="1" applyFill="1" applyBorder="1" applyAlignment="1">
      <alignment horizontal="center"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4" fontId="6" fillId="0" borderId="55" xfId="50" applyNumberFormat="1" applyFont="1" applyFill="1" applyBorder="1" applyAlignment="1">
      <alignment vertical="center"/>
      <protection/>
    </xf>
    <xf numFmtId="0" fontId="1" fillId="0" borderId="33" xfId="50" applyFont="1" applyFill="1" applyBorder="1" applyAlignment="1">
      <alignment horizontal="center" vertical="center"/>
      <protection/>
    </xf>
    <xf numFmtId="49" fontId="1" fillId="0" borderId="44" xfId="50" applyNumberFormat="1" applyFont="1" applyFill="1" applyBorder="1" applyAlignment="1">
      <alignment horizontal="center" vertical="center"/>
      <protection/>
    </xf>
    <xf numFmtId="4" fontId="1" fillId="0" borderId="56" xfId="50" applyNumberFormat="1" applyFont="1" applyFill="1" applyBorder="1" applyAlignment="1">
      <alignment vertical="center"/>
      <protection/>
    </xf>
    <xf numFmtId="4" fontId="38" fillId="0" borderId="11" xfId="50" applyNumberFormat="1" applyFont="1" applyFill="1" applyBorder="1" applyAlignment="1">
      <alignment vertical="center"/>
      <protection/>
    </xf>
    <xf numFmtId="4" fontId="1" fillId="0" borderId="18" xfId="50" applyNumberFormat="1" applyFont="1" applyFill="1" applyBorder="1" applyAlignment="1">
      <alignment vertical="center"/>
      <protection/>
    </xf>
    <xf numFmtId="0" fontId="1" fillId="0" borderId="29" xfId="50" applyFont="1" applyFill="1" applyBorder="1" applyAlignment="1">
      <alignment horizontal="center" vertical="center"/>
      <protection/>
    </xf>
    <xf numFmtId="4" fontId="38" fillId="0" borderId="18" xfId="50" applyNumberFormat="1" applyFont="1" applyFill="1" applyBorder="1" applyAlignment="1">
      <alignment vertical="center"/>
      <protection/>
    </xf>
    <xf numFmtId="4" fontId="1" fillId="0" borderId="18" xfId="52" applyNumberFormat="1" applyFont="1" applyFill="1" applyBorder="1" applyAlignment="1">
      <alignment vertical="center"/>
      <protection/>
    </xf>
    <xf numFmtId="49" fontId="1" fillId="0" borderId="19" xfId="50" applyNumberFormat="1" applyFont="1" applyFill="1" applyBorder="1" applyAlignment="1">
      <alignment horizontal="center" vertical="center"/>
      <protection/>
    </xf>
    <xf numFmtId="4" fontId="1" fillId="0" borderId="37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horizontal="center" vertical="center"/>
      <protection/>
    </xf>
    <xf numFmtId="0" fontId="1" fillId="0" borderId="45" xfId="50" applyFont="1" applyBorder="1" applyAlignment="1">
      <alignment horizontal="center"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9" fontId="6" fillId="0" borderId="30" xfId="50" applyNumberFormat="1" applyFont="1" applyFill="1" applyBorder="1" applyAlignment="1">
      <alignment horizontal="center" vertical="center"/>
      <protection/>
    </xf>
    <xf numFmtId="0" fontId="37" fillId="0" borderId="31" xfId="48" applyFont="1" applyFill="1" applyBorder="1" applyAlignment="1">
      <alignment vertical="center"/>
      <protection/>
    </xf>
    <xf numFmtId="171" fontId="38" fillId="24" borderId="12" xfId="50" applyNumberFormat="1" applyFont="1" applyFill="1" applyBorder="1" applyAlignment="1">
      <alignment vertical="center"/>
      <protection/>
    </xf>
    <xf numFmtId="0" fontId="1" fillId="0" borderId="54" xfId="50" applyFont="1" applyBorder="1" applyAlignment="1">
      <alignment horizontal="center" vertical="center"/>
      <protection/>
    </xf>
    <xf numFmtId="0" fontId="33" fillId="0" borderId="25" xfId="50" applyFont="1" applyFill="1" applyBorder="1" applyAlignment="1">
      <alignment horizontal="center" vertical="center"/>
      <protection/>
    </xf>
    <xf numFmtId="4" fontId="38" fillId="24" borderId="11" xfId="50" applyNumberFormat="1" applyFont="1" applyFill="1" applyBorder="1" applyAlignment="1">
      <alignment vertical="center"/>
      <protection/>
    </xf>
    <xf numFmtId="0" fontId="1" fillId="0" borderId="23" xfId="50" applyFont="1" applyFill="1" applyBorder="1" applyAlignment="1">
      <alignment horizontal="left" vertical="center" wrapText="1"/>
      <protection/>
    </xf>
    <xf numFmtId="0" fontId="1" fillId="0" borderId="57" xfId="50" applyFont="1" applyFill="1" applyBorder="1" applyAlignment="1">
      <alignment horizontal="center" vertical="center"/>
      <protection/>
    </xf>
    <xf numFmtId="49" fontId="5" fillId="0" borderId="34" xfId="50" applyNumberFormat="1" applyFont="1" applyFill="1" applyBorder="1" applyAlignment="1">
      <alignment horizontal="center" vertical="center"/>
      <protection/>
    </xf>
    <xf numFmtId="49" fontId="1" fillId="0" borderId="33" xfId="50" applyNumberFormat="1" applyFont="1" applyFill="1" applyBorder="1" applyAlignment="1">
      <alignment horizontal="center" vertical="center"/>
      <protection/>
    </xf>
    <xf numFmtId="0" fontId="1" fillId="0" borderId="33" xfId="50" applyFont="1" applyFill="1" applyBorder="1" applyAlignment="1">
      <alignment horizontal="left" vertical="center" wrapText="1"/>
      <protection/>
    </xf>
    <xf numFmtId="4" fontId="1" fillId="0" borderId="58" xfId="50" applyNumberFormat="1" applyFont="1" applyFill="1" applyBorder="1" applyAlignment="1">
      <alignment vertical="center"/>
      <protection/>
    </xf>
    <xf numFmtId="4" fontId="38" fillId="24" borderId="59" xfId="50" applyNumberFormat="1" applyFont="1" applyFill="1" applyBorder="1" applyAlignment="1">
      <alignment vertical="center"/>
      <protection/>
    </xf>
    <xf numFmtId="49" fontId="1" fillId="0" borderId="23" xfId="52" applyNumberFormat="1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49" fontId="5" fillId="0" borderId="46" xfId="50" applyNumberFormat="1" applyFont="1" applyFill="1" applyBorder="1" applyAlignment="1">
      <alignment horizontal="center" vertical="center"/>
      <protection/>
    </xf>
    <xf numFmtId="49" fontId="1" fillId="0" borderId="43" xfId="52" applyNumberFormat="1" applyFont="1" applyFill="1" applyBorder="1" applyAlignment="1">
      <alignment horizontal="center" vertical="center"/>
      <protection/>
    </xf>
    <xf numFmtId="0" fontId="1" fillId="0" borderId="43" xfId="50" applyFont="1" applyFill="1" applyBorder="1" applyAlignment="1">
      <alignment horizontal="left" vertical="center" wrapText="1"/>
      <protection/>
    </xf>
    <xf numFmtId="0" fontId="6" fillId="0" borderId="54" xfId="50" applyFont="1" applyBorder="1" applyAlignment="1">
      <alignment horizontal="center" vertical="center"/>
      <protection/>
    </xf>
    <xf numFmtId="0" fontId="6" fillId="0" borderId="30" xfId="50" applyFont="1" applyBorder="1" applyAlignment="1">
      <alignment horizontal="center" vertical="center"/>
      <protection/>
    </xf>
    <xf numFmtId="0" fontId="6" fillId="0" borderId="30" xfId="50" applyFont="1" applyBorder="1" applyAlignment="1">
      <alignment horizontal="center" vertical="center"/>
      <protection/>
    </xf>
    <xf numFmtId="49" fontId="6" fillId="0" borderId="19" xfId="50" applyNumberFormat="1" applyFont="1" applyBorder="1" applyAlignment="1">
      <alignment horizontal="center" vertical="center"/>
      <protection/>
    </xf>
    <xf numFmtId="4" fontId="6" fillId="0" borderId="18" xfId="50" applyNumberFormat="1" applyFont="1" applyFill="1" applyBorder="1" applyAlignment="1">
      <alignment vertical="center"/>
      <protection/>
    </xf>
    <xf numFmtId="0" fontId="1" fillId="0" borderId="52" xfId="50" applyFont="1" applyBorder="1" applyAlignment="1">
      <alignment horizontal="center" vertical="center"/>
      <protection/>
    </xf>
    <xf numFmtId="0" fontId="1" fillId="0" borderId="43" xfId="52" applyFont="1" applyFill="1" applyBorder="1" applyAlignment="1">
      <alignment horizontal="center" vertical="center"/>
      <protection/>
    </xf>
    <xf numFmtId="0" fontId="1" fillId="0" borderId="44" xfId="52" applyFont="1" applyFill="1" applyBorder="1" applyAlignment="1">
      <alignment horizontal="center" vertical="center"/>
      <protection/>
    </xf>
    <xf numFmtId="0" fontId="1" fillId="0" borderId="51" xfId="52" applyFont="1" applyFill="1" applyBorder="1" applyAlignment="1">
      <alignment horizontal="left" vertical="center"/>
      <protection/>
    </xf>
    <xf numFmtId="0" fontId="39" fillId="0" borderId="0" xfId="52" applyFont="1" applyAlignment="1">
      <alignment vertical="center"/>
      <protection/>
    </xf>
    <xf numFmtId="0" fontId="6" fillId="0" borderId="47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49" fontId="6" fillId="0" borderId="41" xfId="50" applyNumberFormat="1" applyFont="1" applyBorder="1" applyAlignment="1">
      <alignment horizontal="center" vertical="center"/>
      <protection/>
    </xf>
    <xf numFmtId="0" fontId="0" fillId="0" borderId="61" xfId="50" applyFont="1" applyBorder="1" applyAlignment="1">
      <alignment vertical="center"/>
      <protection/>
    </xf>
    <xf numFmtId="0" fontId="1" fillId="0" borderId="62" xfId="50" applyFont="1" applyBorder="1" applyAlignment="1">
      <alignment vertical="center"/>
      <protection/>
    </xf>
    <xf numFmtId="0" fontId="1" fillId="0" borderId="19" xfId="50" applyFont="1" applyBorder="1" applyAlignment="1">
      <alignment horizontal="center" vertical="center"/>
      <protection/>
    </xf>
    <xf numFmtId="0" fontId="1" fillId="0" borderId="24" xfId="50" applyFont="1" applyBorder="1" applyAlignment="1">
      <alignment vertical="center"/>
      <protection/>
    </xf>
    <xf numFmtId="0" fontId="0" fillId="0" borderId="63" xfId="50" applyFont="1" applyBorder="1" applyAlignment="1">
      <alignment vertical="center"/>
      <protection/>
    </xf>
    <xf numFmtId="0" fontId="1" fillId="0" borderId="44" xfId="50" applyFont="1" applyBorder="1" applyAlignment="1">
      <alignment horizontal="center" vertical="center"/>
      <protection/>
    </xf>
    <xf numFmtId="0" fontId="1" fillId="0" borderId="51" xfId="50" applyFont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4" fontId="1" fillId="0" borderId="12" xfId="53" applyNumberFormat="1" applyFont="1" applyFill="1" applyBorder="1" applyAlignment="1">
      <alignment vertical="center"/>
      <protection/>
    </xf>
    <xf numFmtId="4" fontId="1" fillId="0" borderId="19" xfId="53" applyNumberFormat="1" applyFont="1" applyFill="1" applyBorder="1" applyAlignment="1">
      <alignment vertical="center"/>
      <protection/>
    </xf>
    <xf numFmtId="4" fontId="1" fillId="0" borderId="18" xfId="53" applyNumberFormat="1" applyFont="1" applyFill="1" applyBorder="1" applyAlignment="1">
      <alignment vertical="center"/>
      <protection/>
    </xf>
    <xf numFmtId="0" fontId="4" fillId="0" borderId="39" xfId="50" applyFont="1" applyBorder="1" applyAlignment="1">
      <alignment horizontal="center" vertical="center"/>
      <protection/>
    </xf>
    <xf numFmtId="0" fontId="4" fillId="0" borderId="64" xfId="50" applyFont="1" applyBorder="1" applyAlignment="1">
      <alignment horizontal="center" vertical="center"/>
      <protection/>
    </xf>
    <xf numFmtId="2" fontId="4" fillId="0" borderId="15" xfId="50" applyNumberFormat="1" applyFont="1" applyBorder="1" applyAlignment="1">
      <alignment horizontal="center" vertical="center"/>
      <protection/>
    </xf>
    <xf numFmtId="4" fontId="4" fillId="0" borderId="10" xfId="50" applyNumberFormat="1" applyFont="1" applyBorder="1" applyAlignment="1">
      <alignment vertical="center"/>
      <protection/>
    </xf>
    <xf numFmtId="2" fontId="6" fillId="0" borderId="28" xfId="50" applyNumberFormat="1" applyFont="1" applyBorder="1" applyAlignment="1">
      <alignment horizontal="center" vertical="center"/>
      <protection/>
    </xf>
    <xf numFmtId="2" fontId="6" fillId="0" borderId="27" xfId="50" applyNumberFormat="1" applyFont="1" applyBorder="1" applyAlignment="1">
      <alignment horizontal="center" vertical="center"/>
      <protection/>
    </xf>
    <xf numFmtId="2" fontId="37" fillId="0" borderId="44" xfId="54" applyNumberFormat="1" applyFont="1" applyFill="1" applyBorder="1" applyAlignment="1">
      <alignment horizontal="left" vertical="center"/>
      <protection/>
    </xf>
    <xf numFmtId="4" fontId="6" fillId="0" borderId="10" xfId="50" applyNumberFormat="1" applyFont="1" applyBorder="1" applyAlignment="1">
      <alignment vertical="center"/>
      <protection/>
    </xf>
    <xf numFmtId="2" fontId="0" fillId="0" borderId="0" xfId="50" applyNumberFormat="1" applyAlignment="1">
      <alignment vertical="center"/>
      <protection/>
    </xf>
    <xf numFmtId="2" fontId="40" fillId="0" borderId="42" xfId="50" applyNumberFormat="1" applyFont="1" applyBorder="1" applyAlignment="1">
      <alignment horizontal="center" vertical="center"/>
      <protection/>
    </xf>
    <xf numFmtId="2" fontId="1" fillId="0" borderId="20" xfId="50" applyNumberFormat="1" applyFont="1" applyBorder="1" applyAlignment="1">
      <alignment horizontal="center" vertical="center"/>
      <protection/>
    </xf>
    <xf numFmtId="1" fontId="1" fillId="0" borderId="20" xfId="50" applyNumberFormat="1" applyFont="1" applyBorder="1" applyAlignment="1">
      <alignment horizontal="center" vertical="center"/>
      <protection/>
    </xf>
    <xf numFmtId="2" fontId="32" fillId="0" borderId="41" xfId="54" applyNumberFormat="1" applyFont="1" applyBorder="1" applyAlignment="1">
      <alignment horizontal="left" vertical="center"/>
      <protection/>
    </xf>
    <xf numFmtId="4" fontId="1" fillId="0" borderId="36" xfId="50" applyNumberFormat="1" applyFont="1" applyBorder="1" applyAlignment="1">
      <alignment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4" fontId="41" fillId="0" borderId="36" xfId="50" applyNumberFormat="1" applyFont="1" applyBorder="1" applyAlignment="1">
      <alignment vertical="center" wrapText="1"/>
      <protection/>
    </xf>
    <xf numFmtId="49" fontId="42" fillId="0" borderId="44" xfId="50" applyNumberFormat="1" applyFont="1" applyBorder="1" applyAlignment="1">
      <alignment vertical="center" wrapText="1"/>
      <protection/>
    </xf>
    <xf numFmtId="4" fontId="1" fillId="0" borderId="65" xfId="50" applyNumberFormat="1" applyFont="1" applyFill="1" applyBorder="1" applyAlignment="1">
      <alignment vertical="center"/>
      <protection/>
    </xf>
    <xf numFmtId="0" fontId="42" fillId="0" borderId="55" xfId="51" applyFont="1" applyBorder="1" applyAlignment="1">
      <alignment horizontal="center" vertical="center"/>
      <protection/>
    </xf>
    <xf numFmtId="0" fontId="42" fillId="0" borderId="20" xfId="51" applyFont="1" applyBorder="1" applyAlignment="1">
      <alignment horizontal="center" vertical="center"/>
      <protection/>
    </xf>
    <xf numFmtId="2" fontId="42" fillId="0" borderId="39" xfId="51" applyNumberFormat="1" applyFont="1" applyBorder="1" applyAlignment="1">
      <alignment horizontal="center" vertical="center"/>
      <protection/>
    </xf>
    <xf numFmtId="2" fontId="42" fillId="0" borderId="40" xfId="51" applyNumberFormat="1" applyFont="1" applyBorder="1" applyAlignment="1">
      <alignment horizontal="center" vertical="center"/>
      <protection/>
    </xf>
    <xf numFmtId="0" fontId="42" fillId="0" borderId="41" xfId="51" applyFont="1" applyFill="1" applyBorder="1" applyAlignment="1">
      <alignment vertical="center" wrapText="1"/>
      <protection/>
    </xf>
    <xf numFmtId="4" fontId="42" fillId="0" borderId="66" xfId="51" applyNumberFormat="1" applyFont="1" applyBorder="1" applyAlignment="1">
      <alignment vertical="center"/>
      <protection/>
    </xf>
    <xf numFmtId="0" fontId="40" fillId="0" borderId="45" xfId="51" applyFont="1" applyBorder="1" applyAlignment="1">
      <alignment horizontal="center" vertical="center"/>
      <protection/>
    </xf>
    <xf numFmtId="1" fontId="1" fillId="0" borderId="23" xfId="51" applyNumberFormat="1" applyFont="1" applyBorder="1" applyAlignment="1">
      <alignment horizontal="center" vertical="center"/>
      <protection/>
    </xf>
    <xf numFmtId="1" fontId="1" fillId="0" borderId="13" xfId="51" applyNumberFormat="1" applyFont="1" applyBorder="1" applyAlignment="1">
      <alignment horizontal="center" vertical="center"/>
      <protection/>
    </xf>
    <xf numFmtId="2" fontId="32" fillId="0" borderId="13" xfId="55" applyNumberFormat="1" applyFont="1" applyBorder="1" applyAlignment="1">
      <alignment horizontal="left" vertical="center"/>
      <protection/>
    </xf>
    <xf numFmtId="4" fontId="1" fillId="0" borderId="12" xfId="51" applyNumberFormat="1" applyFont="1" applyBorder="1" applyAlignment="1">
      <alignment vertical="center"/>
      <protection/>
    </xf>
    <xf numFmtId="0" fontId="42" fillId="0" borderId="42" xfId="51" applyFont="1" applyBorder="1" applyAlignment="1">
      <alignment horizontal="center" vertical="center"/>
      <protection/>
    </xf>
    <xf numFmtId="1" fontId="1" fillId="0" borderId="43" xfId="51" applyNumberFormat="1" applyFont="1" applyBorder="1" applyAlignment="1">
      <alignment horizontal="center" vertical="center"/>
      <protection/>
    </xf>
    <xf numFmtId="1" fontId="1" fillId="0" borderId="44" xfId="51" applyNumberFormat="1" applyFont="1" applyBorder="1" applyAlignment="1">
      <alignment horizontal="center" vertical="center"/>
      <protection/>
    </xf>
    <xf numFmtId="2" fontId="32" fillId="0" borderId="44" xfId="55" applyNumberFormat="1" applyFont="1" applyBorder="1" applyAlignment="1">
      <alignment horizontal="left" vertical="center"/>
      <protection/>
    </xf>
    <xf numFmtId="4" fontId="1" fillId="0" borderId="11" xfId="51" applyNumberFormat="1" applyFont="1" applyBorder="1" applyAlignment="1">
      <alignment vertical="center"/>
      <protection/>
    </xf>
    <xf numFmtId="0" fontId="37" fillId="0" borderId="21" xfId="48" applyFont="1" applyFill="1" applyBorder="1" applyAlignment="1">
      <alignment vertical="center" wrapText="1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38" xfId="50" applyFont="1" applyBorder="1" applyAlignment="1">
      <alignment horizontal="center" vertical="center"/>
      <protection/>
    </xf>
    <xf numFmtId="0" fontId="4" fillId="0" borderId="37" xfId="50" applyFont="1" applyBorder="1" applyAlignment="1">
      <alignment horizontal="center" vertical="center"/>
      <protection/>
    </xf>
    <xf numFmtId="0" fontId="4" fillId="0" borderId="66" xfId="50" applyFont="1" applyBorder="1" applyAlignment="1">
      <alignment horizontal="center" vertical="center"/>
      <protection/>
    </xf>
    <xf numFmtId="0" fontId="4" fillId="0" borderId="65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67" xfId="50" applyFont="1" applyBorder="1" applyAlignment="1">
      <alignment horizontal="center" vertical="center"/>
      <protection/>
    </xf>
    <xf numFmtId="0" fontId="1" fillId="0" borderId="66" xfId="50" applyFont="1" applyBorder="1" applyAlignment="1">
      <alignment horizontal="center" vertical="center" textRotation="90" wrapText="1"/>
      <protection/>
    </xf>
    <xf numFmtId="0" fontId="1" fillId="0" borderId="68" xfId="50" applyFont="1" applyBorder="1" applyAlignment="1">
      <alignment horizontal="center" vertical="center" textRotation="90" wrapText="1"/>
      <protection/>
    </xf>
    <xf numFmtId="0" fontId="1" fillId="0" borderId="65" xfId="50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4" fillId="0" borderId="69" xfId="50" applyNumberFormat="1" applyFont="1" applyBorder="1" applyAlignment="1">
      <alignment horizontal="center" vertical="center"/>
      <protection/>
    </xf>
    <xf numFmtId="49" fontId="4" fillId="0" borderId="60" xfId="50" applyNumberFormat="1" applyFont="1" applyBorder="1" applyAlignment="1">
      <alignment horizontal="center" vertical="center"/>
      <protection/>
    </xf>
    <xf numFmtId="0" fontId="4" fillId="0" borderId="69" xfId="50" applyFont="1" applyBorder="1" applyAlignment="1">
      <alignment horizontal="center" vertical="center"/>
      <protection/>
    </xf>
    <xf numFmtId="0" fontId="4" fillId="0" borderId="57" xfId="50" applyFont="1" applyBorder="1" applyAlignment="1">
      <alignment horizontal="center" vertical="center"/>
      <protection/>
    </xf>
    <xf numFmtId="0" fontId="4" fillId="0" borderId="39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2" fontId="4" fillId="0" borderId="70" xfId="50" applyNumberFormat="1" applyFont="1" applyBorder="1" applyAlignment="1">
      <alignment horizontal="center" vertical="center"/>
      <protection/>
    </xf>
    <xf numFmtId="2" fontId="4" fillId="0" borderId="69" xfId="50" applyNumberFormat="1" applyFont="1" applyBorder="1" applyAlignment="1">
      <alignment horizontal="center" vertical="center"/>
      <protection/>
    </xf>
    <xf numFmtId="2" fontId="4" fillId="0" borderId="57" xfId="50" applyNumberFormat="1" applyFont="1" applyBorder="1" applyAlignment="1">
      <alignment horizontal="center" vertical="center"/>
      <protection/>
    </xf>
    <xf numFmtId="2" fontId="4" fillId="0" borderId="60" xfId="50" applyNumberFormat="1" applyFont="1" applyBorder="1" applyAlignment="1">
      <alignment horizontal="center" vertical="center"/>
      <protection/>
    </xf>
    <xf numFmtId="2" fontId="4" fillId="0" borderId="39" xfId="50" applyNumberFormat="1" applyFont="1" applyBorder="1" applyAlignment="1">
      <alignment horizontal="center" vertical="center"/>
      <protection/>
    </xf>
    <xf numFmtId="2" fontId="4" fillId="0" borderId="46" xfId="50" applyNumberFormat="1" applyFont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4" fillId="0" borderId="67" xfId="50" applyFont="1" applyFill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2" fontId="4" fillId="0" borderId="71" xfId="50" applyNumberFormat="1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4" fillId="0" borderId="72" xfId="52" applyFont="1" applyBorder="1" applyAlignment="1">
      <alignment horizontal="center" vertical="center"/>
      <protection/>
    </xf>
    <xf numFmtId="0" fontId="4" fillId="0" borderId="63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34" fillId="0" borderId="0" xfId="49" applyFont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" fillId="0" borderId="66" xfId="52" applyFont="1" applyBorder="1" applyAlignment="1">
      <alignment horizontal="center" vertical="center" textRotation="90" wrapText="1"/>
      <protection/>
    </xf>
    <xf numFmtId="0" fontId="1" fillId="0" borderId="68" xfId="52" applyFont="1" applyBorder="1" applyAlignment="1">
      <alignment horizontal="center" vertical="center" textRotation="90" wrapText="1"/>
      <protection/>
    </xf>
    <xf numFmtId="0" fontId="1" fillId="0" borderId="65" xfId="52" applyFont="1" applyBorder="1" applyAlignment="1">
      <alignment horizontal="center" vertical="center" textRotation="90" wrapText="1"/>
      <protection/>
    </xf>
    <xf numFmtId="49" fontId="4" fillId="0" borderId="66" xfId="52" applyNumberFormat="1" applyFont="1" applyBorder="1" applyAlignment="1">
      <alignment horizontal="center" vertical="center"/>
      <protection/>
    </xf>
    <xf numFmtId="49" fontId="4" fillId="0" borderId="65" xfId="52" applyNumberFormat="1" applyFont="1" applyBorder="1" applyAlignment="1">
      <alignment horizontal="center" vertical="center"/>
      <protection/>
    </xf>
    <xf numFmtId="0" fontId="4" fillId="0" borderId="69" xfId="52" applyFont="1" applyBorder="1" applyAlignment="1">
      <alignment horizontal="center" vertical="center"/>
      <protection/>
    </xf>
    <xf numFmtId="0" fontId="4" fillId="0" borderId="60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_04 - OSMTVS" xfId="53"/>
    <cellStyle name="normální_Rozpočet 2005 (ZK)" xfId="54"/>
    <cellStyle name="normální_Rozpočet 2005 (ZK) 2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52"/>
  <sheetViews>
    <sheetView zoomScalePageLayoutView="0" workbookViewId="0" topLeftCell="A22">
      <selection activeCell="E36" sqref="E36"/>
    </sheetView>
  </sheetViews>
  <sheetFormatPr defaultColWidth="9.140625" defaultRowHeight="12.75"/>
  <cols>
    <col min="1" max="1" width="37.8515625" style="6" customWidth="1"/>
    <col min="2" max="2" width="7.421875" style="6" customWidth="1"/>
    <col min="3" max="4" width="12.8515625" style="6" customWidth="1"/>
    <col min="5" max="6" width="13.140625" style="6" bestFit="1" customWidth="1"/>
    <col min="7" max="16384" width="9.140625" style="6" customWidth="1"/>
  </cols>
  <sheetData>
    <row r="1" spans="1:6" ht="20.25">
      <c r="A1" s="246" t="s">
        <v>72</v>
      </c>
      <c r="B1" s="246"/>
      <c r="C1" s="246"/>
      <c r="D1" s="246"/>
      <c r="E1" s="246"/>
      <c r="F1" s="246"/>
    </row>
    <row r="2" ht="18" customHeight="1"/>
    <row r="3" spans="1:6" ht="16.5" customHeight="1">
      <c r="A3" s="247" t="s">
        <v>52</v>
      </c>
      <c r="B3" s="247"/>
      <c r="C3" s="247"/>
      <c r="D3" s="247"/>
      <c r="E3" s="247"/>
      <c r="F3" s="247"/>
    </row>
    <row r="4" ht="12.75" customHeight="1" thickBot="1"/>
    <row r="5" spans="1:6" ht="15" thickBot="1">
      <c r="A5" s="7" t="s">
        <v>1</v>
      </c>
      <c r="B5" s="8" t="s">
        <v>2</v>
      </c>
      <c r="C5" s="9" t="s">
        <v>73</v>
      </c>
      <c r="D5" s="40" t="s">
        <v>74</v>
      </c>
      <c r="E5" s="9" t="s">
        <v>0</v>
      </c>
      <c r="F5" s="10" t="s">
        <v>75</v>
      </c>
    </row>
    <row r="6" spans="1:6" ht="16.5" customHeight="1">
      <c r="A6" s="11" t="s">
        <v>9</v>
      </c>
      <c r="B6" s="12" t="s">
        <v>27</v>
      </c>
      <c r="C6" s="13">
        <f>C7+C8+C9</f>
        <v>2179932</v>
      </c>
      <c r="D6" s="106">
        <f>D7+D8+D9</f>
        <v>2189932.16</v>
      </c>
      <c r="E6" s="14">
        <f>SUM(E7:E9)</f>
        <v>0</v>
      </c>
      <c r="F6" s="15">
        <f>SUM(F7:F9)</f>
        <v>2189932.16</v>
      </c>
    </row>
    <row r="7" spans="1:6" ht="15" customHeight="1">
      <c r="A7" s="16" t="s">
        <v>10</v>
      </c>
      <c r="B7" s="17" t="s">
        <v>11</v>
      </c>
      <c r="C7" s="18">
        <v>2122000</v>
      </c>
      <c r="D7" s="19">
        <v>2122000</v>
      </c>
      <c r="E7" s="20"/>
      <c r="F7" s="21">
        <f aca="true" t="shared" si="0" ref="F7:F23">D7+E7</f>
        <v>2122000</v>
      </c>
    </row>
    <row r="8" spans="1:6" ht="15">
      <c r="A8" s="16" t="s">
        <v>12</v>
      </c>
      <c r="B8" s="17" t="s">
        <v>13</v>
      </c>
      <c r="C8" s="18">
        <v>57932</v>
      </c>
      <c r="D8" s="19">
        <v>67932.16</v>
      </c>
      <c r="E8" s="29"/>
      <c r="F8" s="21">
        <f t="shared" si="0"/>
        <v>67932.16</v>
      </c>
    </row>
    <row r="9" spans="1:6" ht="15">
      <c r="A9" s="16" t="s">
        <v>14</v>
      </c>
      <c r="B9" s="17" t="s">
        <v>15</v>
      </c>
      <c r="C9" s="18">
        <v>0</v>
      </c>
      <c r="D9" s="19">
        <v>0</v>
      </c>
      <c r="E9" s="29"/>
      <c r="F9" s="21">
        <f t="shared" si="0"/>
        <v>0</v>
      </c>
    </row>
    <row r="10" spans="1:6" ht="15">
      <c r="A10" s="22" t="s">
        <v>16</v>
      </c>
      <c r="B10" s="17" t="s">
        <v>17</v>
      </c>
      <c r="C10" s="23">
        <f>C11+C16</f>
        <v>85842</v>
      </c>
      <c r="D10" s="24">
        <f>D11+D16</f>
        <v>3473609</v>
      </c>
      <c r="E10" s="25">
        <f>E11+E16</f>
        <v>0</v>
      </c>
      <c r="F10" s="26">
        <f>F11+F16</f>
        <v>3473609</v>
      </c>
    </row>
    <row r="11" spans="1:6" ht="15">
      <c r="A11" s="27" t="s">
        <v>54</v>
      </c>
      <c r="B11" s="17" t="s">
        <v>18</v>
      </c>
      <c r="C11" s="18">
        <f>SUM(C12:C15)</f>
        <v>85842</v>
      </c>
      <c r="D11" s="19">
        <f>SUM(D12:D15)</f>
        <v>3473609</v>
      </c>
      <c r="E11" s="19">
        <f>SUM(E12:E15)</f>
        <v>0</v>
      </c>
      <c r="F11" s="21">
        <f>SUM(F12:F15)</f>
        <v>3473609</v>
      </c>
    </row>
    <row r="12" spans="1:6" ht="15">
      <c r="A12" s="27" t="s">
        <v>55</v>
      </c>
      <c r="B12" s="17" t="s">
        <v>19</v>
      </c>
      <c r="C12" s="28">
        <v>61072</v>
      </c>
      <c r="D12" s="19">
        <v>61072</v>
      </c>
      <c r="E12" s="29"/>
      <c r="F12" s="21">
        <f t="shared" si="0"/>
        <v>61072</v>
      </c>
    </row>
    <row r="13" spans="1:6" ht="15">
      <c r="A13" s="27" t="s">
        <v>56</v>
      </c>
      <c r="B13" s="17" t="s">
        <v>18</v>
      </c>
      <c r="C13" s="28">
        <v>0</v>
      </c>
      <c r="D13" s="19">
        <v>3387767</v>
      </c>
      <c r="E13" s="20"/>
      <c r="F13" s="21">
        <f>D13+E13</f>
        <v>3387767</v>
      </c>
    </row>
    <row r="14" spans="1:6" ht="15">
      <c r="A14" s="27" t="s">
        <v>64</v>
      </c>
      <c r="B14" s="17" t="s">
        <v>65</v>
      </c>
      <c r="C14" s="28">
        <v>0</v>
      </c>
      <c r="D14" s="19">
        <v>0</v>
      </c>
      <c r="E14" s="29"/>
      <c r="F14" s="21">
        <f>D14+E14</f>
        <v>0</v>
      </c>
    </row>
    <row r="15" spans="1:6" ht="15">
      <c r="A15" s="27" t="s">
        <v>57</v>
      </c>
      <c r="B15" s="17">
        <v>4121</v>
      </c>
      <c r="C15" s="28">
        <v>24770</v>
      </c>
      <c r="D15" s="19">
        <v>24770</v>
      </c>
      <c r="E15" s="29"/>
      <c r="F15" s="21">
        <f t="shared" si="0"/>
        <v>24770</v>
      </c>
    </row>
    <row r="16" spans="1:6" ht="15">
      <c r="A16" s="16" t="s">
        <v>28</v>
      </c>
      <c r="B16" s="17" t="s">
        <v>20</v>
      </c>
      <c r="C16" s="28">
        <f>SUM(C17:C19)</f>
        <v>0</v>
      </c>
      <c r="D16" s="19">
        <f>SUM(D17:D19)</f>
        <v>0</v>
      </c>
      <c r="E16" s="19">
        <f>SUM(E17:E19)</f>
        <v>0</v>
      </c>
      <c r="F16" s="21">
        <f>SUM(F17:F19)</f>
        <v>0</v>
      </c>
    </row>
    <row r="17" spans="1:6" ht="15">
      <c r="A17" s="16" t="s">
        <v>61</v>
      </c>
      <c r="B17" s="17" t="s">
        <v>20</v>
      </c>
      <c r="C17" s="28">
        <v>0</v>
      </c>
      <c r="D17" s="19">
        <v>0</v>
      </c>
      <c r="E17" s="20"/>
      <c r="F17" s="21">
        <f t="shared" si="0"/>
        <v>0</v>
      </c>
    </row>
    <row r="18" spans="1:6" ht="15">
      <c r="A18" s="27" t="s">
        <v>62</v>
      </c>
      <c r="B18" s="17">
        <v>4221</v>
      </c>
      <c r="C18" s="28">
        <v>0</v>
      </c>
      <c r="D18" s="19">
        <v>0</v>
      </c>
      <c r="E18" s="29"/>
      <c r="F18" s="21">
        <f>D18+E18</f>
        <v>0</v>
      </c>
    </row>
    <row r="19" spans="1:6" ht="15">
      <c r="A19" s="27" t="s">
        <v>66</v>
      </c>
      <c r="B19" s="17">
        <v>4232</v>
      </c>
      <c r="C19" s="28">
        <v>0</v>
      </c>
      <c r="D19" s="19">
        <v>0</v>
      </c>
      <c r="E19" s="29"/>
      <c r="F19" s="21">
        <f>D19+E19</f>
        <v>0</v>
      </c>
    </row>
    <row r="20" spans="1:6" ht="14.25">
      <c r="A20" s="22" t="s">
        <v>21</v>
      </c>
      <c r="B20" s="30" t="s">
        <v>29</v>
      </c>
      <c r="C20" s="23">
        <f>C6+C10</f>
        <v>2265774</v>
      </c>
      <c r="D20" s="24">
        <f>D6+D10</f>
        <v>5663541.16</v>
      </c>
      <c r="E20" s="24">
        <f>E6+E10</f>
        <v>0</v>
      </c>
      <c r="F20" s="26">
        <f>F6+F10</f>
        <v>5663541.16</v>
      </c>
    </row>
    <row r="21" spans="1:6" ht="14.25">
      <c r="A21" s="22" t="s">
        <v>22</v>
      </c>
      <c r="B21" s="30" t="s">
        <v>23</v>
      </c>
      <c r="C21" s="23">
        <f>SUM(C22:C26)</f>
        <v>-96875</v>
      </c>
      <c r="D21" s="24">
        <f>SUM(D22:D26)</f>
        <v>-85106.87</v>
      </c>
      <c r="E21" s="24">
        <f>SUM(E22:E26)</f>
        <v>0</v>
      </c>
      <c r="F21" s="31">
        <f>SUM(F22:F26)</f>
        <v>-85106.87</v>
      </c>
    </row>
    <row r="22" spans="1:6" ht="15">
      <c r="A22" s="27" t="s">
        <v>77</v>
      </c>
      <c r="B22" s="17" t="s">
        <v>24</v>
      </c>
      <c r="C22" s="28">
        <v>0</v>
      </c>
      <c r="D22" s="19">
        <v>0</v>
      </c>
      <c r="E22" s="32"/>
      <c r="F22" s="21">
        <f t="shared" si="0"/>
        <v>0</v>
      </c>
    </row>
    <row r="23" spans="1:6" ht="15">
      <c r="A23" s="27" t="s">
        <v>78</v>
      </c>
      <c r="B23" s="17" t="s">
        <v>24</v>
      </c>
      <c r="C23" s="28">
        <v>0</v>
      </c>
      <c r="D23" s="19">
        <v>0</v>
      </c>
      <c r="E23" s="33"/>
      <c r="F23" s="21">
        <f t="shared" si="0"/>
        <v>0</v>
      </c>
    </row>
    <row r="24" spans="1:6" ht="15">
      <c r="A24" s="27" t="s">
        <v>79</v>
      </c>
      <c r="B24" s="17" t="s">
        <v>24</v>
      </c>
      <c r="C24" s="28">
        <v>0</v>
      </c>
      <c r="D24" s="19">
        <v>11768.13</v>
      </c>
      <c r="E24" s="33"/>
      <c r="F24" s="21">
        <f>D24+E24</f>
        <v>11768.13</v>
      </c>
    </row>
    <row r="25" spans="1:6" ht="15">
      <c r="A25" s="27" t="s">
        <v>58</v>
      </c>
      <c r="B25" s="17" t="s">
        <v>59</v>
      </c>
      <c r="C25" s="28">
        <v>0</v>
      </c>
      <c r="D25" s="19">
        <v>0</v>
      </c>
      <c r="E25" s="29"/>
      <c r="F25" s="21">
        <f>D25+E25</f>
        <v>0</v>
      </c>
    </row>
    <row r="26" spans="1:6" ht="15.75" thickBot="1">
      <c r="A26" s="27" t="s">
        <v>63</v>
      </c>
      <c r="B26" s="17">
        <v>8124</v>
      </c>
      <c r="C26" s="28">
        <v>-96875</v>
      </c>
      <c r="D26" s="19">
        <v>-96875</v>
      </c>
      <c r="E26" s="33"/>
      <c r="F26" s="21">
        <f>D26+E26</f>
        <v>-96875</v>
      </c>
    </row>
    <row r="27" spans="1:6" ht="15" thickBot="1">
      <c r="A27" s="34" t="s">
        <v>25</v>
      </c>
      <c r="B27" s="35"/>
      <c r="C27" s="36">
        <f>C21+C10+C6</f>
        <v>2168899</v>
      </c>
      <c r="D27" s="37">
        <f>D21+D10+D6</f>
        <v>5578434.29</v>
      </c>
      <c r="E27" s="60">
        <f>E6+E10+E21</f>
        <v>0</v>
      </c>
      <c r="F27" s="38">
        <f>D27+E27</f>
        <v>5578434.29</v>
      </c>
    </row>
    <row r="29" ht="11.25">
      <c r="E29" s="48"/>
    </row>
    <row r="30" spans="1:6" ht="18.75">
      <c r="A30" s="247" t="s">
        <v>53</v>
      </c>
      <c r="B30" s="247"/>
      <c r="C30" s="247"/>
      <c r="D30" s="247"/>
      <c r="E30" s="247"/>
      <c r="F30" s="247"/>
    </row>
    <row r="31" spans="1:6" ht="12" customHeight="1" thickBot="1">
      <c r="A31" s="4"/>
      <c r="B31" s="4"/>
      <c r="C31" s="4"/>
      <c r="D31" s="4"/>
      <c r="E31" s="4"/>
      <c r="F31" s="4"/>
    </row>
    <row r="32" spans="1:6" ht="15" thickBot="1">
      <c r="A32" s="39" t="s">
        <v>30</v>
      </c>
      <c r="B32" s="40" t="s">
        <v>2</v>
      </c>
      <c r="C32" s="9" t="s">
        <v>73</v>
      </c>
      <c r="D32" s="9" t="s">
        <v>74</v>
      </c>
      <c r="E32" s="9" t="s">
        <v>0</v>
      </c>
      <c r="F32" s="10" t="s">
        <v>75</v>
      </c>
    </row>
    <row r="33" spans="1:6" ht="15">
      <c r="A33" s="41" t="s">
        <v>31</v>
      </c>
      <c r="B33" s="42" t="s">
        <v>32</v>
      </c>
      <c r="C33" s="43">
        <v>30454</v>
      </c>
      <c r="D33" s="43">
        <v>27594</v>
      </c>
      <c r="E33" s="43"/>
      <c r="F33" s="45">
        <f>D33+E33</f>
        <v>27594</v>
      </c>
    </row>
    <row r="34" spans="1:6" ht="15">
      <c r="A34" s="46" t="s">
        <v>33</v>
      </c>
      <c r="B34" s="47" t="s">
        <v>32</v>
      </c>
      <c r="C34" s="19">
        <v>213803.25</v>
      </c>
      <c r="D34" s="19">
        <v>213133.25</v>
      </c>
      <c r="E34" s="43"/>
      <c r="F34" s="45">
        <f>D34+E34</f>
        <v>213133.25</v>
      </c>
    </row>
    <row r="35" spans="1:6" ht="15">
      <c r="A35" s="46" t="s">
        <v>34</v>
      </c>
      <c r="B35" s="47" t="s">
        <v>32</v>
      </c>
      <c r="C35" s="19">
        <v>870010</v>
      </c>
      <c r="D35" s="19">
        <v>869718.6</v>
      </c>
      <c r="E35" s="43">
        <f>'91306'!I7</f>
        <v>-181.7</v>
      </c>
      <c r="F35" s="45">
        <f aca="true" t="shared" si="1" ref="F35:F51">D35+E35</f>
        <v>869536.9</v>
      </c>
    </row>
    <row r="36" spans="1:6" ht="15">
      <c r="A36" s="46" t="s">
        <v>35</v>
      </c>
      <c r="B36" s="47" t="s">
        <v>32</v>
      </c>
      <c r="C36" s="19">
        <v>592559.15</v>
      </c>
      <c r="D36" s="19">
        <v>582147.19</v>
      </c>
      <c r="E36" s="44"/>
      <c r="F36" s="45">
        <f>D36+E36</f>
        <v>582147.19</v>
      </c>
    </row>
    <row r="37" spans="1:6" ht="15">
      <c r="A37" s="46" t="s">
        <v>36</v>
      </c>
      <c r="B37" s="47" t="s">
        <v>32</v>
      </c>
      <c r="C37" s="19">
        <v>0</v>
      </c>
      <c r="D37" s="19">
        <v>3387767.16</v>
      </c>
      <c r="E37" s="44"/>
      <c r="F37" s="45">
        <f>D37+E37</f>
        <v>3387767.16</v>
      </c>
    </row>
    <row r="38" spans="1:6" ht="15">
      <c r="A38" s="46" t="s">
        <v>76</v>
      </c>
      <c r="B38" s="47" t="s">
        <v>32</v>
      </c>
      <c r="C38" s="19">
        <v>40847</v>
      </c>
      <c r="D38" s="19">
        <v>61337</v>
      </c>
      <c r="E38" s="44"/>
      <c r="F38" s="45">
        <f>D38+E38</f>
        <v>61337</v>
      </c>
    </row>
    <row r="39" spans="1:6" ht="15">
      <c r="A39" s="46" t="s">
        <v>37</v>
      </c>
      <c r="B39" s="47" t="s">
        <v>32</v>
      </c>
      <c r="C39" s="19">
        <v>21210</v>
      </c>
      <c r="D39" s="19">
        <v>25515</v>
      </c>
      <c r="E39" s="44"/>
      <c r="F39" s="45">
        <f>D39+E39</f>
        <v>25515</v>
      </c>
    </row>
    <row r="40" spans="1:6" ht="15">
      <c r="A40" s="46" t="s">
        <v>38</v>
      </c>
      <c r="B40" s="47" t="s">
        <v>39</v>
      </c>
      <c r="C40" s="19">
        <v>191745</v>
      </c>
      <c r="D40" s="19">
        <v>194943.5</v>
      </c>
      <c r="E40" s="44">
        <f>'92006'!I7</f>
        <v>-283.81</v>
      </c>
      <c r="F40" s="45">
        <f>D40+E40</f>
        <v>194659.69</v>
      </c>
    </row>
    <row r="41" spans="1:6" ht="15">
      <c r="A41" s="46" t="s">
        <v>40</v>
      </c>
      <c r="B41" s="47" t="s">
        <v>39</v>
      </c>
      <c r="C41" s="19">
        <v>0</v>
      </c>
      <c r="D41" s="19">
        <v>0</v>
      </c>
      <c r="E41" s="44"/>
      <c r="F41" s="45">
        <f t="shared" si="1"/>
        <v>0</v>
      </c>
    </row>
    <row r="42" spans="1:6" ht="15">
      <c r="A42" s="46" t="s">
        <v>41</v>
      </c>
      <c r="B42" s="47" t="s">
        <v>42</v>
      </c>
      <c r="C42" s="19">
        <v>142850.6</v>
      </c>
      <c r="D42" s="19">
        <v>142850.6</v>
      </c>
      <c r="E42" s="44">
        <f>'92306'!J7</f>
        <v>465.51</v>
      </c>
      <c r="F42" s="45">
        <f t="shared" si="1"/>
        <v>143316.11000000002</v>
      </c>
    </row>
    <row r="43" spans="1:8" ht="15">
      <c r="A43" s="46" t="s">
        <v>43</v>
      </c>
      <c r="B43" s="47" t="s">
        <v>42</v>
      </c>
      <c r="C43" s="19">
        <v>43995</v>
      </c>
      <c r="D43" s="19">
        <v>43995</v>
      </c>
      <c r="E43" s="43"/>
      <c r="F43" s="45">
        <f t="shared" si="1"/>
        <v>43995</v>
      </c>
      <c r="H43" s="48"/>
    </row>
    <row r="44" spans="1:6" ht="15">
      <c r="A44" s="46" t="s">
        <v>44</v>
      </c>
      <c r="B44" s="47" t="s">
        <v>32</v>
      </c>
      <c r="C44" s="19">
        <v>3425</v>
      </c>
      <c r="D44" s="19">
        <v>3375</v>
      </c>
      <c r="E44" s="43"/>
      <c r="F44" s="45">
        <f t="shared" si="1"/>
        <v>3375</v>
      </c>
    </row>
    <row r="45" spans="1:6" ht="15">
      <c r="A45" s="46" t="s">
        <v>70</v>
      </c>
      <c r="B45" s="47" t="s">
        <v>42</v>
      </c>
      <c r="C45" s="19">
        <v>0</v>
      </c>
      <c r="D45" s="19">
        <v>8057.99</v>
      </c>
      <c r="E45" s="43"/>
      <c r="F45" s="45">
        <f t="shared" si="1"/>
        <v>8057.99</v>
      </c>
    </row>
    <row r="46" spans="1:6" ht="15">
      <c r="A46" s="46" t="s">
        <v>45</v>
      </c>
      <c r="B46" s="47" t="s">
        <v>42</v>
      </c>
      <c r="C46" s="19">
        <v>0</v>
      </c>
      <c r="D46" s="19">
        <v>0</v>
      </c>
      <c r="E46" s="43"/>
      <c r="F46" s="45">
        <f t="shared" si="1"/>
        <v>0</v>
      </c>
    </row>
    <row r="47" spans="1:6" ht="15">
      <c r="A47" s="46" t="s">
        <v>46</v>
      </c>
      <c r="B47" s="47" t="s">
        <v>42</v>
      </c>
      <c r="C47" s="19">
        <v>18000</v>
      </c>
      <c r="D47" s="19">
        <v>18000</v>
      </c>
      <c r="E47" s="43"/>
      <c r="F47" s="45">
        <f t="shared" si="1"/>
        <v>18000</v>
      </c>
    </row>
    <row r="48" spans="1:6" ht="15">
      <c r="A48" s="46" t="s">
        <v>47</v>
      </c>
      <c r="B48" s="47" t="s">
        <v>42</v>
      </c>
      <c r="C48" s="19">
        <v>0</v>
      </c>
      <c r="D48" s="19">
        <v>0</v>
      </c>
      <c r="E48" s="43"/>
      <c r="F48" s="45">
        <f t="shared" si="1"/>
        <v>0</v>
      </c>
    </row>
    <row r="49" spans="1:6" ht="15">
      <c r="A49" s="46" t="s">
        <v>48</v>
      </c>
      <c r="B49" s="47" t="s">
        <v>42</v>
      </c>
      <c r="C49" s="19">
        <v>0</v>
      </c>
      <c r="D49" s="19">
        <v>0</v>
      </c>
      <c r="E49" s="43"/>
      <c r="F49" s="45">
        <f t="shared" si="1"/>
        <v>0</v>
      </c>
    </row>
    <row r="50" spans="1:6" ht="15">
      <c r="A50" s="46" t="s">
        <v>49</v>
      </c>
      <c r="B50" s="47" t="s">
        <v>42</v>
      </c>
      <c r="C50" s="19">
        <v>0</v>
      </c>
      <c r="D50" s="19">
        <v>0</v>
      </c>
      <c r="E50" s="43"/>
      <c r="F50" s="45">
        <f t="shared" si="1"/>
        <v>0</v>
      </c>
    </row>
    <row r="51" spans="1:6" ht="15.75" thickBot="1">
      <c r="A51" s="49" t="s">
        <v>50</v>
      </c>
      <c r="B51" s="50" t="s">
        <v>42</v>
      </c>
      <c r="C51" s="51">
        <v>0</v>
      </c>
      <c r="D51" s="51">
        <v>0</v>
      </c>
      <c r="E51" s="52"/>
      <c r="F51" s="53">
        <f t="shared" si="1"/>
        <v>0</v>
      </c>
    </row>
    <row r="52" spans="1:6" ht="15" thickBot="1">
      <c r="A52" s="54" t="s">
        <v>51</v>
      </c>
      <c r="B52" s="55"/>
      <c r="C52" s="37">
        <f>SUM(C33:C51)</f>
        <v>2168899</v>
      </c>
      <c r="D52" s="37">
        <f>SUM(D33:D51)</f>
        <v>5578434.29</v>
      </c>
      <c r="E52" s="37">
        <f>SUM(E33:E51)</f>
        <v>0</v>
      </c>
      <c r="F52" s="38">
        <f>SUM(F33:F51)</f>
        <v>5578434.290000001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64" bottom="0.5905511811023623" header="0.1968503937007874" footer="0.31496062992125984"/>
  <pageSetup fitToHeight="1" fitToWidth="1" horizontalDpi="600" verticalDpi="600" orientation="portrait" paperSize="9" scale="9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3.8515625" style="4" customWidth="1"/>
    <col min="2" max="2" width="4.57421875" style="4" customWidth="1"/>
    <col min="3" max="3" width="9.57421875" style="4" bestFit="1" customWidth="1"/>
    <col min="4" max="4" width="5.57421875" style="4" customWidth="1"/>
    <col min="5" max="5" width="6.421875" style="4" customWidth="1"/>
    <col min="6" max="6" width="35.57421875" style="4" customWidth="1"/>
    <col min="7" max="8" width="9.140625" style="4" customWidth="1"/>
    <col min="9" max="9" width="8.57421875" style="4" customWidth="1"/>
    <col min="10" max="16384" width="9.140625" style="4" customWidth="1"/>
  </cols>
  <sheetData>
    <row r="1" spans="1:10" ht="17.25" customHeight="1">
      <c r="A1" s="257" t="s">
        <v>144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2" customHeight="1">
      <c r="A2" s="56"/>
      <c r="B2" s="56"/>
      <c r="C2" s="56"/>
      <c r="D2" s="56"/>
      <c r="E2" s="56"/>
      <c r="F2" s="56"/>
      <c r="G2" s="56"/>
      <c r="H2" s="56"/>
      <c r="I2" s="56"/>
      <c r="J2" s="57"/>
    </row>
    <row r="3" spans="1:10" ht="16.5" customHeight="1">
      <c r="A3" s="258" t="s">
        <v>145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2" customHeight="1" thickBot="1">
      <c r="A4" s="58"/>
      <c r="B4" s="58"/>
      <c r="C4" s="58"/>
      <c r="D4" s="58"/>
      <c r="E4" s="58"/>
      <c r="F4" s="58"/>
      <c r="G4" s="58"/>
      <c r="H4" s="58"/>
      <c r="I4" s="58"/>
      <c r="J4" s="59" t="s">
        <v>71</v>
      </c>
    </row>
    <row r="5" spans="1:10" ht="12.75" customHeight="1" thickBot="1">
      <c r="A5" s="259" t="s">
        <v>67</v>
      </c>
      <c r="B5" s="261" t="s">
        <v>4</v>
      </c>
      <c r="C5" s="263" t="s">
        <v>6</v>
      </c>
      <c r="D5" s="263" t="s">
        <v>7</v>
      </c>
      <c r="E5" s="263" t="s">
        <v>8</v>
      </c>
      <c r="F5" s="265" t="s">
        <v>146</v>
      </c>
      <c r="G5" s="248" t="s">
        <v>73</v>
      </c>
      <c r="H5" s="250" t="s">
        <v>74</v>
      </c>
      <c r="I5" s="252" t="s">
        <v>143</v>
      </c>
      <c r="J5" s="253"/>
    </row>
    <row r="6" spans="1:10" ht="12.75" customHeight="1" thickBot="1">
      <c r="A6" s="260"/>
      <c r="B6" s="262"/>
      <c r="C6" s="264"/>
      <c r="D6" s="264"/>
      <c r="E6" s="264"/>
      <c r="F6" s="266"/>
      <c r="G6" s="249"/>
      <c r="H6" s="251"/>
      <c r="I6" s="62" t="s">
        <v>26</v>
      </c>
      <c r="J6" s="63" t="s">
        <v>75</v>
      </c>
    </row>
    <row r="7" spans="1:10" ht="12.75" customHeight="1" thickBot="1">
      <c r="A7" s="254" t="s">
        <v>60</v>
      </c>
      <c r="B7" s="212" t="s">
        <v>5</v>
      </c>
      <c r="C7" s="211" t="s">
        <v>6</v>
      </c>
      <c r="D7" s="211" t="s">
        <v>7</v>
      </c>
      <c r="E7" s="211" t="s">
        <v>8</v>
      </c>
      <c r="F7" s="213" t="s">
        <v>147</v>
      </c>
      <c r="G7" s="214">
        <f>G8+G10+G12</f>
        <v>256230</v>
      </c>
      <c r="H7" s="214">
        <f>H8+H10+H12</f>
        <v>256230</v>
      </c>
      <c r="I7" s="214">
        <f>I8+I10+I12</f>
        <v>-181.7</v>
      </c>
      <c r="J7" s="214">
        <f>J8+J10+J12</f>
        <v>256048.3</v>
      </c>
    </row>
    <row r="8" spans="1:10" s="219" customFormat="1" ht="13.5" thickBot="1">
      <c r="A8" s="255"/>
      <c r="B8" s="215" t="s">
        <v>148</v>
      </c>
      <c r="C8" s="216" t="s">
        <v>149</v>
      </c>
      <c r="D8" s="216" t="s">
        <v>3</v>
      </c>
      <c r="E8" s="216" t="s">
        <v>3</v>
      </c>
      <c r="F8" s="217" t="s">
        <v>150</v>
      </c>
      <c r="G8" s="218">
        <f>SUM(G9:G9)</f>
        <v>30230</v>
      </c>
      <c r="H8" s="218">
        <f>SUM(H9:H9)</f>
        <v>30230</v>
      </c>
      <c r="I8" s="218">
        <f>SUM(I9:I9)</f>
        <v>-181.7</v>
      </c>
      <c r="J8" s="218">
        <f>SUM(J9:J9)</f>
        <v>30048.3</v>
      </c>
    </row>
    <row r="9" spans="1:10" s="219" customFormat="1" ht="12.75" customHeight="1" thickBot="1">
      <c r="A9" s="255"/>
      <c r="B9" s="220"/>
      <c r="C9" s="221"/>
      <c r="D9" s="222">
        <v>2212</v>
      </c>
      <c r="E9" s="222">
        <v>5331</v>
      </c>
      <c r="F9" s="223" t="s">
        <v>151</v>
      </c>
      <c r="G9" s="224">
        <v>30230</v>
      </c>
      <c r="H9" s="225">
        <v>30230</v>
      </c>
      <c r="I9" s="225">
        <v>-181.7</v>
      </c>
      <c r="J9" s="225">
        <f>H9+I9</f>
        <v>30048.3</v>
      </c>
    </row>
    <row r="10" spans="1:10" s="219" customFormat="1" ht="26.25" customHeight="1">
      <c r="A10" s="255"/>
      <c r="B10" s="229" t="s">
        <v>148</v>
      </c>
      <c r="C10" s="230">
        <v>689951601</v>
      </c>
      <c r="D10" s="231" t="s">
        <v>3</v>
      </c>
      <c r="E10" s="232" t="s">
        <v>3</v>
      </c>
      <c r="F10" s="233" t="s">
        <v>152</v>
      </c>
      <c r="G10" s="234">
        <f>SUM(G11)</f>
        <v>100000</v>
      </c>
      <c r="H10" s="234">
        <f>SUM(H11)</f>
        <v>100000</v>
      </c>
      <c r="I10" s="226">
        <f>SUM(I11)</f>
        <v>0</v>
      </c>
      <c r="J10" s="226">
        <f>SUM(J11)</f>
        <v>100000</v>
      </c>
    </row>
    <row r="11" spans="1:10" s="219" customFormat="1" ht="13.5" thickBot="1">
      <c r="A11" s="255"/>
      <c r="B11" s="235"/>
      <c r="C11" s="227"/>
      <c r="D11" s="236">
        <v>2212</v>
      </c>
      <c r="E11" s="237">
        <v>5331</v>
      </c>
      <c r="F11" s="238" t="s">
        <v>153</v>
      </c>
      <c r="G11" s="239">
        <v>100000</v>
      </c>
      <c r="H11" s="239">
        <v>100000</v>
      </c>
      <c r="I11" s="228"/>
      <c r="J11" s="228">
        <f>H11+I11</f>
        <v>100000</v>
      </c>
    </row>
    <row r="12" spans="1:10" s="219" customFormat="1" ht="26.25" customHeight="1">
      <c r="A12" s="255"/>
      <c r="B12" s="240" t="s">
        <v>148</v>
      </c>
      <c r="C12" s="230">
        <v>689961601</v>
      </c>
      <c r="D12" s="231" t="s">
        <v>3</v>
      </c>
      <c r="E12" s="232" t="s">
        <v>3</v>
      </c>
      <c r="F12" s="233" t="s">
        <v>154</v>
      </c>
      <c r="G12" s="234">
        <f>SUM(G13)</f>
        <v>126000</v>
      </c>
      <c r="H12" s="234">
        <f>SUM(H13)</f>
        <v>126000</v>
      </c>
      <c r="I12" s="226">
        <f>SUM(I13)</f>
        <v>0</v>
      </c>
      <c r="J12" s="226">
        <f>SUM(J13)</f>
        <v>126000</v>
      </c>
    </row>
    <row r="13" spans="1:10" s="219" customFormat="1" ht="13.5" thickBot="1">
      <c r="A13" s="256"/>
      <c r="B13" s="235"/>
      <c r="C13" s="227"/>
      <c r="D13" s="241">
        <v>2212</v>
      </c>
      <c r="E13" s="242">
        <v>5331</v>
      </c>
      <c r="F13" s="243" t="s">
        <v>153</v>
      </c>
      <c r="G13" s="244">
        <v>126000</v>
      </c>
      <c r="H13" s="244">
        <v>126000</v>
      </c>
      <c r="I13" s="228"/>
      <c r="J13" s="228">
        <f>H13+I13</f>
        <v>126000</v>
      </c>
    </row>
  </sheetData>
  <sheetProtection/>
  <mergeCells count="12">
    <mergeCell ref="E5:E6"/>
    <mergeCell ref="F5:F6"/>
    <mergeCell ref="G5:G6"/>
    <mergeCell ref="H5:H6"/>
    <mergeCell ref="I5:J5"/>
    <mergeCell ref="A7:A13"/>
    <mergeCell ref="A1:J1"/>
    <mergeCell ref="A3:J3"/>
    <mergeCell ref="A5:A6"/>
    <mergeCell ref="B5:B6"/>
    <mergeCell ref="C5:C6"/>
    <mergeCell ref="D5:D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7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2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.8515625" style="4" customWidth="1"/>
    <col min="2" max="2" width="3.421875" style="4" bestFit="1" customWidth="1"/>
    <col min="3" max="3" width="10.00390625" style="4" bestFit="1" customWidth="1"/>
    <col min="4" max="4" width="5.57421875" style="4" customWidth="1"/>
    <col min="5" max="5" width="5.7109375" style="4" customWidth="1"/>
    <col min="6" max="6" width="40.00390625" style="4" customWidth="1"/>
    <col min="7" max="7" width="8.421875" style="4" customWidth="1"/>
    <col min="8" max="8" width="8.140625" style="4" customWidth="1"/>
    <col min="9" max="9" width="9.00390625" style="4" customWidth="1"/>
    <col min="10" max="16384" width="9.140625" style="4" customWidth="1"/>
  </cols>
  <sheetData>
    <row r="1" spans="1:10" ht="18">
      <c r="A1" s="257" t="s">
        <v>80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2.75">
      <c r="A2" s="56"/>
      <c r="B2" s="56"/>
      <c r="C2" s="56"/>
      <c r="D2" s="56"/>
      <c r="E2" s="56"/>
      <c r="F2" s="56"/>
      <c r="G2" s="56"/>
      <c r="H2" s="56"/>
      <c r="I2" s="56"/>
      <c r="J2" s="57"/>
    </row>
    <row r="3" spans="1:10" ht="15.75">
      <c r="A3" s="258" t="s">
        <v>81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3.5" thickBot="1">
      <c r="A4" s="58"/>
      <c r="B4" s="58"/>
      <c r="C4" s="58"/>
      <c r="D4" s="58"/>
      <c r="E4" s="58"/>
      <c r="F4" s="58"/>
      <c r="G4" s="58"/>
      <c r="H4" s="58"/>
      <c r="I4" s="58"/>
      <c r="J4" s="59" t="s">
        <v>71</v>
      </c>
    </row>
    <row r="5" spans="1:10" ht="12.75" customHeight="1" thickBot="1">
      <c r="A5" s="267" t="s">
        <v>82</v>
      </c>
      <c r="B5" s="267" t="s">
        <v>4</v>
      </c>
      <c r="C5" s="270" t="s">
        <v>6</v>
      </c>
      <c r="D5" s="270" t="s">
        <v>7</v>
      </c>
      <c r="E5" s="270" t="s">
        <v>8</v>
      </c>
      <c r="F5" s="274" t="s">
        <v>83</v>
      </c>
      <c r="G5" s="248" t="s">
        <v>73</v>
      </c>
      <c r="H5" s="250" t="s">
        <v>74</v>
      </c>
      <c r="I5" s="272" t="s">
        <v>106</v>
      </c>
      <c r="J5" s="273"/>
    </row>
    <row r="6" spans="1:10" ht="12.75" customHeight="1" thickBot="1">
      <c r="A6" s="268"/>
      <c r="B6" s="269"/>
      <c r="C6" s="271"/>
      <c r="D6" s="271"/>
      <c r="E6" s="271"/>
      <c r="F6" s="275"/>
      <c r="G6" s="249"/>
      <c r="H6" s="251"/>
      <c r="I6" s="62" t="s">
        <v>26</v>
      </c>
      <c r="J6" s="63" t="s">
        <v>75</v>
      </c>
    </row>
    <row r="7" spans="1:10" ht="12.75" customHeight="1" thickBot="1">
      <c r="A7" s="64">
        <v>920</v>
      </c>
      <c r="B7" s="65" t="s">
        <v>5</v>
      </c>
      <c r="C7" s="66" t="s">
        <v>6</v>
      </c>
      <c r="D7" s="67" t="s">
        <v>7</v>
      </c>
      <c r="E7" s="67" t="s">
        <v>8</v>
      </c>
      <c r="F7" s="68" t="s">
        <v>84</v>
      </c>
      <c r="G7" s="69">
        <f>G8+G10+G12+G14+G16+G18+G20+G22+G24</f>
        <v>125605</v>
      </c>
      <c r="H7" s="69">
        <f>H8+H10+H12+H14+H16+H18+H20+H22+H24</f>
        <v>125605</v>
      </c>
      <c r="I7" s="69">
        <f>I8+I10+I12+I14+I16+I18+I20+I22+I24</f>
        <v>-283.81</v>
      </c>
      <c r="J7" s="1">
        <f>J8+J10+J12+J14+J16+J18+J20+J22+J24</f>
        <v>125321.19</v>
      </c>
    </row>
    <row r="8" spans="1:10" ht="12.75" customHeight="1">
      <c r="A8" s="254" t="s">
        <v>60</v>
      </c>
      <c r="B8" s="96" t="s">
        <v>5</v>
      </c>
      <c r="C8" s="70" t="s">
        <v>85</v>
      </c>
      <c r="D8" s="71" t="s">
        <v>3</v>
      </c>
      <c r="E8" s="71" t="s">
        <v>3</v>
      </c>
      <c r="F8" s="72" t="s">
        <v>86</v>
      </c>
      <c r="G8" s="61">
        <f>SUM(G9:G9)</f>
        <v>500</v>
      </c>
      <c r="H8" s="73">
        <f>SUM(H9:H9)</f>
        <v>500</v>
      </c>
      <c r="I8" s="73">
        <f>SUM(I9:I9)</f>
        <v>0</v>
      </c>
      <c r="J8" s="61">
        <f>SUM(J9:J9)</f>
        <v>500</v>
      </c>
    </row>
    <row r="9" spans="1:10" ht="12.75" customHeight="1" thickBot="1">
      <c r="A9" s="255"/>
      <c r="B9" s="97"/>
      <c r="C9" s="74"/>
      <c r="D9" s="75">
        <v>2212</v>
      </c>
      <c r="E9" s="75">
        <v>6130</v>
      </c>
      <c r="F9" s="76" t="s">
        <v>87</v>
      </c>
      <c r="G9" s="2">
        <v>500</v>
      </c>
      <c r="H9" s="77">
        <v>500</v>
      </c>
      <c r="I9" s="77"/>
      <c r="J9" s="2">
        <f>H9+I9</f>
        <v>500</v>
      </c>
    </row>
    <row r="10" spans="1:10" ht="12.75" customHeight="1">
      <c r="A10" s="255"/>
      <c r="B10" s="87" t="s">
        <v>5</v>
      </c>
      <c r="C10" s="78" t="s">
        <v>89</v>
      </c>
      <c r="D10" s="88" t="s">
        <v>3</v>
      </c>
      <c r="E10" s="88" t="s">
        <v>3</v>
      </c>
      <c r="F10" s="89" t="s">
        <v>90</v>
      </c>
      <c r="G10" s="73">
        <f>SUM(G11:G11)</f>
        <v>14090</v>
      </c>
      <c r="H10" s="73">
        <f>SUM(H11:H11)</f>
        <v>14090</v>
      </c>
      <c r="I10" s="73">
        <f>SUM(I11:I11)</f>
        <v>0</v>
      </c>
      <c r="J10" s="61">
        <f>J11</f>
        <v>14090</v>
      </c>
    </row>
    <row r="11" spans="1:10" ht="12.75" customHeight="1" thickBot="1">
      <c r="A11" s="255"/>
      <c r="B11" s="90"/>
      <c r="C11" s="79"/>
      <c r="D11" s="91">
        <v>2212</v>
      </c>
      <c r="E11" s="91">
        <v>6121</v>
      </c>
      <c r="F11" s="92" t="s">
        <v>88</v>
      </c>
      <c r="G11" s="3">
        <v>14090</v>
      </c>
      <c r="H11" s="3">
        <v>14090</v>
      </c>
      <c r="I11" s="3"/>
      <c r="J11" s="2">
        <f>H11+I11</f>
        <v>14090</v>
      </c>
    </row>
    <row r="12" spans="1:10" ht="26.25" customHeight="1">
      <c r="A12" s="255"/>
      <c r="B12" s="87" t="s">
        <v>5</v>
      </c>
      <c r="C12" s="78" t="s">
        <v>91</v>
      </c>
      <c r="D12" s="88" t="s">
        <v>3</v>
      </c>
      <c r="E12" s="88" t="s">
        <v>3</v>
      </c>
      <c r="F12" s="82" t="s">
        <v>92</v>
      </c>
      <c r="G12" s="73">
        <f>SUM(G13:G13)</f>
        <v>36310</v>
      </c>
      <c r="H12" s="73">
        <f>SUM(H13:H13)</f>
        <v>36310</v>
      </c>
      <c r="I12" s="73">
        <f>SUM(I13:I13)</f>
        <v>0</v>
      </c>
      <c r="J12" s="61">
        <f>J13</f>
        <v>36310</v>
      </c>
    </row>
    <row r="13" spans="1:10" ht="12.75" customHeight="1" thickBot="1">
      <c r="A13" s="255"/>
      <c r="B13" s="90"/>
      <c r="C13" s="79"/>
      <c r="D13" s="91">
        <v>2212</v>
      </c>
      <c r="E13" s="91">
        <v>6121</v>
      </c>
      <c r="F13" s="92" t="s">
        <v>88</v>
      </c>
      <c r="G13" s="3">
        <v>36310</v>
      </c>
      <c r="H13" s="3">
        <v>36310</v>
      </c>
      <c r="I13" s="3"/>
      <c r="J13" s="2">
        <f>H13+I13</f>
        <v>36310</v>
      </c>
    </row>
    <row r="14" spans="1:10" ht="26.25" customHeight="1">
      <c r="A14" s="255"/>
      <c r="B14" s="87" t="s">
        <v>5</v>
      </c>
      <c r="C14" s="78" t="s">
        <v>93</v>
      </c>
      <c r="D14" s="88" t="s">
        <v>3</v>
      </c>
      <c r="E14" s="88" t="s">
        <v>3</v>
      </c>
      <c r="F14" s="82" t="s">
        <v>94</v>
      </c>
      <c r="G14" s="73">
        <f>SUM(G15:G15)</f>
        <v>17205</v>
      </c>
      <c r="H14" s="73">
        <f>SUM(H15:H15)</f>
        <v>17205</v>
      </c>
      <c r="I14" s="73">
        <f>SUM(I15:I15)</f>
        <v>0</v>
      </c>
      <c r="J14" s="61">
        <f>J15</f>
        <v>17205</v>
      </c>
    </row>
    <row r="15" spans="1:10" ht="12.75" customHeight="1" thickBot="1">
      <c r="A15" s="255"/>
      <c r="B15" s="90"/>
      <c r="C15" s="79"/>
      <c r="D15" s="91">
        <v>2212</v>
      </c>
      <c r="E15" s="91">
        <v>6121</v>
      </c>
      <c r="F15" s="92" t="s">
        <v>88</v>
      </c>
      <c r="G15" s="3">
        <v>17205</v>
      </c>
      <c r="H15" s="3">
        <v>17205</v>
      </c>
      <c r="I15" s="3"/>
      <c r="J15" s="2">
        <f>H15+I15</f>
        <v>17205</v>
      </c>
    </row>
    <row r="16" spans="1:10" ht="12.75" customHeight="1">
      <c r="A16" s="255"/>
      <c r="B16" s="84" t="s">
        <v>5</v>
      </c>
      <c r="C16" s="78" t="s">
        <v>95</v>
      </c>
      <c r="D16" s="81" t="s">
        <v>3</v>
      </c>
      <c r="E16" s="81" t="s">
        <v>3</v>
      </c>
      <c r="F16" s="82" t="s">
        <v>96</v>
      </c>
      <c r="G16" s="61">
        <f>SUM(G17:G17)</f>
        <v>22000</v>
      </c>
      <c r="H16" s="61">
        <f>SUM(H17:H17)</f>
        <v>22000</v>
      </c>
      <c r="I16" s="73">
        <f>SUM(I17:I17)</f>
        <v>0</v>
      </c>
      <c r="J16" s="61">
        <f>J17</f>
        <v>22000</v>
      </c>
    </row>
    <row r="17" spans="1:10" ht="12.75" customHeight="1" thickBot="1">
      <c r="A17" s="255"/>
      <c r="B17" s="85"/>
      <c r="C17" s="79" t="s">
        <v>97</v>
      </c>
      <c r="D17" s="83">
        <v>2212</v>
      </c>
      <c r="E17" s="80">
        <v>6342</v>
      </c>
      <c r="F17" s="94" t="s">
        <v>98</v>
      </c>
      <c r="G17" s="2">
        <v>22000</v>
      </c>
      <c r="H17" s="2">
        <v>22000</v>
      </c>
      <c r="I17" s="77"/>
      <c r="J17" s="2">
        <f>H17+I17</f>
        <v>22000</v>
      </c>
    </row>
    <row r="18" spans="1:10" ht="22.5">
      <c r="A18" s="255"/>
      <c r="B18" s="87" t="s">
        <v>5</v>
      </c>
      <c r="C18" s="78" t="s">
        <v>99</v>
      </c>
      <c r="D18" s="88" t="s">
        <v>3</v>
      </c>
      <c r="E18" s="88" t="s">
        <v>3</v>
      </c>
      <c r="F18" s="82" t="s">
        <v>100</v>
      </c>
      <c r="G18" s="73">
        <f>SUM(G19:G19)</f>
        <v>15450</v>
      </c>
      <c r="H18" s="73">
        <f>SUM(H19:H19)</f>
        <v>15450</v>
      </c>
      <c r="I18" s="73">
        <f>SUM(I19:I19)</f>
        <v>-283.81</v>
      </c>
      <c r="J18" s="61">
        <f>J19</f>
        <v>15166.19</v>
      </c>
    </row>
    <row r="19" spans="1:10" ht="13.5" thickBot="1">
      <c r="A19" s="255"/>
      <c r="B19" s="95"/>
      <c r="C19" s="79"/>
      <c r="D19" s="83">
        <v>2212</v>
      </c>
      <c r="E19" s="80">
        <v>6121</v>
      </c>
      <c r="F19" s="86" t="s">
        <v>88</v>
      </c>
      <c r="G19" s="2">
        <v>15450</v>
      </c>
      <c r="H19" s="2">
        <v>15450</v>
      </c>
      <c r="I19" s="2">
        <v>-283.81</v>
      </c>
      <c r="J19" s="2">
        <f>H19+I19</f>
        <v>15166.19</v>
      </c>
    </row>
    <row r="20" spans="1:10" ht="12.75">
      <c r="A20" s="255"/>
      <c r="B20" s="87" t="s">
        <v>5</v>
      </c>
      <c r="C20" s="78" t="s">
        <v>101</v>
      </c>
      <c r="D20" s="88" t="s">
        <v>3</v>
      </c>
      <c r="E20" s="88" t="s">
        <v>3</v>
      </c>
      <c r="F20" s="93" t="s">
        <v>102</v>
      </c>
      <c r="G20" s="73">
        <f>SUM(G21:G21)</f>
        <v>9150</v>
      </c>
      <c r="H20" s="73">
        <f>SUM(H21:H21)</f>
        <v>9150</v>
      </c>
      <c r="I20" s="73">
        <f>SUM(I21:I21)</f>
        <v>0</v>
      </c>
      <c r="J20" s="61">
        <f>J21</f>
        <v>9150</v>
      </c>
    </row>
    <row r="21" spans="1:10" ht="13.5" thickBot="1">
      <c r="A21" s="255"/>
      <c r="B21" s="95"/>
      <c r="C21" s="79"/>
      <c r="D21" s="83">
        <v>2212</v>
      </c>
      <c r="E21" s="80">
        <v>6121</v>
      </c>
      <c r="F21" s="86" t="s">
        <v>88</v>
      </c>
      <c r="G21" s="2">
        <v>9150</v>
      </c>
      <c r="H21" s="2">
        <v>9150</v>
      </c>
      <c r="I21" s="2"/>
      <c r="J21" s="2">
        <f>H21+I21</f>
        <v>9150</v>
      </c>
    </row>
    <row r="22" spans="1:10" ht="26.25" customHeight="1">
      <c r="A22" s="255"/>
      <c r="B22" s="87" t="s">
        <v>5</v>
      </c>
      <c r="C22" s="78" t="s">
        <v>103</v>
      </c>
      <c r="D22" s="88" t="s">
        <v>3</v>
      </c>
      <c r="E22" s="88" t="s">
        <v>3</v>
      </c>
      <c r="F22" s="82" t="s">
        <v>94</v>
      </c>
      <c r="G22" s="73">
        <f>SUM(G23:G23)</f>
        <v>6400</v>
      </c>
      <c r="H22" s="73">
        <f>SUM(H23:H23)</f>
        <v>6400</v>
      </c>
      <c r="I22" s="73">
        <f>SUM(I23:I23)</f>
        <v>0</v>
      </c>
      <c r="J22" s="61">
        <f>J23</f>
        <v>6400</v>
      </c>
    </row>
    <row r="23" spans="1:10" ht="13.5" thickBot="1">
      <c r="A23" s="255"/>
      <c r="B23" s="95"/>
      <c r="C23" s="79"/>
      <c r="D23" s="83">
        <v>2212</v>
      </c>
      <c r="E23" s="80">
        <v>6121</v>
      </c>
      <c r="F23" s="86" t="s">
        <v>88</v>
      </c>
      <c r="G23" s="2">
        <v>6400</v>
      </c>
      <c r="H23" s="2">
        <v>6400</v>
      </c>
      <c r="I23" s="2"/>
      <c r="J23" s="2">
        <f>H23+I23</f>
        <v>6400</v>
      </c>
    </row>
    <row r="24" spans="1:10" ht="12.75">
      <c r="A24" s="255"/>
      <c r="B24" s="87" t="s">
        <v>5</v>
      </c>
      <c r="C24" s="78" t="s">
        <v>104</v>
      </c>
      <c r="D24" s="88" t="s">
        <v>3</v>
      </c>
      <c r="E24" s="88" t="s">
        <v>3</v>
      </c>
      <c r="F24" s="93" t="s">
        <v>105</v>
      </c>
      <c r="G24" s="73">
        <f>SUM(G25:G25)</f>
        <v>4500</v>
      </c>
      <c r="H24" s="73">
        <f>SUM(H25:H25)</f>
        <v>4500</v>
      </c>
      <c r="I24" s="73">
        <f>SUM(I25:I25)</f>
        <v>0</v>
      </c>
      <c r="J24" s="61">
        <f>J25</f>
        <v>4500</v>
      </c>
    </row>
    <row r="25" spans="1:10" ht="13.5" thickBot="1">
      <c r="A25" s="256"/>
      <c r="B25" s="95"/>
      <c r="C25" s="79"/>
      <c r="D25" s="83">
        <v>2212</v>
      </c>
      <c r="E25" s="80">
        <v>6121</v>
      </c>
      <c r="F25" s="86" t="s">
        <v>88</v>
      </c>
      <c r="G25" s="2">
        <v>4500</v>
      </c>
      <c r="H25" s="2">
        <v>4500</v>
      </c>
      <c r="I25" s="2"/>
      <c r="J25" s="2">
        <f>H25+I25</f>
        <v>4500</v>
      </c>
    </row>
  </sheetData>
  <sheetProtection/>
  <mergeCells count="12">
    <mergeCell ref="A1:J1"/>
    <mergeCell ref="A3:J3"/>
    <mergeCell ref="H5:H6"/>
    <mergeCell ref="I5:J5"/>
    <mergeCell ref="F5:F6"/>
    <mergeCell ref="G5:G6"/>
    <mergeCell ref="A5:A6"/>
    <mergeCell ref="B5:B6"/>
    <mergeCell ref="C5:C6"/>
    <mergeCell ref="D5:D6"/>
    <mergeCell ref="A8:A25"/>
    <mergeCell ref="E5:E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5"/>
  <sheetViews>
    <sheetView zoomScalePageLayoutView="0" workbookViewId="0" topLeftCell="A12">
      <selection activeCell="G23" sqref="G23"/>
    </sheetView>
  </sheetViews>
  <sheetFormatPr defaultColWidth="9.140625" defaultRowHeight="12.75"/>
  <cols>
    <col min="1" max="2" width="3.00390625" style="118" customWidth="1"/>
    <col min="3" max="3" width="9.140625" style="118" customWidth="1"/>
    <col min="4" max="4" width="4.28125" style="118" customWidth="1"/>
    <col min="5" max="5" width="5.28125" style="118" customWidth="1"/>
    <col min="6" max="6" width="7.8515625" style="118" bestFit="1" customWidth="1"/>
    <col min="7" max="7" width="40.57421875" style="118" customWidth="1"/>
    <col min="8" max="8" width="8.140625" style="118" customWidth="1"/>
    <col min="9" max="9" width="8.7109375" style="118" customWidth="1"/>
    <col min="10" max="10" width="9.00390625" style="118" customWidth="1"/>
    <col min="11" max="11" width="9.421875" style="118" customWidth="1"/>
    <col min="12" max="16384" width="9.140625" style="118" customWidth="1"/>
  </cols>
  <sheetData>
    <row r="1" spans="1:11" s="107" customFormat="1" ht="18">
      <c r="A1" s="282" t="s">
        <v>107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s="115" customFormat="1" ht="12.75">
      <c r="A2" s="108"/>
      <c r="B2" s="109"/>
      <c r="C2" s="110"/>
      <c r="D2" s="109"/>
      <c r="E2" s="109"/>
      <c r="F2" s="111"/>
      <c r="G2" s="112"/>
      <c r="H2" s="113"/>
      <c r="I2" s="113"/>
      <c r="J2" s="113"/>
      <c r="K2" s="114"/>
    </row>
    <row r="3" spans="1:11" s="115" customFormat="1" ht="15.75" customHeight="1">
      <c r="A3" s="258" t="s">
        <v>108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13.5" thickBot="1">
      <c r="A4" s="116"/>
      <c r="B4" s="116"/>
      <c r="C4" s="116"/>
      <c r="D4" s="116"/>
      <c r="E4" s="116"/>
      <c r="F4" s="116"/>
      <c r="G4" s="116"/>
      <c r="H4" s="116"/>
      <c r="I4" s="117"/>
      <c r="K4" s="117" t="s">
        <v>109</v>
      </c>
    </row>
    <row r="5" spans="1:11" ht="12.75" customHeight="1" thickBot="1">
      <c r="A5" s="288" t="s">
        <v>67</v>
      </c>
      <c r="B5" s="290" t="s">
        <v>4</v>
      </c>
      <c r="C5" s="292" t="s">
        <v>6</v>
      </c>
      <c r="D5" s="292" t="s">
        <v>7</v>
      </c>
      <c r="E5" s="292" t="s">
        <v>8</v>
      </c>
      <c r="F5" s="276" t="s">
        <v>110</v>
      </c>
      <c r="G5" s="278" t="s">
        <v>111</v>
      </c>
      <c r="H5" s="280" t="s">
        <v>73</v>
      </c>
      <c r="I5" s="278" t="s">
        <v>74</v>
      </c>
      <c r="J5" s="283" t="s">
        <v>143</v>
      </c>
      <c r="K5" s="284"/>
    </row>
    <row r="6" spans="1:11" ht="12.75" customHeight="1" thickBot="1">
      <c r="A6" s="289"/>
      <c r="B6" s="291"/>
      <c r="C6" s="293"/>
      <c r="D6" s="293"/>
      <c r="E6" s="293"/>
      <c r="F6" s="277"/>
      <c r="G6" s="279"/>
      <c r="H6" s="281"/>
      <c r="I6" s="279"/>
      <c r="J6" s="119" t="s">
        <v>26</v>
      </c>
      <c r="K6" s="120" t="s">
        <v>75</v>
      </c>
    </row>
    <row r="7" spans="1:11" s="115" customFormat="1" ht="12.75" customHeight="1" thickBot="1">
      <c r="A7" s="285" t="s">
        <v>60</v>
      </c>
      <c r="B7" s="121" t="s">
        <v>5</v>
      </c>
      <c r="C7" s="122" t="s">
        <v>6</v>
      </c>
      <c r="D7" s="122" t="s">
        <v>7</v>
      </c>
      <c r="E7" s="122" t="s">
        <v>8</v>
      </c>
      <c r="F7" s="123"/>
      <c r="G7" s="124" t="s">
        <v>112</v>
      </c>
      <c r="H7" s="1">
        <f>H8+H28</f>
        <v>16362</v>
      </c>
      <c r="I7" s="1">
        <f>I8+I28</f>
        <v>16362</v>
      </c>
      <c r="J7" s="1">
        <f>J8+J28</f>
        <v>465.51</v>
      </c>
      <c r="K7" s="1">
        <f>K8+K28</f>
        <v>16827.510000000002</v>
      </c>
    </row>
    <row r="8" spans="1:11" ht="12.75" customHeight="1" thickBot="1">
      <c r="A8" s="286"/>
      <c r="B8" s="101" t="s">
        <v>5</v>
      </c>
      <c r="C8" s="102" t="s">
        <v>3</v>
      </c>
      <c r="D8" s="103" t="s">
        <v>3</v>
      </c>
      <c r="E8" s="125" t="s">
        <v>3</v>
      </c>
      <c r="F8" s="126"/>
      <c r="G8" s="127" t="s">
        <v>113</v>
      </c>
      <c r="H8" s="104">
        <f>H9+H11+H13+H17+H20+H23+H26</f>
        <v>16017</v>
      </c>
      <c r="I8" s="104">
        <f>I9+I11+I13+I17+I20+I23+I26</f>
        <v>16017</v>
      </c>
      <c r="J8" s="104">
        <f>J9+J11+J13+J17+J20+J23+J26</f>
        <v>465.51</v>
      </c>
      <c r="K8" s="105">
        <f>K9+K11+K13+K17+K20+K23+K26</f>
        <v>16482.510000000002</v>
      </c>
    </row>
    <row r="9" spans="1:11" ht="12.75" customHeight="1">
      <c r="A9" s="286"/>
      <c r="B9" s="128" t="s">
        <v>5</v>
      </c>
      <c r="C9" s="129" t="s">
        <v>118</v>
      </c>
      <c r="D9" s="130"/>
      <c r="E9" s="131" t="s">
        <v>3</v>
      </c>
      <c r="F9" s="132"/>
      <c r="G9" s="133" t="s">
        <v>119</v>
      </c>
      <c r="H9" s="154">
        <f>SUM(H10:H10)</f>
        <v>0</v>
      </c>
      <c r="I9" s="154">
        <f>SUM(I10:I10)</f>
        <v>0</v>
      </c>
      <c r="J9" s="134">
        <f>SUM(J10:J10)</f>
        <v>283.81</v>
      </c>
      <c r="K9" s="134">
        <f>SUM(K10:K10)</f>
        <v>283.81</v>
      </c>
    </row>
    <row r="10" spans="1:11" ht="12.75" customHeight="1" thickBot="1">
      <c r="A10" s="286"/>
      <c r="B10" s="160"/>
      <c r="C10" s="136"/>
      <c r="D10" s="145">
        <v>6402</v>
      </c>
      <c r="E10" s="151">
        <v>5368</v>
      </c>
      <c r="F10" s="152"/>
      <c r="G10" s="140" t="s">
        <v>116</v>
      </c>
      <c r="H10" s="153">
        <v>0</v>
      </c>
      <c r="I10" s="161">
        <v>0</v>
      </c>
      <c r="J10" s="161">
        <v>283.81</v>
      </c>
      <c r="K10" s="162">
        <f>I10+J10</f>
        <v>283.81</v>
      </c>
    </row>
    <row r="11" spans="1:11" ht="12.75" customHeight="1">
      <c r="A11" s="286"/>
      <c r="B11" s="165" t="s">
        <v>5</v>
      </c>
      <c r="C11" s="129" t="s">
        <v>120</v>
      </c>
      <c r="D11" s="130"/>
      <c r="E11" s="131" t="s">
        <v>3</v>
      </c>
      <c r="F11" s="132"/>
      <c r="G11" s="133" t="s">
        <v>121</v>
      </c>
      <c r="H11" s="134">
        <f>SUM(H12:H12)</f>
        <v>0</v>
      </c>
      <c r="I11" s="154">
        <f>SUM(I12:I12)</f>
        <v>0</v>
      </c>
      <c r="J11" s="134">
        <f>SUM(J12:J12)</f>
        <v>181.7</v>
      </c>
      <c r="K11" s="134">
        <f>SUM(K12:K12)</f>
        <v>181.7</v>
      </c>
    </row>
    <row r="12" spans="1:11" ht="12.75" customHeight="1" thickBot="1">
      <c r="A12" s="286"/>
      <c r="B12" s="166"/>
      <c r="C12" s="99"/>
      <c r="D12" s="145">
        <v>6402</v>
      </c>
      <c r="E12" s="151">
        <v>5368</v>
      </c>
      <c r="F12" s="152"/>
      <c r="G12" s="140" t="s">
        <v>116</v>
      </c>
      <c r="H12" s="153">
        <v>0</v>
      </c>
      <c r="I12" s="161">
        <v>0</v>
      </c>
      <c r="J12" s="158">
        <v>181.7</v>
      </c>
      <c r="K12" s="167">
        <f>I12+J12</f>
        <v>181.7</v>
      </c>
    </row>
    <row r="13" spans="1:11" ht="26.25" customHeight="1">
      <c r="A13" s="286"/>
      <c r="B13" s="128" t="s">
        <v>5</v>
      </c>
      <c r="C13" s="129" t="s">
        <v>122</v>
      </c>
      <c r="D13" s="130"/>
      <c r="E13" s="131" t="s">
        <v>3</v>
      </c>
      <c r="F13" s="132"/>
      <c r="G13" s="245" t="s">
        <v>123</v>
      </c>
      <c r="H13" s="154">
        <f>SUM(H14:H16)</f>
        <v>14521</v>
      </c>
      <c r="I13" s="134">
        <f>SUM(I14:I16)</f>
        <v>14521</v>
      </c>
      <c r="J13" s="154">
        <f>SUM(J14:J16)</f>
        <v>0</v>
      </c>
      <c r="K13" s="134">
        <f>SUM(K14:K16)</f>
        <v>14521</v>
      </c>
    </row>
    <row r="14" spans="1:11" ht="12.75" customHeight="1">
      <c r="A14" s="286"/>
      <c r="B14" s="135"/>
      <c r="C14" s="136"/>
      <c r="D14" s="137">
        <v>2212</v>
      </c>
      <c r="E14" s="138">
        <v>6121</v>
      </c>
      <c r="F14" s="139">
        <v>38100000</v>
      </c>
      <c r="G14" s="140" t="s">
        <v>88</v>
      </c>
      <c r="H14" s="147">
        <v>2177</v>
      </c>
      <c r="I14" s="3">
        <v>2177</v>
      </c>
      <c r="J14" s="170"/>
      <c r="K14" s="142">
        <f>I14+J14</f>
        <v>2177</v>
      </c>
    </row>
    <row r="15" spans="1:11" ht="12.75" customHeight="1">
      <c r="A15" s="286"/>
      <c r="B15" s="143"/>
      <c r="C15" s="136"/>
      <c r="D15" s="145">
        <v>2212</v>
      </c>
      <c r="E15" s="146">
        <v>6121</v>
      </c>
      <c r="F15" s="144" t="s">
        <v>114</v>
      </c>
      <c r="G15" s="140" t="s">
        <v>88</v>
      </c>
      <c r="H15" s="153">
        <v>12339</v>
      </c>
      <c r="I15" s="159">
        <v>12339</v>
      </c>
      <c r="J15" s="141"/>
      <c r="K15" s="142">
        <f>I15+J15</f>
        <v>12339</v>
      </c>
    </row>
    <row r="16" spans="1:11" ht="12.75" customHeight="1" thickBot="1">
      <c r="A16" s="286"/>
      <c r="B16" s="149"/>
      <c r="C16" s="150"/>
      <c r="D16" s="137">
        <v>6310</v>
      </c>
      <c r="E16" s="138">
        <v>5163</v>
      </c>
      <c r="F16" s="163" t="s">
        <v>117</v>
      </c>
      <c r="G16" s="92" t="s">
        <v>115</v>
      </c>
      <c r="H16" s="157">
        <v>5</v>
      </c>
      <c r="I16" s="2">
        <v>5</v>
      </c>
      <c r="J16" s="148"/>
      <c r="K16" s="142">
        <f>I16+J16</f>
        <v>5</v>
      </c>
    </row>
    <row r="17" spans="1:11" ht="26.25" customHeight="1">
      <c r="A17" s="286"/>
      <c r="B17" s="128" t="s">
        <v>5</v>
      </c>
      <c r="C17" s="129" t="s">
        <v>124</v>
      </c>
      <c r="D17" s="130"/>
      <c r="E17" s="131" t="s">
        <v>3</v>
      </c>
      <c r="F17" s="132"/>
      <c r="G17" s="245" t="s">
        <v>125</v>
      </c>
      <c r="H17" s="154">
        <f>SUM(H18:H19)</f>
        <v>148</v>
      </c>
      <c r="I17" s="134">
        <f>SUM(I18:I19)</f>
        <v>148</v>
      </c>
      <c r="J17" s="134">
        <f>SUM(J18:J19)</f>
        <v>0</v>
      </c>
      <c r="K17" s="134">
        <f>SUM(K18:K19)</f>
        <v>148</v>
      </c>
    </row>
    <row r="18" spans="1:11" ht="12.75" customHeight="1">
      <c r="A18" s="286"/>
      <c r="B18" s="135"/>
      <c r="C18" s="136"/>
      <c r="D18" s="137">
        <v>2299</v>
      </c>
      <c r="E18" s="137">
        <v>5213</v>
      </c>
      <c r="F18" s="150">
        <v>38100000</v>
      </c>
      <c r="G18" s="174" t="s">
        <v>126</v>
      </c>
      <c r="H18" s="147">
        <v>40</v>
      </c>
      <c r="I18" s="141">
        <v>40</v>
      </c>
      <c r="J18" s="141"/>
      <c r="K18" s="142">
        <f aca="true" t="shared" si="0" ref="K18:K25">I18+J18</f>
        <v>40</v>
      </c>
    </row>
    <row r="19" spans="1:11" ht="12.75" customHeight="1" thickBot="1">
      <c r="A19" s="286"/>
      <c r="B19" s="143"/>
      <c r="C19" s="136"/>
      <c r="D19" s="137">
        <v>2299</v>
      </c>
      <c r="E19" s="137">
        <v>6313</v>
      </c>
      <c r="F19" s="150">
        <v>38100000</v>
      </c>
      <c r="G19" s="174" t="s">
        <v>127</v>
      </c>
      <c r="H19" s="153">
        <v>108</v>
      </c>
      <c r="I19" s="141">
        <v>108</v>
      </c>
      <c r="J19" s="141"/>
      <c r="K19" s="142">
        <f t="shared" si="0"/>
        <v>108</v>
      </c>
    </row>
    <row r="20" spans="1:11" ht="26.25" customHeight="1">
      <c r="A20" s="286"/>
      <c r="B20" s="165" t="s">
        <v>5</v>
      </c>
      <c r="C20" s="129" t="s">
        <v>128</v>
      </c>
      <c r="D20" s="130"/>
      <c r="E20" s="131" t="s">
        <v>3</v>
      </c>
      <c r="F20" s="132"/>
      <c r="G20" s="245" t="s">
        <v>129</v>
      </c>
      <c r="H20" s="154">
        <f>SUM(H21:H22)</f>
        <v>840</v>
      </c>
      <c r="I20" s="134">
        <f>SUM(I21:I22)</f>
        <v>840</v>
      </c>
      <c r="J20" s="134">
        <f>SUM(J21:J22)</f>
        <v>0</v>
      </c>
      <c r="K20" s="134">
        <f>SUM(K21:K22)</f>
        <v>840</v>
      </c>
    </row>
    <row r="21" spans="1:11" ht="12.75" customHeight="1">
      <c r="A21" s="286"/>
      <c r="B21" s="172"/>
      <c r="C21" s="136"/>
      <c r="D21" s="137">
        <v>2299</v>
      </c>
      <c r="E21" s="137">
        <v>5613</v>
      </c>
      <c r="F21" s="150">
        <v>38100000</v>
      </c>
      <c r="G21" s="174" t="s">
        <v>130</v>
      </c>
      <c r="H21" s="147">
        <v>225</v>
      </c>
      <c r="I21" s="141">
        <v>225</v>
      </c>
      <c r="J21" s="141"/>
      <c r="K21" s="142">
        <f t="shared" si="0"/>
        <v>225</v>
      </c>
    </row>
    <row r="22" spans="1:11" ht="12.75" customHeight="1" thickBot="1">
      <c r="A22" s="286"/>
      <c r="B22" s="175"/>
      <c r="C22" s="176"/>
      <c r="D22" s="155">
        <v>2299</v>
      </c>
      <c r="E22" s="155">
        <v>6413</v>
      </c>
      <c r="F22" s="177">
        <v>38100000</v>
      </c>
      <c r="G22" s="178" t="s">
        <v>131</v>
      </c>
      <c r="H22" s="179">
        <v>615</v>
      </c>
      <c r="I22" s="180">
        <v>615</v>
      </c>
      <c r="J22" s="180"/>
      <c r="K22" s="142">
        <f t="shared" si="0"/>
        <v>615</v>
      </c>
    </row>
    <row r="23" spans="1:11" ht="26.25" customHeight="1">
      <c r="A23" s="286"/>
      <c r="B23" s="165" t="s">
        <v>5</v>
      </c>
      <c r="C23" s="129" t="s">
        <v>132</v>
      </c>
      <c r="D23" s="130"/>
      <c r="E23" s="131" t="s">
        <v>3</v>
      </c>
      <c r="F23" s="132"/>
      <c r="G23" s="245" t="s">
        <v>133</v>
      </c>
      <c r="H23" s="154">
        <f>SUM(H24:H25)</f>
        <v>208</v>
      </c>
      <c r="I23" s="134">
        <f>SUM(I24:I25)</f>
        <v>208</v>
      </c>
      <c r="J23" s="134">
        <f>SUM(J24:J25)</f>
        <v>0</v>
      </c>
      <c r="K23" s="134">
        <f>SUM(K24:K25)</f>
        <v>208</v>
      </c>
    </row>
    <row r="24" spans="1:11" ht="12.75" customHeight="1">
      <c r="A24" s="286"/>
      <c r="B24" s="172"/>
      <c r="C24" s="136"/>
      <c r="D24" s="137">
        <v>2299</v>
      </c>
      <c r="E24" s="137">
        <v>5613</v>
      </c>
      <c r="F24" s="181" t="s">
        <v>117</v>
      </c>
      <c r="G24" s="174" t="s">
        <v>130</v>
      </c>
      <c r="H24" s="147">
        <v>56</v>
      </c>
      <c r="I24" s="141">
        <v>56</v>
      </c>
      <c r="J24" s="141"/>
      <c r="K24" s="142">
        <f t="shared" si="0"/>
        <v>56</v>
      </c>
    </row>
    <row r="25" spans="1:11" ht="12.75" customHeight="1" thickBot="1">
      <c r="A25" s="286"/>
      <c r="B25" s="182"/>
      <c r="C25" s="183"/>
      <c r="D25" s="100">
        <v>2299</v>
      </c>
      <c r="E25" s="100">
        <v>6413</v>
      </c>
      <c r="F25" s="184" t="s">
        <v>117</v>
      </c>
      <c r="G25" s="185" t="s">
        <v>131</v>
      </c>
      <c r="H25" s="164">
        <v>152</v>
      </c>
      <c r="I25" s="173">
        <v>152</v>
      </c>
      <c r="J25" s="173"/>
      <c r="K25" s="142">
        <f t="shared" si="0"/>
        <v>152</v>
      </c>
    </row>
    <row r="26" spans="1:11" s="115" customFormat="1" ht="12.75" customHeight="1">
      <c r="A26" s="286"/>
      <c r="B26" s="186" t="s">
        <v>5</v>
      </c>
      <c r="C26" s="168" t="s">
        <v>134</v>
      </c>
      <c r="D26" s="187" t="s">
        <v>3</v>
      </c>
      <c r="E26" s="188" t="s">
        <v>3</v>
      </c>
      <c r="F26" s="189"/>
      <c r="G26" s="169" t="s">
        <v>135</v>
      </c>
      <c r="H26" s="190">
        <f>SUM(H27:H27)</f>
        <v>300</v>
      </c>
      <c r="I26" s="190">
        <f>SUM(I27:I27)</f>
        <v>300</v>
      </c>
      <c r="J26" s="190">
        <f>SUM(J27:J27)</f>
        <v>0</v>
      </c>
      <c r="K26" s="134">
        <f>SUM(K27:K27)</f>
        <v>300</v>
      </c>
    </row>
    <row r="27" spans="1:11" s="195" customFormat="1" ht="12.75" customHeight="1" thickBot="1">
      <c r="A27" s="286"/>
      <c r="B27" s="191"/>
      <c r="C27" s="99"/>
      <c r="D27" s="192">
        <v>6310</v>
      </c>
      <c r="E27" s="193">
        <v>5909</v>
      </c>
      <c r="F27" s="156"/>
      <c r="G27" s="194" t="s">
        <v>136</v>
      </c>
      <c r="H27" s="2">
        <v>300</v>
      </c>
      <c r="I27" s="2">
        <v>300</v>
      </c>
      <c r="J27" s="2"/>
      <c r="K27" s="167">
        <f>I27+J27</f>
        <v>300</v>
      </c>
    </row>
    <row r="28" spans="1:11" s="115" customFormat="1" ht="12.75" customHeight="1" thickBot="1">
      <c r="A28" s="286"/>
      <c r="B28" s="101" t="s">
        <v>5</v>
      </c>
      <c r="C28" s="102" t="s">
        <v>3</v>
      </c>
      <c r="D28" s="103" t="s">
        <v>3</v>
      </c>
      <c r="E28" s="125" t="s">
        <v>3</v>
      </c>
      <c r="F28" s="126"/>
      <c r="G28" s="127" t="s">
        <v>137</v>
      </c>
      <c r="H28" s="104">
        <f>H29</f>
        <v>345</v>
      </c>
      <c r="I28" s="104">
        <f>I29</f>
        <v>345</v>
      </c>
      <c r="J28" s="104">
        <f>J29</f>
        <v>0</v>
      </c>
      <c r="K28" s="105">
        <f>K29</f>
        <v>345</v>
      </c>
    </row>
    <row r="29" spans="1:11" ht="12.75" customHeight="1">
      <c r="A29" s="286"/>
      <c r="B29" s="196" t="s">
        <v>5</v>
      </c>
      <c r="C29" s="129" t="s">
        <v>139</v>
      </c>
      <c r="D29" s="197" t="s">
        <v>3</v>
      </c>
      <c r="E29" s="198" t="s">
        <v>3</v>
      </c>
      <c r="F29" s="199"/>
      <c r="G29" s="133" t="s">
        <v>140</v>
      </c>
      <c r="H29" s="154">
        <f>SUM(H30:H35)</f>
        <v>345</v>
      </c>
      <c r="I29" s="134">
        <f>SUM(I30:I35)</f>
        <v>345</v>
      </c>
      <c r="J29" s="134">
        <f>SUM(J30:J35)</f>
        <v>0</v>
      </c>
      <c r="K29" s="134">
        <f>SUM(K30:K35)</f>
        <v>345</v>
      </c>
    </row>
    <row r="30" spans="1:11" s="195" customFormat="1" ht="12.75" customHeight="1">
      <c r="A30" s="286"/>
      <c r="B30" s="171"/>
      <c r="C30" s="200"/>
      <c r="D30" s="137">
        <v>2219</v>
      </c>
      <c r="E30" s="5">
        <v>5169</v>
      </c>
      <c r="F30" s="144" t="s">
        <v>138</v>
      </c>
      <c r="G30" s="201" t="s">
        <v>68</v>
      </c>
      <c r="H30" s="207">
        <v>33</v>
      </c>
      <c r="I30" s="208">
        <v>33</v>
      </c>
      <c r="J30" s="148"/>
      <c r="K30" s="142">
        <f aca="true" t="shared" si="1" ref="K30:K35">I30+J30</f>
        <v>33</v>
      </c>
    </row>
    <row r="31" spans="1:11" s="115" customFormat="1" ht="12.75" customHeight="1">
      <c r="A31" s="286"/>
      <c r="B31" s="171"/>
      <c r="C31" s="200"/>
      <c r="D31" s="137">
        <v>2219</v>
      </c>
      <c r="E31" s="5">
        <v>5169</v>
      </c>
      <c r="F31" s="144" t="s">
        <v>141</v>
      </c>
      <c r="G31" s="201" t="s">
        <v>68</v>
      </c>
      <c r="H31" s="209">
        <v>16</v>
      </c>
      <c r="I31" s="210">
        <v>16</v>
      </c>
      <c r="J31" s="148"/>
      <c r="K31" s="142">
        <f t="shared" si="1"/>
        <v>16</v>
      </c>
    </row>
    <row r="32" spans="1:11" s="195" customFormat="1" ht="12.75" customHeight="1">
      <c r="A32" s="286"/>
      <c r="B32" s="171"/>
      <c r="C32" s="200"/>
      <c r="D32" s="137">
        <v>2219</v>
      </c>
      <c r="E32" s="5">
        <v>5169</v>
      </c>
      <c r="F32" s="163" t="s">
        <v>142</v>
      </c>
      <c r="G32" s="201" t="s">
        <v>68</v>
      </c>
      <c r="H32" s="209">
        <v>276</v>
      </c>
      <c r="I32" s="210">
        <v>276</v>
      </c>
      <c r="J32" s="148"/>
      <c r="K32" s="142">
        <f t="shared" si="1"/>
        <v>276</v>
      </c>
    </row>
    <row r="33" spans="1:11" s="195" customFormat="1" ht="12.75" customHeight="1">
      <c r="A33" s="286"/>
      <c r="B33" s="171"/>
      <c r="C33" s="200"/>
      <c r="D33" s="137">
        <v>2219</v>
      </c>
      <c r="E33" s="202">
        <v>5175</v>
      </c>
      <c r="F33" s="163" t="s">
        <v>138</v>
      </c>
      <c r="G33" s="203" t="s">
        <v>69</v>
      </c>
      <c r="H33" s="153">
        <v>2</v>
      </c>
      <c r="I33" s="159">
        <v>2</v>
      </c>
      <c r="J33" s="148"/>
      <c r="K33" s="142">
        <f t="shared" si="1"/>
        <v>2</v>
      </c>
    </row>
    <row r="34" spans="1:11" ht="12.75" customHeight="1">
      <c r="A34" s="286"/>
      <c r="B34" s="171"/>
      <c r="C34" s="200"/>
      <c r="D34" s="137">
        <v>2219</v>
      </c>
      <c r="E34" s="5">
        <v>5175</v>
      </c>
      <c r="F34" s="144" t="s">
        <v>141</v>
      </c>
      <c r="G34" s="203" t="s">
        <v>69</v>
      </c>
      <c r="H34" s="147">
        <v>1</v>
      </c>
      <c r="I34" s="3">
        <v>1</v>
      </c>
      <c r="J34" s="148"/>
      <c r="K34" s="142">
        <f t="shared" si="1"/>
        <v>1</v>
      </c>
    </row>
    <row r="35" spans="1:11" s="195" customFormat="1" ht="12.75" customHeight="1" thickBot="1">
      <c r="A35" s="287"/>
      <c r="B35" s="98"/>
      <c r="C35" s="204"/>
      <c r="D35" s="100">
        <v>2219</v>
      </c>
      <c r="E35" s="205">
        <v>5175</v>
      </c>
      <c r="F35" s="156" t="s">
        <v>142</v>
      </c>
      <c r="G35" s="206" t="s">
        <v>69</v>
      </c>
      <c r="H35" s="157">
        <v>17</v>
      </c>
      <c r="I35" s="2">
        <v>17</v>
      </c>
      <c r="J35" s="158"/>
      <c r="K35" s="167">
        <f t="shared" si="1"/>
        <v>17</v>
      </c>
    </row>
  </sheetData>
  <sheetProtection/>
  <mergeCells count="13">
    <mergeCell ref="A7:A35"/>
    <mergeCell ref="A5:A6"/>
    <mergeCell ref="B5:B6"/>
    <mergeCell ref="C5:C6"/>
    <mergeCell ref="D5:D6"/>
    <mergeCell ref="E5:E6"/>
    <mergeCell ref="F5:F6"/>
    <mergeCell ref="G5:G6"/>
    <mergeCell ref="H5:H6"/>
    <mergeCell ref="A1:K1"/>
    <mergeCell ref="A3:K3"/>
    <mergeCell ref="I5:I6"/>
    <mergeCell ref="J5:K5"/>
  </mergeCells>
  <printOptions horizontalCentered="1"/>
  <pageMargins left="0.31496062992125984" right="0.31496062992125984" top="0.59" bottom="0.51" header="0.31496062992125984" footer="0.22"/>
  <pageSetup fitToHeight="1" fitToWidth="1" horizontalDpi="600" verticalDpi="600" orientation="portrait" paperSize="9" scale="91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2014-02-04T14:25:44Z</cp:lastPrinted>
  <dcterms:created xsi:type="dcterms:W3CDTF">2006-09-25T08:49:57Z</dcterms:created>
  <dcterms:modified xsi:type="dcterms:W3CDTF">2014-02-04T14:27:01Z</dcterms:modified>
  <cp:category/>
  <cp:version/>
  <cp:contentType/>
  <cp:contentStatus/>
</cp:coreProperties>
</file>