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11640" tabRatio="794" activeTab="0"/>
  </bookViews>
  <sheets>
    <sheet name="Projekty 923- z 2013 do 2014" sheetId="1" r:id="rId1"/>
  </sheets>
  <definedNames>
    <definedName name="_xlnm._FilterDatabase" localSheetId="0" hidden="1">'Projekty 923- z 2013 do 2014'!$A$4:$A$126</definedName>
    <definedName name="_xlnm.Print_Titles" localSheetId="0">'Projekty 923- z 2013 do 2014'!$1:$4</definedName>
  </definedNames>
  <calcPr fullCalcOnLoad="1"/>
</workbook>
</file>

<file path=xl/sharedStrings.xml><?xml version="1.0" encoding="utf-8"?>
<sst xmlns="http://schemas.openxmlformats.org/spreadsheetml/2006/main" count="353" uniqueCount="218">
  <si>
    <t>Technická pomoc GG II.etapa</t>
  </si>
  <si>
    <t>Švýcarsko-česká spol.-SpolupráceLKa kant.St.Gallen</t>
  </si>
  <si>
    <t>OPLZZ-SLAĎ-Slaďování prac.a rodin.života zaměst.KÚ</t>
  </si>
  <si>
    <t>ROP-transfery RRR SV-nezpůsobilé výdaje-neinv.</t>
  </si>
  <si>
    <t>TP programu ČR-Sasko</t>
  </si>
  <si>
    <t>TP programu ČR-Polsko</t>
  </si>
  <si>
    <t>ROP-Investice do vybav.odbor.učeben SUPŠaVOŠTurnov</t>
  </si>
  <si>
    <t>ROP-Přístavba dílny odbor.výcviku SOŠa Gym.Liberec</t>
  </si>
  <si>
    <t>IOP-Vybavení operačního střediska ZZS</t>
  </si>
  <si>
    <t>Kurzové rozdíly a transakční náklady projektů EU</t>
  </si>
  <si>
    <t>Revitalizace hřišť-2.výzva-udržitelnost projektu</t>
  </si>
  <si>
    <t>podpora přírodov. a tech. vzdělávání v LK</t>
  </si>
  <si>
    <t>Podpora transformačních procesů v LK 1</t>
  </si>
  <si>
    <t>ProjektOPLZZ Vzděl.za kvalit.službami-Jedličk.ústa</t>
  </si>
  <si>
    <t>ROP-II/287 Kokonín-Bratříkov</t>
  </si>
  <si>
    <t>Cíl3-III/270 Krompach-Jonsdorf 1.etapa</t>
  </si>
  <si>
    <t>ROP III/28724 Malá Skála-Frýdštejn</t>
  </si>
  <si>
    <t>ROP II/283 Turnov-ul.5.května</t>
  </si>
  <si>
    <t>ROP II/592 Chrastava-II.etapa</t>
  </si>
  <si>
    <t>ROP-přeložka komunikace II/592 Chrastava-II.etapa</t>
  </si>
  <si>
    <t>SilniceIII/2921Pelechov-Záhoří, III/2-Semily-Záhoř</t>
  </si>
  <si>
    <t>ROP Mimoň OK Kozinovo nám.</t>
  </si>
  <si>
    <t>ROP-II/270 Luhov-Postřelná</t>
  </si>
  <si>
    <t>ROP Mimoň OK nám.ČSLA</t>
  </si>
  <si>
    <t>ROP-II/270 Mimoň-humanizace průtahu a OK Tyršovo n</t>
  </si>
  <si>
    <t>ROP-KORID-modern.odbav.systému LK-půjčka uznat.výd</t>
  </si>
  <si>
    <t>ROP-KORID-moder.odbav.systému LK-půjčka neuzn.výd.</t>
  </si>
  <si>
    <t>Vratky úroků RRRS z předfinancování 3.výzvy ROP</t>
  </si>
  <si>
    <t>Revitalizace měst.lázní na galer.objekt-vybaní int</t>
  </si>
  <si>
    <t>Revital.měst. lázní na galer.objekt-vybavení inter</t>
  </si>
  <si>
    <t>Revitalizace městských lázní na galerijní objekt</t>
  </si>
  <si>
    <t>Cíl 3-Nová Hřebenovka česko-saská část</t>
  </si>
  <si>
    <t>Marketingová podpora a inform.systém OGL</t>
  </si>
  <si>
    <t>ROP3.2.-Integrovaný projekt LKv oblasti cest.ruchu</t>
  </si>
  <si>
    <t>Cíl 3 ČR-DE Management invaz.druhů v Euroreg.Nisa</t>
  </si>
  <si>
    <t>INTEREG IV.Partnerství v projektu Label-Vision</t>
  </si>
  <si>
    <t>Fascinující svět hmyzu-Střevlík</t>
  </si>
  <si>
    <t>LRN Cvikov-projekt Power Bridge-podíl ERDF</t>
  </si>
  <si>
    <t>OPPS CROSS-DATACíl3ČR-PLplánovací období 2007-2013</t>
  </si>
  <si>
    <t>ROP,IPRM-Reko.OA Liberec-půdní vestavba</t>
  </si>
  <si>
    <t>OPLZZ-PIKE Posilování inst.kapacity a efekt.KÚLK</t>
  </si>
  <si>
    <t>Efektivní řízení lidských zdrojů KÚLK</t>
  </si>
  <si>
    <t>OPLZZ-SLAĎ-SOŠ a Gym. Liberec Na Bojišti</t>
  </si>
  <si>
    <t>DAKK-Dalším krokem ke kvalitě</t>
  </si>
  <si>
    <t>ORJ</t>
  </si>
  <si>
    <t>ORG</t>
  </si>
  <si>
    <t xml:space="preserve">převody </t>
  </si>
  <si>
    <t>SR 2013</t>
  </si>
  <si>
    <t>potřeba bez SR 2014</t>
  </si>
  <si>
    <t>UR 2013</t>
  </si>
  <si>
    <t>v tis. Kč</t>
  </si>
  <si>
    <t>Čerpání 2013</t>
  </si>
  <si>
    <t>Popis / projekt</t>
  </si>
  <si>
    <t>SR 2014</t>
  </si>
  <si>
    <t>CELKEM</t>
  </si>
  <si>
    <t>Úspora 2013</t>
  </si>
  <si>
    <t>úroky účtů 2013</t>
  </si>
  <si>
    <t>pozn. EO</t>
  </si>
  <si>
    <t xml:space="preserve">prostředky ŘO </t>
  </si>
  <si>
    <t>zůstatek účtu k 31.12.2013</t>
  </si>
  <si>
    <t>2500xxxxx</t>
  </si>
  <si>
    <t>GG v OP VK II. etapa - individuální projekty  1.1 + 1.2 + 1.3</t>
  </si>
  <si>
    <t xml:space="preserve">p </t>
  </si>
  <si>
    <t>p</t>
  </si>
  <si>
    <t>175xxxxxxx</t>
  </si>
  <si>
    <t>r</t>
  </si>
  <si>
    <t>45014xxxx</t>
  </si>
  <si>
    <t>podpora přírodov. a tech. vzdělávání v LK - Individuál proj.</t>
  </si>
  <si>
    <t>0150020000</t>
  </si>
  <si>
    <t>Vysoutěženo celkem (INV akce)</t>
  </si>
  <si>
    <t>Výhled 2015 (projekt)</t>
  </si>
  <si>
    <t>Výhled 2014 (projekt)</t>
  </si>
  <si>
    <t xml:space="preserve">  OPPS Cíl 3 - ČR-Sasko, Přeshraniční integrace info, nástrojů…při předcházení a řešení povodní a katastrof</t>
  </si>
  <si>
    <t>1750450000</t>
  </si>
  <si>
    <t>IOP - Rozvoj služeb eGovernmentu v LK, Technologické centrum</t>
  </si>
  <si>
    <t>1750410000</t>
  </si>
  <si>
    <t>ROP 3.2 - Marketingový projekt LK v oblasti cest. ruchu</t>
  </si>
  <si>
    <t>1750130000</t>
  </si>
  <si>
    <t>1750140000</t>
  </si>
  <si>
    <t>Cíl 3 ČR-DE - Společně pro zachování podstávkových domů</t>
  </si>
  <si>
    <t>0256210000</t>
  </si>
  <si>
    <t>Strategie integrované spolupráce česko-polského příhraničí</t>
  </si>
  <si>
    <t>0256221421</t>
  </si>
  <si>
    <t>ROP - Technologické centrum EXCELENT SPŠSE a VOŠ Liberec (III. etapa)</t>
  </si>
  <si>
    <t>ROP - Materiálně technické vybavení SŠ řemesel a služeb Jablonec nad Nisou  (III. etapa)</t>
  </si>
  <si>
    <t>0256271433</t>
  </si>
  <si>
    <t>ROP - Číslicově řízené stroje pro praktické vyučování a další vzdělávání SŠSSD Liberec  (III. etapa)</t>
  </si>
  <si>
    <t>0256291427</t>
  </si>
  <si>
    <t>ROP - Digestoře SUPŠS Železný Brod  (III. etapa)</t>
  </si>
  <si>
    <t>0256480000</t>
  </si>
  <si>
    <t>ROP - Zpracování regionálního intervenčního rámce</t>
  </si>
  <si>
    <t>0256490000</t>
  </si>
  <si>
    <t>OPLZZ - Zpracování společného akčního plánu v oblasti rozvoje lidských zdrojů</t>
  </si>
  <si>
    <t>0300010000</t>
  </si>
  <si>
    <t>Kofinancování ROP a TOP - rezervy</t>
  </si>
  <si>
    <t>0300020000</t>
  </si>
  <si>
    <t>0300030000</t>
  </si>
  <si>
    <t>Vratky z předfin. proj. EU resortu dopravy</t>
  </si>
  <si>
    <t>0440070000</t>
  </si>
  <si>
    <t>OPVK- Informační a vzdělávací portál LK</t>
  </si>
  <si>
    <t>0440080000</t>
  </si>
  <si>
    <t>OPVK-Hodnocení kvality vzdělávání v LK</t>
  </si>
  <si>
    <t>0450090000</t>
  </si>
  <si>
    <t>OPVK - Zvyšování kompetencí vedoucích pracovníků škol a školských zařízení LK v oblasti řízení a personální politiky</t>
  </si>
  <si>
    <t>0450100000</t>
  </si>
  <si>
    <t>OPVK-Poradenství v Libereckém kraji</t>
  </si>
  <si>
    <t>0550100000</t>
  </si>
  <si>
    <t>LK - IP 1 - Služby sociální prevence v LK</t>
  </si>
  <si>
    <t>0550120000</t>
  </si>
  <si>
    <t>OPLZZ    IP 6 Rozvoj a nastavení optimální sítě služeb sociální prevence v LK</t>
  </si>
  <si>
    <t>0650470000</t>
  </si>
  <si>
    <t>ROP-III/2784 Liberec, přestavba křižovatky Č. mládeže - 2. etapa</t>
  </si>
  <si>
    <t>ROP-III/29023 Tanvald - ul. Nemocniční a Pod Špičákem</t>
  </si>
  <si>
    <t>0650580000</t>
  </si>
  <si>
    <t>Rekonstrukce silnice III/27017 Krompach - státní hranice (IV. kolo)</t>
  </si>
  <si>
    <t>ROP - II/270 Mimoň-humanizace průtahu a OK Tyršovo náměstí  (IV. kolo)</t>
  </si>
  <si>
    <t xml:space="preserve">Cíl 3 - LUBAHN </t>
  </si>
  <si>
    <t>Cíl 3 - Rekonstrukce příhraničních komunikací a mostů po povodních 2010"</t>
  </si>
  <si>
    <t>0650610000</t>
  </si>
  <si>
    <t>Modernizace odbavovacího systému LK - KORID</t>
  </si>
  <si>
    <t>0650640000</t>
  </si>
  <si>
    <t>ROP - Mosty na silnicích II. a III. tříd v okrese Jablonec nad Nisou (282-017 Železný Brod;  2886-2 Návarov)</t>
  </si>
  <si>
    <t>0650650000</t>
  </si>
  <si>
    <t>ROP - Mosty na silnicích II. a III. tříd v okrese Semily (286-027 Vítkovice, 286-031 Jizerka-Dol. Mísečky; 293-005 Martinice v Kr.; 293-006 Jilemnice)</t>
  </si>
  <si>
    <t>0650660000</t>
  </si>
  <si>
    <t>ROP - Přeložka komunikace II/592 Chrastava - III. Etapa</t>
  </si>
  <si>
    <t>0650670000</t>
  </si>
  <si>
    <t>ROP - Rekonstrukce silnice III/29024 Jablonec nad Nisou, ulice Želivského</t>
  </si>
  <si>
    <t>0650680000</t>
  </si>
  <si>
    <t>ROP - Rekonstrukce silnice  II/290  Desná – Černá Říčka</t>
  </si>
  <si>
    <t>0650690000</t>
  </si>
  <si>
    <t>ROP - Rekonstrukce silnice III/29019  Horní Polubný – Kořenov</t>
  </si>
  <si>
    <t xml:space="preserve">Cíl 3 - Šlechta v Euroregionu Nisa </t>
  </si>
  <si>
    <t>0750110000</t>
  </si>
  <si>
    <t>Cíl 3 - Moderní příležitosti marketingu cestovního ruchu</t>
  </si>
  <si>
    <t>0256530000</t>
  </si>
  <si>
    <t>Poznejte Liberecký kraj - společná prezentace LK a jeho turistických regionů</t>
  </si>
  <si>
    <t>0830050000</t>
  </si>
  <si>
    <t>0850060000</t>
  </si>
  <si>
    <t>OPŽP - Implementace Natura 2000 v LK - II. etapa</t>
  </si>
  <si>
    <t>0850070000</t>
  </si>
  <si>
    <t>OPŽP - Revitalizace zvláště chráněných území KÚLK</t>
  </si>
  <si>
    <t>0256470000</t>
  </si>
  <si>
    <t>Cíl 3 ČR - Sasko - 9. sympozium pracovní skupiny EUREX, Čistá Nisa</t>
  </si>
  <si>
    <t>0256500000</t>
  </si>
  <si>
    <t>IOP - Krajské služby eGovernmentu ve zdravotnictví</t>
  </si>
  <si>
    <t>1750401438</t>
  </si>
  <si>
    <t>OP ŽP Zlepš. tep.techn.vlastn.obvod.konstr. SPŠT Jbc Belgická</t>
  </si>
  <si>
    <t>IOP - Krajský standardizovaný projekt ZZS LK "operační středisko ZZS"</t>
  </si>
  <si>
    <t>0256021504</t>
  </si>
  <si>
    <t>IOP - Transformace pobytového zařízení - Domov pro osoby se zdravotním postižením MAŘENICE</t>
  </si>
  <si>
    <t>0256031505</t>
  </si>
  <si>
    <t>IOP - Transformace pobytového zařízení - Domov Sluneční dvůr - Jestřebí</t>
  </si>
  <si>
    <t>0256041505</t>
  </si>
  <si>
    <t>IOP - Transformace pobytového zařízení - Domov Sluneční dvůr - Zahrádky</t>
  </si>
  <si>
    <t>0256051505</t>
  </si>
  <si>
    <t>IOP - Transformace pobytového zařízení - Domov Sluneční dvůr - Sosnová</t>
  </si>
  <si>
    <t>0256061505</t>
  </si>
  <si>
    <t>IOP - Transformace pobytového zařízení - Domov Sluneční dvůr - Česká Lípa, Lada</t>
  </si>
  <si>
    <t>1750601516</t>
  </si>
  <si>
    <t>Zlepšení tep.techn. vlastn. obvod. konstrukcí (snížení energ. náročnosti budovy) Domova důchodců Jindřichovice pod Smrkem, p.o., Pavilon Rozálie</t>
  </si>
  <si>
    <t>IPRM, ROP - Revitalizace přírodního areálu Jedličkova ústavu a zpřístupnění veřejnosti</t>
  </si>
  <si>
    <t>0256201405</t>
  </si>
  <si>
    <t>ROP - Rekonstrukce technického vybavení laboratoře a váhovny chemie Gym.F.X.Š. Liberec (III. etapa)</t>
  </si>
  <si>
    <t>0256211437</t>
  </si>
  <si>
    <t>ROP - Zlepšení vybavení dílen odborného výcviku pro žáky v regionu Českolipsko SOŠ a SOU Česká Lípa (III. etapa)</t>
  </si>
  <si>
    <t>0256231438</t>
  </si>
  <si>
    <t>ROP - Rekonstrukce dílen a Elektrolaboratoř SPŠT Jablonec nad Nisou (III. etapa)</t>
  </si>
  <si>
    <t>0256241418</t>
  </si>
  <si>
    <t>ROP - Modernizace laboratoří pro odbornou technickou výuku SPŠ Česká Lípa  (III. etapa)</t>
  </si>
  <si>
    <t>0256251448</t>
  </si>
  <si>
    <t>ROP - Samoobslužný mycí box dopravních prostředků pro praktické vyučování žáků technických oborů SŠHL Frýdlant  (III. etapa)</t>
  </si>
  <si>
    <t>0256281428</t>
  </si>
  <si>
    <t>ROP - Studijní zaměření Broušení a rytí drahých kamenů SUPŠ Turnov (III. etapa)</t>
  </si>
  <si>
    <t>0256301420</t>
  </si>
  <si>
    <t>ROP - Investice do vybavení laboratoře pro stavební obory SPŠS Liberec  (III. etapa)</t>
  </si>
  <si>
    <t>ROP - Dlaždičské práce pro 21. století SOŠ Liberec (III. etapa)</t>
  </si>
  <si>
    <t>0256341436</t>
  </si>
  <si>
    <t>ROP - Inovace a zvýšení stupně komplexity školního pracoviště ISŠ Vysoké n/J (III. etapa)</t>
  </si>
  <si>
    <t>0256151442</t>
  </si>
  <si>
    <t>Rekonstrukce hřiště a tělocvičny u SŠ gastronomie a služeb Liberec</t>
  </si>
  <si>
    <t>0256411433</t>
  </si>
  <si>
    <t>OPŽP - Zlepšení tepelně technických vlastností obvodových konstrukcí budov Střední školy strojní, stavební a dopravní, Liberec, Truhlářská, objekt A</t>
  </si>
  <si>
    <t>256401433</t>
  </si>
  <si>
    <t>OPŽP - Zlepšení tepelně technických vlastností obvodových konstrukcí budov Střední školy strojní, stavební a dopravní, Liberec, Truhlářská, objekt B</t>
  </si>
  <si>
    <t>OPŽP - Zlepšení tepelně technických vlastností obvodových konstrukcí budovy SŠ gastronomie a služeb, Liberec, Dvorská (2013)</t>
  </si>
  <si>
    <t>IPRM, ROP - Modernizace expozic Severočeského muzea v Liberci - 1. etapa</t>
  </si>
  <si>
    <t>IPRM, ROP - Modernizace expozic Severočeského muzea v Liberci - 2. etapa</t>
  </si>
  <si>
    <t>0256391433</t>
  </si>
  <si>
    <t>ROP - Přístavba tělocvičny SŠ strojní, stavební a dopravní Liberec</t>
  </si>
  <si>
    <t>ROP, IPRM - Lůžkový hospic v Libereckém kraji</t>
  </si>
  <si>
    <t>0256451448</t>
  </si>
  <si>
    <t>OP ŽP SŠ hosp. a les. Frýdlant - zateplení hlavní budovy 01, domov mládeže</t>
  </si>
  <si>
    <t>0256140000</t>
  </si>
  <si>
    <t>IPRM, ROP - Reko. a modernizace dětského dopravního hřiště v Liberci</t>
  </si>
  <si>
    <t>Poradenství v LK - INDIVIDUÁLNÍ PROJEKTY</t>
  </si>
  <si>
    <t>GG v OP VK 1.1 Zvyšování kvality ve vzdělávání II.etapa</t>
  </si>
  <si>
    <t>GG v OP VK 1.2 Rovné příležitosti ve vzdělávání II. etapa</t>
  </si>
  <si>
    <t>GG v OP VK 1.3. Další vzdělávání II. etapa</t>
  </si>
  <si>
    <t>TP - Propagace a publicita II. etapa</t>
  </si>
  <si>
    <t>TP - Absorpční kapacita II. etapa</t>
  </si>
  <si>
    <t>finan. LK</t>
  </si>
  <si>
    <t>Glob.granty OP VK 1.1 Zvyš.kvality ve vzděl. I. etapa</t>
  </si>
  <si>
    <t>Glob.granty v OP VK1.2 .Rovné příležitosti dětí  I. etapa</t>
  </si>
  <si>
    <t>Glog.granty v OP VK 1.3 Další vzděl.pracov.škol  I. etapa</t>
  </si>
  <si>
    <t>LK - 3.2 Podpora nabídky dalšího vzdělávání  I. etapa</t>
  </si>
  <si>
    <t>GG v OP VK I. etapa - individuální projekty  1.1 + 1.2 + 1.3 + 3.2  I. etapa</t>
  </si>
  <si>
    <t>Implementace GG OP VK  I. etapa</t>
  </si>
  <si>
    <t>LK - IP3 - Rozšíření nástrojů pro podporu systému plánování soc. služeb v LK</t>
  </si>
  <si>
    <t>OP ŽP Zlepšení TTV obvod. konstr.budov SŠ řemesel a služeb Jablonec n.N.</t>
  </si>
  <si>
    <t>potřeba projektu 2014 (EO)</t>
  </si>
  <si>
    <t>návrh vypořádání (EO)</t>
  </si>
  <si>
    <t>Celk. náklady proj. -  usn. /smlouvy</t>
  </si>
  <si>
    <t>Propagace a publicita GG OP VK I. etapa</t>
  </si>
  <si>
    <t>Ošetření Vladštejnské zahrady</t>
  </si>
  <si>
    <t>příloha k ZR-RO č. 40/14</t>
  </si>
  <si>
    <t>Přehled vypořádání kapitoly 923 - Spolufinancování EU - převody z roku 2013 do rozpočtu kraje 2014</t>
  </si>
  <si>
    <t>Po projednání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</si>
</sst>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7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17"/>
      <name val="Arial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rgb="FF008000"/>
      <name val="Arial"/>
      <family val="2"/>
    </font>
    <font>
      <b/>
      <sz val="8"/>
      <color rgb="FF0000CC"/>
      <name val="Arial"/>
      <family val="2"/>
    </font>
    <font>
      <b/>
      <sz val="10"/>
      <color theme="3" tint="-0.2499700039625167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6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8" fillId="35" borderId="3" applyNumberFormat="0" applyAlignment="0" applyProtection="0"/>
    <xf numFmtId="0" fontId="6" fillId="36" borderId="4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25" fillId="41" borderId="0">
      <alignment horizontal="left" vertical="center"/>
      <protection/>
    </xf>
    <xf numFmtId="0" fontId="45" fillId="4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3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48" fillId="44" borderId="15" applyNumberFormat="0" applyAlignment="0" applyProtection="0"/>
    <xf numFmtId="0" fontId="16" fillId="45" borderId="16" applyNumberFormat="0" applyAlignment="0" applyProtection="0"/>
    <xf numFmtId="0" fontId="16" fillId="45" borderId="16" applyNumberFormat="0" applyAlignment="0" applyProtection="0"/>
    <xf numFmtId="0" fontId="49" fillId="44" borderId="17" applyNumberFormat="0" applyAlignment="0" applyProtection="0"/>
    <xf numFmtId="0" fontId="17" fillId="45" borderId="18" applyNumberFormat="0" applyAlignment="0" applyProtection="0"/>
    <xf numFmtId="0" fontId="17" fillId="45" borderId="18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5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5" fillId="5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5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5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" fontId="51" fillId="0" borderId="0" xfId="0" applyNumberFormat="1" applyFont="1" applyAlignment="1">
      <alignment/>
    </xf>
    <xf numFmtId="0" fontId="52" fillId="0" borderId="19" xfId="0" applyFont="1" applyBorder="1" applyAlignment="1">
      <alignment vertical="center" wrapText="1"/>
    </xf>
    <xf numFmtId="4" fontId="52" fillId="0" borderId="19" xfId="0" applyNumberFormat="1" applyFont="1" applyBorder="1" applyAlignment="1">
      <alignment vertical="center" wrapText="1"/>
    </xf>
    <xf numFmtId="4" fontId="52" fillId="0" borderId="19" xfId="0" applyNumberFormat="1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4" fontId="53" fillId="0" borderId="19" xfId="0" applyNumberFormat="1" applyFont="1" applyBorder="1" applyAlignment="1">
      <alignment vertical="center"/>
    </xf>
    <xf numFmtId="4" fontId="52" fillId="0" borderId="19" xfId="0" applyNumberFormat="1" applyFont="1" applyBorder="1" applyAlignment="1">
      <alignment horizontal="center" vertical="center" wrapText="1"/>
    </xf>
    <xf numFmtId="0" fontId="20" fillId="0" borderId="0" xfId="113" applyFont="1" applyFill="1" applyAlignment="1">
      <alignment vertical="center" wrapText="1"/>
      <protection/>
    </xf>
    <xf numFmtId="0" fontId="20" fillId="0" borderId="0" xfId="113" applyFont="1" applyAlignment="1">
      <alignment vertical="center" wrapText="1"/>
      <protection/>
    </xf>
    <xf numFmtId="0" fontId="21" fillId="0" borderId="0" xfId="113" applyFont="1" applyAlignment="1">
      <alignment horizontal="center" vertical="center" wrapText="1"/>
      <protection/>
    </xf>
    <xf numFmtId="0" fontId="21" fillId="0" borderId="0" xfId="113" applyFont="1" applyAlignment="1">
      <alignment vertical="center" wrapText="1"/>
      <protection/>
    </xf>
    <xf numFmtId="0" fontId="19" fillId="0" borderId="0" xfId="113" applyFont="1" applyAlignment="1">
      <alignment vertical="center" wrapText="1"/>
      <protection/>
    </xf>
    <xf numFmtId="0" fontId="24" fillId="0" borderId="0" xfId="113" applyFont="1" applyAlignment="1">
      <alignment vertical="center" wrapText="1"/>
      <protection/>
    </xf>
    <xf numFmtId="0" fontId="23" fillId="0" borderId="0" xfId="113" applyFont="1" applyAlignment="1">
      <alignment vertical="center" wrapText="1"/>
      <protection/>
    </xf>
    <xf numFmtId="0" fontId="0" fillId="0" borderId="0" xfId="128" applyFont="1">
      <alignment/>
      <protection/>
    </xf>
    <xf numFmtId="0" fontId="54" fillId="0" borderId="0" xfId="113" applyFont="1" applyFill="1" applyAlignment="1">
      <alignment vertical="center" wrapText="1"/>
      <protection/>
    </xf>
    <xf numFmtId="0" fontId="55" fillId="0" borderId="0" xfId="113" applyFont="1" applyAlignment="1">
      <alignment vertical="center" wrapText="1"/>
      <protection/>
    </xf>
    <xf numFmtId="4" fontId="20" fillId="0" borderId="0" xfId="113" applyNumberFormat="1" applyFont="1" applyAlignment="1">
      <alignment vertical="center" wrapText="1"/>
      <protection/>
    </xf>
    <xf numFmtId="0" fontId="51" fillId="0" borderId="19" xfId="0" applyFont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3" fontId="29" fillId="0" borderId="20" xfId="113" applyNumberFormat="1" applyFont="1" applyBorder="1" applyAlignment="1">
      <alignment horizontal="center" vertical="center" wrapText="1"/>
      <protection/>
    </xf>
    <xf numFmtId="3" fontId="30" fillId="0" borderId="19" xfId="113" applyNumberFormat="1" applyFont="1" applyBorder="1" applyAlignment="1">
      <alignment vertical="center" wrapText="1"/>
      <protection/>
    </xf>
    <xf numFmtId="3" fontId="30" fillId="0" borderId="19" xfId="113" applyNumberFormat="1" applyFont="1" applyFill="1" applyBorder="1" applyAlignment="1">
      <alignment vertical="center" wrapText="1"/>
      <protection/>
    </xf>
    <xf numFmtId="0" fontId="30" fillId="0" borderId="19" xfId="113" applyFont="1" applyFill="1" applyBorder="1" applyAlignment="1">
      <alignment horizontal="center" vertical="center" wrapText="1"/>
      <protection/>
    </xf>
    <xf numFmtId="0" fontId="30" fillId="0" borderId="19" xfId="113" applyFont="1" applyFill="1" applyBorder="1" applyAlignment="1">
      <alignment vertical="center" wrapText="1"/>
      <protection/>
    </xf>
    <xf numFmtId="4" fontId="52" fillId="56" borderId="19" xfId="0" applyNumberFormat="1" applyFont="1" applyFill="1" applyBorder="1" applyAlignment="1">
      <alignment horizontal="center" vertical="center" wrapText="1"/>
    </xf>
    <xf numFmtId="3" fontId="31" fillId="0" borderId="19" xfId="113" applyNumberFormat="1" applyFont="1" applyBorder="1" applyAlignment="1">
      <alignment vertical="center" wrapText="1"/>
      <protection/>
    </xf>
    <xf numFmtId="3" fontId="31" fillId="13" borderId="19" xfId="113" applyNumberFormat="1" applyFont="1" applyFill="1" applyBorder="1" applyAlignment="1">
      <alignment vertical="center" wrapText="1"/>
      <protection/>
    </xf>
    <xf numFmtId="3" fontId="31" fillId="0" borderId="19" xfId="113" applyNumberFormat="1" applyFont="1" applyFill="1" applyBorder="1" applyAlignment="1">
      <alignment vertical="center" wrapText="1"/>
      <protection/>
    </xf>
    <xf numFmtId="3" fontId="31" fillId="43" borderId="19" xfId="113" applyNumberFormat="1" applyFont="1" applyFill="1" applyBorder="1" applyAlignment="1">
      <alignment vertical="center" wrapText="1"/>
      <protection/>
    </xf>
    <xf numFmtId="1" fontId="30" fillId="0" borderId="19" xfId="113" applyNumberFormat="1" applyFont="1" applyFill="1" applyBorder="1" applyAlignment="1">
      <alignment horizontal="center" vertical="center" wrapText="1"/>
      <protection/>
    </xf>
    <xf numFmtId="1" fontId="30" fillId="0" borderId="19" xfId="127" applyNumberFormat="1" applyFont="1" applyFill="1" applyBorder="1" applyAlignment="1">
      <alignment horizontal="center" vertical="center" wrapText="1"/>
      <protection/>
    </xf>
    <xf numFmtId="0" fontId="30" fillId="0" borderId="19" xfId="127" applyFont="1" applyFill="1" applyBorder="1" applyAlignment="1">
      <alignment vertical="center" wrapText="1"/>
      <protection/>
    </xf>
    <xf numFmtId="49" fontId="30" fillId="0" borderId="19" xfId="113" applyNumberFormat="1" applyFont="1" applyFill="1" applyBorder="1" applyAlignment="1">
      <alignment horizontal="left" vertical="center" wrapText="1"/>
      <protection/>
    </xf>
    <xf numFmtId="0" fontId="52" fillId="39" borderId="19" xfId="0" applyFont="1" applyFill="1" applyBorder="1" applyAlignment="1">
      <alignment vertical="center" wrapText="1"/>
    </xf>
    <xf numFmtId="0" fontId="51" fillId="39" borderId="19" xfId="0" applyFont="1" applyFill="1" applyBorder="1" applyAlignment="1">
      <alignment vertical="center" wrapText="1"/>
    </xf>
    <xf numFmtId="4" fontId="52" fillId="39" borderId="19" xfId="0" applyNumberFormat="1" applyFont="1" applyFill="1" applyBorder="1" applyAlignment="1">
      <alignment vertical="center" wrapText="1"/>
    </xf>
    <xf numFmtId="4" fontId="52" fillId="39" borderId="19" xfId="0" applyNumberFormat="1" applyFont="1" applyFill="1" applyBorder="1" applyAlignment="1">
      <alignment/>
    </xf>
    <xf numFmtId="0" fontId="52" fillId="39" borderId="19" xfId="0" applyFont="1" applyFill="1" applyBorder="1" applyAlignment="1">
      <alignment horizontal="right" vertical="center" wrapText="1"/>
    </xf>
    <xf numFmtId="0" fontId="30" fillId="39" borderId="19" xfId="113" applyFont="1" applyFill="1" applyBorder="1" applyAlignment="1">
      <alignment horizontal="center" vertical="center" wrapText="1"/>
      <protection/>
    </xf>
    <xf numFmtId="0" fontId="30" fillId="39" borderId="19" xfId="113" applyFont="1" applyFill="1" applyBorder="1" applyAlignment="1">
      <alignment vertical="center" wrapText="1"/>
      <protection/>
    </xf>
    <xf numFmtId="3" fontId="31" fillId="39" borderId="19" xfId="113" applyNumberFormat="1" applyFont="1" applyFill="1" applyBorder="1" applyAlignment="1">
      <alignment vertical="center" wrapText="1"/>
      <protection/>
    </xf>
    <xf numFmtId="4" fontId="52" fillId="0" borderId="19" xfId="0" applyNumberFormat="1" applyFont="1" applyFill="1" applyBorder="1" applyAlignment="1">
      <alignment horizontal="center" vertical="center" wrapText="1"/>
    </xf>
    <xf numFmtId="0" fontId="52" fillId="57" borderId="19" xfId="0" applyFont="1" applyFill="1" applyBorder="1" applyAlignment="1">
      <alignment vertical="center" wrapText="1"/>
    </xf>
    <xf numFmtId="4" fontId="52" fillId="57" borderId="19" xfId="0" applyNumberFormat="1" applyFont="1" applyFill="1" applyBorder="1" applyAlignment="1">
      <alignment vertical="center" wrapText="1"/>
    </xf>
    <xf numFmtId="0" fontId="52" fillId="58" borderId="19" xfId="0" applyFont="1" applyFill="1" applyBorder="1" applyAlignment="1">
      <alignment vertical="center" wrapText="1"/>
    </xf>
    <xf numFmtId="4" fontId="52" fillId="58" borderId="19" xfId="0" applyNumberFormat="1" applyFont="1" applyFill="1" applyBorder="1" applyAlignment="1">
      <alignment vertical="center" wrapText="1"/>
    </xf>
    <xf numFmtId="4" fontId="52" fillId="58" borderId="19" xfId="0" applyNumberFormat="1" applyFont="1" applyFill="1" applyBorder="1" applyAlignment="1">
      <alignment/>
    </xf>
    <xf numFmtId="0" fontId="51" fillId="58" borderId="19" xfId="0" applyFont="1" applyFill="1" applyBorder="1" applyAlignment="1">
      <alignment vertical="center" wrapText="1"/>
    </xf>
    <xf numFmtId="0" fontId="51" fillId="58" borderId="19" xfId="0" applyFont="1" applyFill="1" applyBorder="1" applyAlignment="1">
      <alignment horizontal="right" vertical="center" wrapText="1"/>
    </xf>
    <xf numFmtId="0" fontId="51" fillId="39" borderId="19" xfId="0" applyFont="1" applyFill="1" applyBorder="1" applyAlignment="1">
      <alignment horizontal="right" vertical="center" wrapText="1"/>
    </xf>
    <xf numFmtId="0" fontId="51" fillId="57" borderId="19" xfId="0" applyFont="1" applyFill="1" applyBorder="1" applyAlignment="1">
      <alignment vertical="center" wrapText="1"/>
    </xf>
    <xf numFmtId="3" fontId="30" fillId="39" borderId="19" xfId="113" applyNumberFormat="1" applyFont="1" applyFill="1" applyBorder="1" applyAlignment="1">
      <alignment vertical="center" wrapText="1"/>
      <protection/>
    </xf>
    <xf numFmtId="0" fontId="32" fillId="0" borderId="0" xfId="113" applyFont="1" applyAlignment="1">
      <alignment vertical="center" wrapText="1"/>
      <protection/>
    </xf>
    <xf numFmtId="0" fontId="32" fillId="0" borderId="0" xfId="113" applyFont="1" applyFill="1" applyAlignment="1">
      <alignment vertical="center" wrapText="1"/>
      <protection/>
    </xf>
    <xf numFmtId="4" fontId="21" fillId="0" borderId="0" xfId="113" applyNumberFormat="1" applyFont="1" applyAlignment="1">
      <alignment horizontal="right" vertical="center" wrapText="1"/>
      <protection/>
    </xf>
    <xf numFmtId="0" fontId="29" fillId="0" borderId="0" xfId="113" applyFont="1" applyAlignment="1">
      <alignment vertical="center" wrapText="1"/>
      <protection/>
    </xf>
    <xf numFmtId="4" fontId="29" fillId="0" borderId="0" xfId="113" applyNumberFormat="1" applyFont="1" applyAlignment="1">
      <alignment vertical="center" wrapText="1"/>
      <protection/>
    </xf>
    <xf numFmtId="0" fontId="33" fillId="0" borderId="0" xfId="113" applyFont="1" applyAlignment="1">
      <alignment vertical="center"/>
      <protection/>
    </xf>
    <xf numFmtId="0" fontId="30" fillId="0" borderId="21" xfId="113" applyFont="1" applyFill="1" applyBorder="1" applyAlignment="1">
      <alignment horizontal="center" vertical="center" wrapText="1"/>
      <protection/>
    </xf>
    <xf numFmtId="0" fontId="30" fillId="0" borderId="21" xfId="113" applyFont="1" applyFill="1" applyBorder="1" applyAlignment="1">
      <alignment vertical="center" wrapText="1"/>
      <protection/>
    </xf>
    <xf numFmtId="0" fontId="51" fillId="0" borderId="21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4" fontId="52" fillId="0" borderId="21" xfId="0" applyNumberFormat="1" applyFont="1" applyBorder="1" applyAlignment="1">
      <alignment vertical="center" wrapText="1"/>
    </xf>
    <xf numFmtId="4" fontId="52" fillId="0" borderId="21" xfId="0" applyNumberFormat="1" applyFont="1" applyBorder="1" applyAlignment="1">
      <alignment horizontal="center" vertical="center" wrapText="1"/>
    </xf>
    <xf numFmtId="0" fontId="29" fillId="0" borderId="20" xfId="113" applyFont="1" applyBorder="1" applyAlignment="1">
      <alignment vertical="center" wrapText="1"/>
      <protection/>
    </xf>
    <xf numFmtId="4" fontId="29" fillId="0" borderId="20" xfId="113" applyNumberFormat="1" applyFont="1" applyBorder="1" applyAlignment="1">
      <alignment vertical="center" wrapText="1"/>
      <protection/>
    </xf>
    <xf numFmtId="0" fontId="30" fillId="0" borderId="22" xfId="113" applyFont="1" applyFill="1" applyBorder="1" applyAlignment="1">
      <alignment vertical="center" wrapText="1"/>
      <protection/>
    </xf>
    <xf numFmtId="3" fontId="30" fillId="0" borderId="22" xfId="113" applyNumberFormat="1" applyFont="1" applyBorder="1" applyAlignment="1">
      <alignment vertical="center" wrapText="1"/>
      <protection/>
    </xf>
    <xf numFmtId="3" fontId="31" fillId="0" borderId="22" xfId="113" applyNumberFormat="1" applyFont="1" applyBorder="1" applyAlignment="1">
      <alignment vertical="center" wrapText="1"/>
      <protection/>
    </xf>
    <xf numFmtId="3" fontId="31" fillId="13" borderId="22" xfId="113" applyNumberFormat="1" applyFont="1" applyFill="1" applyBorder="1" applyAlignment="1">
      <alignment vertical="center" wrapText="1"/>
      <protection/>
    </xf>
    <xf numFmtId="4" fontId="52" fillId="0" borderId="22" xfId="0" applyNumberFormat="1" applyFont="1" applyBorder="1" applyAlignment="1">
      <alignment vertical="center" wrapText="1"/>
    </xf>
    <xf numFmtId="4" fontId="52" fillId="0" borderId="22" xfId="0" applyNumberFormat="1" applyFont="1" applyBorder="1" applyAlignment="1">
      <alignment horizontal="center" vertical="center" wrapText="1"/>
    </xf>
    <xf numFmtId="4" fontId="29" fillId="0" borderId="20" xfId="0" applyNumberFormat="1" applyFont="1" applyBorder="1" applyAlignment="1">
      <alignment horizontal="center" vertical="center" wrapText="1"/>
    </xf>
    <xf numFmtId="4" fontId="29" fillId="59" borderId="20" xfId="0" applyNumberFormat="1" applyFont="1" applyFill="1" applyBorder="1" applyAlignment="1">
      <alignment horizontal="center" vertical="center" wrapText="1"/>
    </xf>
    <xf numFmtId="4" fontId="52" fillId="59" borderId="22" xfId="0" applyNumberFormat="1" applyFont="1" applyFill="1" applyBorder="1" applyAlignment="1">
      <alignment vertical="center" wrapText="1"/>
    </xf>
    <xf numFmtId="4" fontId="52" fillId="59" borderId="19" xfId="0" applyNumberFormat="1" applyFont="1" applyFill="1" applyBorder="1" applyAlignment="1">
      <alignment vertical="center" wrapText="1"/>
    </xf>
    <xf numFmtId="4" fontId="52" fillId="59" borderId="21" xfId="0" applyNumberFormat="1" applyFont="1" applyFill="1" applyBorder="1" applyAlignment="1">
      <alignment vertical="center" wrapText="1"/>
    </xf>
    <xf numFmtId="4" fontId="29" fillId="59" borderId="20" xfId="113" applyNumberFormat="1" applyFont="1" applyFill="1" applyBorder="1" applyAlignment="1">
      <alignment vertical="center" wrapText="1"/>
      <protection/>
    </xf>
    <xf numFmtId="3" fontId="29" fillId="0" borderId="20" xfId="113" applyNumberFormat="1" applyFont="1" applyFill="1" applyBorder="1" applyAlignment="1">
      <alignment horizontal="center" vertical="center" wrapText="1"/>
      <protection/>
    </xf>
    <xf numFmtId="0" fontId="51" fillId="0" borderId="23" xfId="0" applyFont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4" fontId="29" fillId="60" borderId="20" xfId="0" applyNumberFormat="1" applyFont="1" applyFill="1" applyBorder="1" applyAlignment="1">
      <alignment horizontal="center" vertical="center" wrapText="1"/>
    </xf>
    <xf numFmtId="4" fontId="21" fillId="0" borderId="0" xfId="113" applyNumberFormat="1" applyFont="1" applyAlignment="1">
      <alignment vertical="center"/>
      <protection/>
    </xf>
    <xf numFmtId="0" fontId="30" fillId="0" borderId="22" xfId="113" applyFont="1" applyFill="1" applyBorder="1" applyAlignment="1">
      <alignment horizontal="center" vertical="center" wrapText="1"/>
      <protection/>
    </xf>
    <xf numFmtId="49" fontId="29" fillId="0" borderId="2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vertical="center" wrapText="1"/>
    </xf>
    <xf numFmtId="4" fontId="29" fillId="0" borderId="27" xfId="113" applyNumberFormat="1" applyFont="1" applyFill="1" applyBorder="1" applyAlignment="1">
      <alignment vertical="center" wrapText="1"/>
      <protection/>
    </xf>
    <xf numFmtId="4" fontId="52" fillId="18" borderId="28" xfId="0" applyNumberFormat="1" applyFont="1" applyFill="1" applyBorder="1" applyAlignment="1">
      <alignment vertical="center" wrapText="1"/>
    </xf>
    <xf numFmtId="4" fontId="29" fillId="18" borderId="27" xfId="0" applyNumberFormat="1" applyFont="1" applyFill="1" applyBorder="1" applyAlignment="1">
      <alignment horizontal="center" vertical="center" wrapText="1"/>
    </xf>
    <xf numFmtId="4" fontId="52" fillId="18" borderId="26" xfId="0" applyNumberFormat="1" applyFont="1" applyFill="1" applyBorder="1" applyAlignment="1">
      <alignment vertical="center" wrapText="1"/>
    </xf>
    <xf numFmtId="0" fontId="51" fillId="18" borderId="23" xfId="0" applyFont="1" applyFill="1" applyBorder="1" applyAlignment="1">
      <alignment horizontal="center" vertical="center" wrapText="1"/>
    </xf>
    <xf numFmtId="3" fontId="56" fillId="0" borderId="19" xfId="0" applyNumberFormat="1" applyFont="1" applyBorder="1" applyAlignment="1">
      <alignment vertical="center" wrapText="1"/>
    </xf>
    <xf numFmtId="4" fontId="52" fillId="18" borderId="29" xfId="0" applyNumberFormat="1" applyFont="1" applyFill="1" applyBorder="1" applyAlignment="1">
      <alignment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29" fillId="0" borderId="32" xfId="113" applyFont="1" applyBorder="1" applyAlignment="1">
      <alignment horizontal="center" vertical="center"/>
      <protection/>
    </xf>
    <xf numFmtId="0" fontId="29" fillId="0" borderId="33" xfId="113" applyFont="1" applyBorder="1" applyAlignment="1">
      <alignment horizontal="center" vertical="center"/>
      <protection/>
    </xf>
    <xf numFmtId="0" fontId="29" fillId="0" borderId="34" xfId="113" applyFont="1" applyBorder="1" applyAlignment="1">
      <alignment horizontal="center" vertical="center"/>
      <protection/>
    </xf>
    <xf numFmtId="0" fontId="21" fillId="0" borderId="0" xfId="113" applyFont="1" applyAlignment="1">
      <alignment horizontal="left" vertical="center" wrapText="1"/>
      <protection/>
    </xf>
  </cellXfs>
  <cellStyles count="159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a 3" xfId="74"/>
    <cellStyle name="čárky 2" xfId="75"/>
    <cellStyle name="čárky 2 2" xfId="76"/>
    <cellStyle name="čárky 3" xfId="77"/>
    <cellStyle name="čárky 3 2" xfId="78"/>
    <cellStyle name="Comma [0]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0 2" xfId="107"/>
    <cellStyle name="Normální 11" xfId="108"/>
    <cellStyle name="Normální 11 2" xfId="109"/>
    <cellStyle name="Normální 12" xfId="110"/>
    <cellStyle name="Normální 13" xfId="111"/>
    <cellStyle name="Normální 14" xfId="112"/>
    <cellStyle name="Normální 2" xfId="113"/>
    <cellStyle name="normální 2 2" xfId="114"/>
    <cellStyle name="Normální 3" xfId="115"/>
    <cellStyle name="Normální 3 2" xfId="116"/>
    <cellStyle name="Normální 3 3" xfId="117"/>
    <cellStyle name="Normální 4" xfId="118"/>
    <cellStyle name="Normální 4 2" xfId="119"/>
    <cellStyle name="Normální 4 2 2" xfId="120"/>
    <cellStyle name="Normální 5" xfId="121"/>
    <cellStyle name="Normální 6" xfId="122"/>
    <cellStyle name="Normální 7" xfId="123"/>
    <cellStyle name="Normální 8" xfId="124"/>
    <cellStyle name="Normální 9" xfId="125"/>
    <cellStyle name="Normální 9 2" xfId="126"/>
    <cellStyle name="normální_2. čtení rozpočtu 2006 - příjmy 2" xfId="127"/>
    <cellStyle name="normální_Rozpis výdajů 03 bez PO" xfId="128"/>
    <cellStyle name="Poznámka" xfId="129"/>
    <cellStyle name="Poznámka 2" xfId="130"/>
    <cellStyle name="Poznámka 3" xfId="131"/>
    <cellStyle name="Percent" xfId="132"/>
    <cellStyle name="Propojená buňka" xfId="133"/>
    <cellStyle name="Propojená buňka 2" xfId="134"/>
    <cellStyle name="Propojená buňka 3" xfId="135"/>
    <cellStyle name="S8M1" xfId="136"/>
    <cellStyle name="Správně" xfId="137"/>
    <cellStyle name="Správně 2" xfId="138"/>
    <cellStyle name="Správně 3" xfId="139"/>
    <cellStyle name="Text upozornění" xfId="140"/>
    <cellStyle name="Text upozornění 2" xfId="141"/>
    <cellStyle name="Text upozornění 3" xfId="142"/>
    <cellStyle name="Vstup" xfId="143"/>
    <cellStyle name="Vstup 2" xfId="144"/>
    <cellStyle name="Vstup 3" xfId="145"/>
    <cellStyle name="Výpočet" xfId="146"/>
    <cellStyle name="Výpočet 2" xfId="147"/>
    <cellStyle name="Výpočet 3" xfId="148"/>
    <cellStyle name="Výstup" xfId="149"/>
    <cellStyle name="Výstup 2" xfId="150"/>
    <cellStyle name="Výstup 3" xfId="151"/>
    <cellStyle name="Vysvětlující text" xfId="152"/>
    <cellStyle name="Vysvětlující text 2" xfId="153"/>
    <cellStyle name="Vysvětlující text 3" xfId="154"/>
    <cellStyle name="Zvýraznění 1" xfId="155"/>
    <cellStyle name="Zvýraznění 1 2" xfId="156"/>
    <cellStyle name="Zvýraznění 1 3" xfId="157"/>
    <cellStyle name="Zvýraznění 2" xfId="158"/>
    <cellStyle name="Zvýraznění 2 2" xfId="159"/>
    <cellStyle name="Zvýraznění 2 3" xfId="160"/>
    <cellStyle name="Zvýraznění 3" xfId="161"/>
    <cellStyle name="Zvýraznění 3 2" xfId="162"/>
    <cellStyle name="Zvýraznění 3 3" xfId="163"/>
    <cellStyle name="Zvýraznění 4" xfId="164"/>
    <cellStyle name="Zvýraznění 4 2" xfId="165"/>
    <cellStyle name="Zvýraznění 4 3" xfId="166"/>
    <cellStyle name="Zvýraznění 5" xfId="167"/>
    <cellStyle name="Zvýraznění 5 2" xfId="168"/>
    <cellStyle name="Zvýraznění 5 3" xfId="169"/>
    <cellStyle name="Zvýraznění 6" xfId="170"/>
    <cellStyle name="Zvýraznění 6 2" xfId="171"/>
    <cellStyle name="Zvýraznění 6 3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AK157"/>
  <sheetViews>
    <sheetView tabSelected="1" zoomScalePageLayoutView="0" workbookViewId="0" topLeftCell="A1">
      <pane ySplit="4" topLeftCell="A5" activePane="bottomLeft" state="frozen"/>
      <selection pane="topLeft" activeCell="X32" sqref="X32"/>
      <selection pane="bottomLeft" activeCell="A1" sqref="A1:C1"/>
    </sheetView>
  </sheetViews>
  <sheetFormatPr defaultColWidth="9.140625" defaultRowHeight="15"/>
  <cols>
    <col min="1" max="1" width="4.421875" style="10" customWidth="1"/>
    <col min="2" max="2" width="11.140625" style="9" bestFit="1" customWidth="1"/>
    <col min="3" max="3" width="62.421875" style="9" customWidth="1"/>
    <col min="4" max="4" width="11.140625" style="11" customWidth="1"/>
    <col min="5" max="5" width="10.28125" style="9" customWidth="1"/>
    <col min="6" max="6" width="8.421875" style="9" customWidth="1"/>
    <col min="7" max="7" width="8.57421875" style="9" customWidth="1"/>
    <col min="8" max="8" width="9.421875" style="18" bestFit="1" customWidth="1"/>
    <col min="9" max="9" width="11.8515625" style="18" bestFit="1" customWidth="1"/>
    <col min="10" max="10" width="10.57421875" style="18" bestFit="1" customWidth="1"/>
    <col min="11" max="11" width="10.28125" style="18" bestFit="1" customWidth="1"/>
    <col min="12" max="12" width="12.8515625" style="18" customWidth="1"/>
    <col min="13" max="13" width="9.421875" style="18" bestFit="1" customWidth="1"/>
    <col min="14" max="14" width="10.28125" style="18" bestFit="1" customWidth="1"/>
    <col min="15" max="15" width="9.28125" style="18" bestFit="1" customWidth="1"/>
    <col min="16" max="19" width="9.8515625" style="18" bestFit="1" customWidth="1"/>
    <col min="20" max="16384" width="9.140625" style="9" customWidth="1"/>
  </cols>
  <sheetData>
    <row r="1" spans="1:18" ht="11.25">
      <c r="A1" s="102" t="s">
        <v>217</v>
      </c>
      <c r="B1" s="102"/>
      <c r="C1" s="102"/>
      <c r="R1" s="84" t="s">
        <v>215</v>
      </c>
    </row>
    <row r="2" spans="2:12" ht="15.75">
      <c r="B2" s="57"/>
      <c r="C2" s="59" t="s">
        <v>216</v>
      </c>
      <c r="D2" s="57"/>
      <c r="E2" s="57"/>
      <c r="F2" s="57"/>
      <c r="G2" s="57"/>
      <c r="H2" s="58"/>
      <c r="I2" s="58"/>
      <c r="J2" s="58"/>
      <c r="K2" s="58"/>
      <c r="L2" s="58"/>
    </row>
    <row r="3" ht="12" thickBot="1">
      <c r="S3" s="56" t="s">
        <v>50</v>
      </c>
    </row>
    <row r="4" spans="1:19" s="10" customFormat="1" ht="39" thickBot="1">
      <c r="A4" s="86" t="s">
        <v>44</v>
      </c>
      <c r="B4" s="87" t="s">
        <v>45</v>
      </c>
      <c r="C4" s="88" t="s">
        <v>52</v>
      </c>
      <c r="D4" s="21" t="s">
        <v>212</v>
      </c>
      <c r="E4" s="21" t="s">
        <v>69</v>
      </c>
      <c r="F4" s="80" t="s">
        <v>70</v>
      </c>
      <c r="G4" s="80" t="s">
        <v>71</v>
      </c>
      <c r="H4" s="74" t="s">
        <v>47</v>
      </c>
      <c r="I4" s="74" t="s">
        <v>49</v>
      </c>
      <c r="J4" s="74" t="s">
        <v>51</v>
      </c>
      <c r="K4" s="83" t="s">
        <v>55</v>
      </c>
      <c r="L4" s="74" t="s">
        <v>57</v>
      </c>
      <c r="M4" s="74" t="s">
        <v>56</v>
      </c>
      <c r="N4" s="74" t="s">
        <v>59</v>
      </c>
      <c r="O4" s="74" t="s">
        <v>46</v>
      </c>
      <c r="P4" s="75" t="s">
        <v>210</v>
      </c>
      <c r="Q4" s="74" t="s">
        <v>53</v>
      </c>
      <c r="R4" s="74" t="s">
        <v>48</v>
      </c>
      <c r="S4" s="92" t="s">
        <v>211</v>
      </c>
    </row>
    <row r="5" spans="1:19" s="12" customFormat="1" ht="25.5">
      <c r="A5" s="98">
        <v>1</v>
      </c>
      <c r="B5" s="85" t="s">
        <v>68</v>
      </c>
      <c r="C5" s="68" t="s">
        <v>72</v>
      </c>
      <c r="D5" s="69">
        <v>19432</v>
      </c>
      <c r="E5" s="70">
        <v>0</v>
      </c>
      <c r="F5" s="71">
        <v>0</v>
      </c>
      <c r="G5" s="70">
        <v>11400</v>
      </c>
      <c r="H5" s="72">
        <v>1500</v>
      </c>
      <c r="I5" s="72">
        <v>22298.63</v>
      </c>
      <c r="J5" s="72">
        <v>3558.00717</v>
      </c>
      <c r="K5" s="72">
        <f aca="true" t="shared" si="0" ref="K5:K36">I5-J5</f>
        <v>18740.62283</v>
      </c>
      <c r="L5" s="72"/>
      <c r="M5" s="72"/>
      <c r="N5" s="72"/>
      <c r="O5" s="73" t="s">
        <v>63</v>
      </c>
      <c r="P5" s="76">
        <v>19000</v>
      </c>
      <c r="Q5" s="72">
        <v>6337</v>
      </c>
      <c r="R5" s="72">
        <f aca="true" t="shared" si="1" ref="R5:R36">P5-Q5</f>
        <v>12663</v>
      </c>
      <c r="S5" s="91">
        <v>12663</v>
      </c>
    </row>
    <row r="6" spans="1:19" ht="12.75">
      <c r="A6" s="82">
        <v>2</v>
      </c>
      <c r="B6" s="49">
        <v>1750020000</v>
      </c>
      <c r="C6" s="49" t="s">
        <v>202</v>
      </c>
      <c r="D6" s="49"/>
      <c r="E6" s="46"/>
      <c r="F6" s="46"/>
      <c r="G6" s="46"/>
      <c r="H6" s="47">
        <v>0</v>
      </c>
      <c r="I6" s="47">
        <v>14002.47</v>
      </c>
      <c r="J6" s="47">
        <v>0</v>
      </c>
      <c r="K6" s="47">
        <f t="shared" si="0"/>
        <v>14002.47</v>
      </c>
      <c r="L6" s="47" t="s">
        <v>58</v>
      </c>
      <c r="M6" s="48">
        <v>91.94991999999999</v>
      </c>
      <c r="N6" s="6">
        <v>15302.81093</v>
      </c>
      <c r="O6" s="7" t="s">
        <v>63</v>
      </c>
      <c r="P6" s="77"/>
      <c r="Q6" s="3"/>
      <c r="R6" s="3">
        <f t="shared" si="1"/>
        <v>0</v>
      </c>
      <c r="S6" s="93">
        <v>15302.81093</v>
      </c>
    </row>
    <row r="7" spans="1:19" ht="12.75">
      <c r="A7" s="82">
        <v>2</v>
      </c>
      <c r="B7" s="49">
        <v>1750030000</v>
      </c>
      <c r="C7" s="49" t="s">
        <v>203</v>
      </c>
      <c r="D7" s="49"/>
      <c r="E7" s="46"/>
      <c r="F7" s="46"/>
      <c r="G7" s="46"/>
      <c r="H7" s="47">
        <v>0</v>
      </c>
      <c r="I7" s="47">
        <v>3551.86</v>
      </c>
      <c r="J7" s="47">
        <v>0</v>
      </c>
      <c r="K7" s="47">
        <f t="shared" si="0"/>
        <v>3551.86</v>
      </c>
      <c r="L7" s="47" t="s">
        <v>58</v>
      </c>
      <c r="M7" s="48">
        <v>11.97662</v>
      </c>
      <c r="N7" s="6">
        <v>4010.90111</v>
      </c>
      <c r="O7" s="7" t="s">
        <v>63</v>
      </c>
      <c r="P7" s="77"/>
      <c r="Q7" s="3"/>
      <c r="R7" s="3">
        <f t="shared" si="1"/>
        <v>0</v>
      </c>
      <c r="S7" s="93">
        <v>4010.90111</v>
      </c>
    </row>
    <row r="8" spans="1:19" ht="12.75">
      <c r="A8" s="82">
        <v>2</v>
      </c>
      <c r="B8" s="49">
        <v>1750040000</v>
      </c>
      <c r="C8" s="49" t="s">
        <v>204</v>
      </c>
      <c r="D8" s="49"/>
      <c r="E8" s="46"/>
      <c r="F8" s="46"/>
      <c r="G8" s="46"/>
      <c r="H8" s="47">
        <v>0</v>
      </c>
      <c r="I8" s="47">
        <v>8623.22</v>
      </c>
      <c r="J8" s="47">
        <v>0</v>
      </c>
      <c r="K8" s="47">
        <f t="shared" si="0"/>
        <v>8623.22</v>
      </c>
      <c r="L8" s="47" t="s">
        <v>58</v>
      </c>
      <c r="M8" s="48">
        <v>41.55871</v>
      </c>
      <c r="N8" s="6">
        <v>10028.03513</v>
      </c>
      <c r="O8" s="7" t="s">
        <v>63</v>
      </c>
      <c r="P8" s="77">
        <v>10028.04</v>
      </c>
      <c r="Q8" s="3"/>
      <c r="R8" s="3">
        <f t="shared" si="1"/>
        <v>10028.04</v>
      </c>
      <c r="S8" s="93">
        <v>10028.03513</v>
      </c>
    </row>
    <row r="9" spans="1:19" s="12" customFormat="1" ht="12.75">
      <c r="A9" s="82">
        <v>2</v>
      </c>
      <c r="B9" s="49">
        <v>1750050000</v>
      </c>
      <c r="C9" s="49" t="s">
        <v>205</v>
      </c>
      <c r="D9" s="49"/>
      <c r="E9" s="46"/>
      <c r="F9" s="46"/>
      <c r="G9" s="46"/>
      <c r="H9" s="47">
        <v>0</v>
      </c>
      <c r="I9" s="47">
        <v>14592.6</v>
      </c>
      <c r="J9" s="47">
        <v>0</v>
      </c>
      <c r="K9" s="47">
        <f t="shared" si="0"/>
        <v>14592.6</v>
      </c>
      <c r="L9" s="47" t="s">
        <v>58</v>
      </c>
      <c r="M9" s="48">
        <v>31.71702</v>
      </c>
      <c r="N9" s="6">
        <v>19009.41855</v>
      </c>
      <c r="O9" s="7" t="s">
        <v>63</v>
      </c>
      <c r="P9" s="77">
        <v>19009.42</v>
      </c>
      <c r="Q9" s="3"/>
      <c r="R9" s="3">
        <f t="shared" si="1"/>
        <v>19009.42</v>
      </c>
      <c r="S9" s="93">
        <v>19009.41855</v>
      </c>
    </row>
    <row r="10" spans="1:19" ht="12.75">
      <c r="A10" s="82">
        <v>2</v>
      </c>
      <c r="B10" s="50" t="s">
        <v>64</v>
      </c>
      <c r="C10" s="49" t="s">
        <v>206</v>
      </c>
      <c r="D10" s="49"/>
      <c r="E10" s="46"/>
      <c r="F10" s="46"/>
      <c r="G10" s="46"/>
      <c r="H10" s="47">
        <v>0</v>
      </c>
      <c r="I10" s="47">
        <v>52681.15</v>
      </c>
      <c r="J10" s="47">
        <v>45277.32827</v>
      </c>
      <c r="K10" s="47">
        <f t="shared" si="0"/>
        <v>7403.821730000003</v>
      </c>
      <c r="L10" s="47" t="s">
        <v>58</v>
      </c>
      <c r="M10" s="47"/>
      <c r="N10" s="3"/>
      <c r="O10" s="7" t="s">
        <v>63</v>
      </c>
      <c r="P10" s="77"/>
      <c r="Q10" s="3"/>
      <c r="R10" s="3">
        <f t="shared" si="1"/>
        <v>0</v>
      </c>
      <c r="S10" s="89"/>
    </row>
    <row r="11" spans="1:19" s="12" customFormat="1" ht="12.75">
      <c r="A11" s="82">
        <v>2</v>
      </c>
      <c r="B11" s="49">
        <v>1750200000</v>
      </c>
      <c r="C11" s="49" t="s">
        <v>207</v>
      </c>
      <c r="D11" s="49"/>
      <c r="E11" s="46"/>
      <c r="F11" s="46"/>
      <c r="G11" s="46"/>
      <c r="H11" s="47">
        <v>0</v>
      </c>
      <c r="I11" s="47">
        <v>62.21</v>
      </c>
      <c r="J11" s="47">
        <v>20.449099999999998</v>
      </c>
      <c r="K11" s="47">
        <f t="shared" si="0"/>
        <v>41.76090000000001</v>
      </c>
      <c r="L11" s="47" t="s">
        <v>58</v>
      </c>
      <c r="M11" s="47">
        <v>0.09723000000000001</v>
      </c>
      <c r="N11" s="6">
        <v>46.58162</v>
      </c>
      <c r="O11" s="7" t="s">
        <v>63</v>
      </c>
      <c r="P11" s="77">
        <v>46.58</v>
      </c>
      <c r="Q11" s="3"/>
      <c r="R11" s="3">
        <f t="shared" si="1"/>
        <v>46.58</v>
      </c>
      <c r="S11" s="93">
        <v>46.58</v>
      </c>
    </row>
    <row r="12" spans="1:19" s="12" customFormat="1" ht="12.75">
      <c r="A12" s="82">
        <v>2</v>
      </c>
      <c r="B12" s="49">
        <v>1750210000</v>
      </c>
      <c r="C12" s="49" t="s">
        <v>213</v>
      </c>
      <c r="D12" s="49"/>
      <c r="E12" s="46"/>
      <c r="F12" s="46"/>
      <c r="G12" s="46"/>
      <c r="H12" s="47">
        <v>0</v>
      </c>
      <c r="I12" s="47">
        <v>0.27</v>
      </c>
      <c r="J12" s="47">
        <v>0.27343</v>
      </c>
      <c r="K12" s="47">
        <f t="shared" si="0"/>
        <v>-0.0034299999999999886</v>
      </c>
      <c r="L12" s="3"/>
      <c r="M12" s="3"/>
      <c r="N12" s="3"/>
      <c r="O12" s="7" t="s">
        <v>65</v>
      </c>
      <c r="P12" s="77"/>
      <c r="Q12" s="3"/>
      <c r="R12" s="3">
        <f t="shared" si="1"/>
        <v>0</v>
      </c>
      <c r="S12" s="89"/>
    </row>
    <row r="13" spans="1:19" ht="12.75">
      <c r="A13" s="82">
        <v>2</v>
      </c>
      <c r="B13" s="36">
        <v>250010000</v>
      </c>
      <c r="C13" s="36" t="s">
        <v>196</v>
      </c>
      <c r="D13" s="36"/>
      <c r="E13" s="35"/>
      <c r="F13" s="35"/>
      <c r="G13" s="35"/>
      <c r="H13" s="37">
        <v>0</v>
      </c>
      <c r="I13" s="37">
        <v>15194.33</v>
      </c>
      <c r="J13" s="37">
        <v>0</v>
      </c>
      <c r="K13" s="37">
        <f t="shared" si="0"/>
        <v>15194.33</v>
      </c>
      <c r="L13" s="37" t="s">
        <v>58</v>
      </c>
      <c r="M13" s="37">
        <v>103.70413</v>
      </c>
      <c r="N13" s="3">
        <v>24381.94407</v>
      </c>
      <c r="O13" s="7" t="s">
        <v>62</v>
      </c>
      <c r="P13" s="77">
        <v>24381.94</v>
      </c>
      <c r="Q13" s="3"/>
      <c r="R13" s="3">
        <f t="shared" si="1"/>
        <v>24381.94</v>
      </c>
      <c r="S13" s="93">
        <v>24381.94407</v>
      </c>
    </row>
    <row r="14" spans="1:19" ht="12.75">
      <c r="A14" s="82">
        <v>2</v>
      </c>
      <c r="B14" s="36">
        <v>250020000</v>
      </c>
      <c r="C14" s="36" t="s">
        <v>197</v>
      </c>
      <c r="D14" s="36"/>
      <c r="E14" s="35"/>
      <c r="F14" s="35"/>
      <c r="G14" s="35"/>
      <c r="H14" s="37">
        <v>0</v>
      </c>
      <c r="I14" s="37">
        <v>3343.75</v>
      </c>
      <c r="J14" s="37">
        <v>0</v>
      </c>
      <c r="K14" s="37">
        <f t="shared" si="0"/>
        <v>3343.75</v>
      </c>
      <c r="L14" s="37" t="s">
        <v>58</v>
      </c>
      <c r="M14" s="37">
        <v>26.376189999999998</v>
      </c>
      <c r="N14" s="3">
        <v>8550.39919</v>
      </c>
      <c r="O14" s="7" t="s">
        <v>63</v>
      </c>
      <c r="P14" s="77">
        <v>8550.4</v>
      </c>
      <c r="Q14" s="3"/>
      <c r="R14" s="3">
        <f t="shared" si="1"/>
        <v>8550.4</v>
      </c>
      <c r="S14" s="93">
        <v>8550.39919</v>
      </c>
    </row>
    <row r="15" spans="1:19" ht="12.75">
      <c r="A15" s="82">
        <v>2</v>
      </c>
      <c r="B15" s="36">
        <v>250030000</v>
      </c>
      <c r="C15" s="36" t="s">
        <v>198</v>
      </c>
      <c r="D15" s="36"/>
      <c r="E15" s="35"/>
      <c r="F15" s="35"/>
      <c r="G15" s="35"/>
      <c r="H15" s="37">
        <v>0</v>
      </c>
      <c r="I15" s="37">
        <v>6551.81</v>
      </c>
      <c r="J15" s="37">
        <v>0</v>
      </c>
      <c r="K15" s="37">
        <f t="shared" si="0"/>
        <v>6551.81</v>
      </c>
      <c r="L15" s="37" t="s">
        <v>58</v>
      </c>
      <c r="M15" s="37">
        <v>34.04562</v>
      </c>
      <c r="N15" s="3">
        <v>7966.21969</v>
      </c>
      <c r="O15" s="7" t="s">
        <v>63</v>
      </c>
      <c r="P15" s="77">
        <v>7966.32</v>
      </c>
      <c r="Q15" s="3"/>
      <c r="R15" s="3">
        <f t="shared" si="1"/>
        <v>7966.32</v>
      </c>
      <c r="S15" s="93">
        <v>7966.21969</v>
      </c>
    </row>
    <row r="16" spans="1:19" ht="12.75">
      <c r="A16" s="82">
        <v>2</v>
      </c>
      <c r="B16" s="51" t="s">
        <v>60</v>
      </c>
      <c r="C16" s="36" t="s">
        <v>61</v>
      </c>
      <c r="D16" s="36"/>
      <c r="E16" s="35"/>
      <c r="F16" s="35"/>
      <c r="G16" s="35"/>
      <c r="H16" s="37">
        <v>0</v>
      </c>
      <c r="I16" s="37">
        <v>69531.68</v>
      </c>
      <c r="J16" s="37">
        <v>53887.12594999998</v>
      </c>
      <c r="K16" s="37">
        <f t="shared" si="0"/>
        <v>15644.554050000013</v>
      </c>
      <c r="L16" s="37" t="s">
        <v>58</v>
      </c>
      <c r="M16" s="37"/>
      <c r="N16" s="3"/>
      <c r="O16" s="7" t="s">
        <v>63</v>
      </c>
      <c r="P16" s="77"/>
      <c r="Q16" s="3"/>
      <c r="R16" s="3">
        <f t="shared" si="1"/>
        <v>0</v>
      </c>
      <c r="S16" s="89"/>
    </row>
    <row r="17" spans="1:19" ht="12.75">
      <c r="A17" s="82">
        <v>2</v>
      </c>
      <c r="B17" s="20">
        <v>251000000</v>
      </c>
      <c r="C17" s="20" t="s">
        <v>0</v>
      </c>
      <c r="D17" s="20"/>
      <c r="E17" s="5"/>
      <c r="F17" s="5"/>
      <c r="G17" s="5"/>
      <c r="H17" s="4">
        <v>3270</v>
      </c>
      <c r="I17" s="4">
        <v>6292.62</v>
      </c>
      <c r="J17" s="4">
        <v>4498.13303</v>
      </c>
      <c r="K17" s="4">
        <f t="shared" si="0"/>
        <v>1794.48697</v>
      </c>
      <c r="L17" s="3" t="s">
        <v>201</v>
      </c>
      <c r="M17" s="3"/>
      <c r="N17" s="3">
        <v>25.17034</v>
      </c>
      <c r="O17" s="7" t="s">
        <v>63</v>
      </c>
      <c r="P17" s="77">
        <v>5995</v>
      </c>
      <c r="Q17" s="3">
        <v>4200</v>
      </c>
      <c r="R17" s="3">
        <f t="shared" si="1"/>
        <v>1795</v>
      </c>
      <c r="S17" s="93">
        <v>1795</v>
      </c>
    </row>
    <row r="18" spans="1:19" ht="12.75">
      <c r="A18" s="82">
        <v>2</v>
      </c>
      <c r="B18" s="36">
        <v>251010000</v>
      </c>
      <c r="C18" s="36" t="s">
        <v>199</v>
      </c>
      <c r="D18" s="36"/>
      <c r="E18" s="35"/>
      <c r="F18" s="35"/>
      <c r="G18" s="35"/>
      <c r="H18" s="37">
        <v>0</v>
      </c>
      <c r="I18" s="37">
        <v>79.37</v>
      </c>
      <c r="J18" s="37">
        <v>36.576</v>
      </c>
      <c r="K18" s="37">
        <f t="shared" si="0"/>
        <v>42.794000000000004</v>
      </c>
      <c r="L18" s="37" t="s">
        <v>58</v>
      </c>
      <c r="M18" s="38">
        <v>0.06252</v>
      </c>
      <c r="N18" s="3">
        <v>42.85352</v>
      </c>
      <c r="O18" s="7" t="s">
        <v>63</v>
      </c>
      <c r="P18" s="77">
        <v>42.85</v>
      </c>
      <c r="Q18" s="3"/>
      <c r="R18" s="3">
        <f t="shared" si="1"/>
        <v>42.85</v>
      </c>
      <c r="S18" s="93">
        <v>42.85352</v>
      </c>
    </row>
    <row r="19" spans="1:19" ht="12.75">
      <c r="A19" s="82">
        <v>2</v>
      </c>
      <c r="B19" s="36">
        <v>251020000</v>
      </c>
      <c r="C19" s="36" t="s">
        <v>200</v>
      </c>
      <c r="D19" s="36"/>
      <c r="E19" s="35"/>
      <c r="F19" s="35"/>
      <c r="G19" s="35"/>
      <c r="H19" s="37">
        <v>0</v>
      </c>
      <c r="I19" s="37">
        <v>28.24</v>
      </c>
      <c r="J19" s="37">
        <v>0</v>
      </c>
      <c r="K19" s="37">
        <f t="shared" si="0"/>
        <v>28.24</v>
      </c>
      <c r="L19" s="37" t="s">
        <v>58</v>
      </c>
      <c r="M19" s="38">
        <v>0.02776</v>
      </c>
      <c r="N19" s="3">
        <v>28.55924</v>
      </c>
      <c r="O19" s="7" t="s">
        <v>63</v>
      </c>
      <c r="P19" s="77"/>
      <c r="Q19" s="3"/>
      <c r="R19" s="3"/>
      <c r="S19" s="89"/>
    </row>
    <row r="20" spans="1:19" ht="12.75">
      <c r="A20" s="82">
        <v>2</v>
      </c>
      <c r="B20" s="31">
        <v>256010000</v>
      </c>
      <c r="C20" s="25" t="s">
        <v>1</v>
      </c>
      <c r="D20" s="19"/>
      <c r="E20" s="2"/>
      <c r="F20" s="2"/>
      <c r="G20" s="2"/>
      <c r="H20" s="3">
        <v>0</v>
      </c>
      <c r="I20" s="3">
        <v>121.34</v>
      </c>
      <c r="J20" s="3">
        <v>121.34008</v>
      </c>
      <c r="K20" s="3">
        <f t="shared" si="0"/>
        <v>-7.999999999697138E-05</v>
      </c>
      <c r="L20" s="3"/>
      <c r="M20" s="3"/>
      <c r="N20" s="3"/>
      <c r="O20" s="7" t="s">
        <v>65</v>
      </c>
      <c r="P20" s="77"/>
      <c r="Q20" s="3"/>
      <c r="R20" s="3"/>
      <c r="S20" s="89"/>
    </row>
    <row r="21" spans="1:19" ht="25.5">
      <c r="A21" s="82">
        <v>14</v>
      </c>
      <c r="B21" s="31" t="s">
        <v>149</v>
      </c>
      <c r="C21" s="25" t="s">
        <v>150</v>
      </c>
      <c r="D21" s="22">
        <v>60274</v>
      </c>
      <c r="E21" s="27">
        <v>0</v>
      </c>
      <c r="F21" s="28">
        <v>22093</v>
      </c>
      <c r="G21" s="27">
        <v>32700</v>
      </c>
      <c r="H21" s="3">
        <v>3700</v>
      </c>
      <c r="I21" s="3">
        <v>7770</v>
      </c>
      <c r="J21" s="3">
        <v>549.1132</v>
      </c>
      <c r="K21" s="3">
        <f t="shared" si="0"/>
        <v>7220.8868</v>
      </c>
      <c r="L21" s="3"/>
      <c r="M21" s="3"/>
      <c r="N21" s="3"/>
      <c r="O21" s="7" t="s">
        <v>63</v>
      </c>
      <c r="P21" s="77">
        <v>24093</v>
      </c>
      <c r="Q21" s="3">
        <v>5890</v>
      </c>
      <c r="R21" s="3">
        <f t="shared" si="1"/>
        <v>18203</v>
      </c>
      <c r="S21" s="93">
        <v>18203</v>
      </c>
    </row>
    <row r="22" spans="1:19" ht="12.75">
      <c r="A22" s="82">
        <v>14</v>
      </c>
      <c r="B22" s="31" t="s">
        <v>151</v>
      </c>
      <c r="C22" s="25" t="s">
        <v>152</v>
      </c>
      <c r="D22" s="22">
        <v>13366</v>
      </c>
      <c r="E22" s="27">
        <v>0</v>
      </c>
      <c r="F22" s="28">
        <v>3270</v>
      </c>
      <c r="G22" s="27">
        <v>8270</v>
      </c>
      <c r="H22" s="3">
        <v>2990</v>
      </c>
      <c r="I22" s="3">
        <v>2990</v>
      </c>
      <c r="J22" s="3">
        <v>1570.9003</v>
      </c>
      <c r="K22" s="3">
        <f t="shared" si="0"/>
        <v>1419.0997</v>
      </c>
      <c r="L22" s="3"/>
      <c r="M22" s="3"/>
      <c r="N22" s="3"/>
      <c r="O22" s="7" t="s">
        <v>63</v>
      </c>
      <c r="P22" s="77">
        <v>4670</v>
      </c>
      <c r="Q22" s="3">
        <v>1860</v>
      </c>
      <c r="R22" s="3">
        <f t="shared" si="1"/>
        <v>2810</v>
      </c>
      <c r="S22" s="93">
        <v>2810</v>
      </c>
    </row>
    <row r="23" spans="1:19" ht="12.75">
      <c r="A23" s="82">
        <v>14</v>
      </c>
      <c r="B23" s="31" t="s">
        <v>153</v>
      </c>
      <c r="C23" s="25" t="s">
        <v>154</v>
      </c>
      <c r="D23" s="22">
        <v>14030</v>
      </c>
      <c r="E23" s="27">
        <v>0</v>
      </c>
      <c r="F23" s="28">
        <v>3380</v>
      </c>
      <c r="G23" s="27">
        <v>8625</v>
      </c>
      <c r="H23" s="3">
        <v>2060</v>
      </c>
      <c r="I23" s="3">
        <v>2060</v>
      </c>
      <c r="J23" s="3">
        <v>803.506</v>
      </c>
      <c r="K23" s="3">
        <f t="shared" si="0"/>
        <v>1256.4940000000001</v>
      </c>
      <c r="L23" s="3"/>
      <c r="M23" s="3"/>
      <c r="N23" s="3"/>
      <c r="O23" s="7" t="s">
        <v>63</v>
      </c>
      <c r="P23" s="77">
        <v>6630</v>
      </c>
      <c r="Q23" s="3">
        <v>2000</v>
      </c>
      <c r="R23" s="3">
        <f t="shared" si="1"/>
        <v>4630</v>
      </c>
      <c r="S23" s="93">
        <v>4630</v>
      </c>
    </row>
    <row r="24" spans="1:19" ht="12.75">
      <c r="A24" s="82">
        <v>14</v>
      </c>
      <c r="B24" s="31" t="s">
        <v>155</v>
      </c>
      <c r="C24" s="25" t="s">
        <v>156</v>
      </c>
      <c r="D24" s="22">
        <v>38825</v>
      </c>
      <c r="E24" s="27">
        <v>0</v>
      </c>
      <c r="F24" s="28">
        <v>9550</v>
      </c>
      <c r="G24" s="27">
        <v>23625</v>
      </c>
      <c r="H24" s="3">
        <v>2830</v>
      </c>
      <c r="I24" s="3">
        <v>5655</v>
      </c>
      <c r="J24" s="3">
        <v>2981.064</v>
      </c>
      <c r="K24" s="3">
        <f t="shared" si="0"/>
        <v>2673.936</v>
      </c>
      <c r="L24" s="3"/>
      <c r="M24" s="3"/>
      <c r="N24" s="3"/>
      <c r="O24" s="7" t="s">
        <v>63</v>
      </c>
      <c r="P24" s="77">
        <v>12150</v>
      </c>
      <c r="Q24" s="3">
        <v>4113</v>
      </c>
      <c r="R24" s="3">
        <f t="shared" si="1"/>
        <v>8037</v>
      </c>
      <c r="S24" s="93">
        <v>8037</v>
      </c>
    </row>
    <row r="25" spans="1:19" ht="25.5">
      <c r="A25" s="82">
        <v>14</v>
      </c>
      <c r="B25" s="31" t="s">
        <v>157</v>
      </c>
      <c r="C25" s="25" t="s">
        <v>158</v>
      </c>
      <c r="D25" s="22">
        <v>18400</v>
      </c>
      <c r="E25" s="27">
        <v>0</v>
      </c>
      <c r="F25" s="28">
        <v>4680</v>
      </c>
      <c r="G25" s="27">
        <v>11620</v>
      </c>
      <c r="H25" s="3">
        <v>3420</v>
      </c>
      <c r="I25" s="3">
        <v>3420</v>
      </c>
      <c r="J25" s="3">
        <v>731.668</v>
      </c>
      <c r="K25" s="3">
        <f t="shared" si="0"/>
        <v>2688.332</v>
      </c>
      <c r="L25" s="3"/>
      <c r="M25" s="3"/>
      <c r="N25" s="3"/>
      <c r="O25" s="7" t="s">
        <v>63</v>
      </c>
      <c r="P25" s="77">
        <v>7360</v>
      </c>
      <c r="Q25" s="3">
        <v>2745</v>
      </c>
      <c r="R25" s="3">
        <f t="shared" si="1"/>
        <v>4615</v>
      </c>
      <c r="S25" s="93">
        <v>4615</v>
      </c>
    </row>
    <row r="26" spans="1:19" ht="25.5">
      <c r="A26" s="82">
        <v>14</v>
      </c>
      <c r="B26" s="31">
        <v>256121501</v>
      </c>
      <c r="C26" s="25" t="s">
        <v>161</v>
      </c>
      <c r="D26" s="22">
        <v>8017</v>
      </c>
      <c r="E26" s="29">
        <v>3810</v>
      </c>
      <c r="F26" s="29">
        <v>0</v>
      </c>
      <c r="G26" s="28">
        <v>0</v>
      </c>
      <c r="H26" s="3">
        <v>0</v>
      </c>
      <c r="I26" s="3">
        <v>5670.52</v>
      </c>
      <c r="J26" s="3">
        <v>518.6776</v>
      </c>
      <c r="K26" s="3">
        <f t="shared" si="0"/>
        <v>5151.8424</v>
      </c>
      <c r="L26" s="3"/>
      <c r="M26" s="3"/>
      <c r="N26" s="3"/>
      <c r="O26" s="7" t="s">
        <v>63</v>
      </c>
      <c r="P26" s="77">
        <v>4012</v>
      </c>
      <c r="Q26" s="3">
        <v>2</v>
      </c>
      <c r="R26" s="3">
        <f t="shared" si="1"/>
        <v>4010</v>
      </c>
      <c r="S26" s="93">
        <v>4010</v>
      </c>
    </row>
    <row r="27" spans="1:19" ht="12.75">
      <c r="A27" s="82">
        <v>14</v>
      </c>
      <c r="B27" s="31">
        <v>256131702</v>
      </c>
      <c r="C27" s="25" t="s">
        <v>186</v>
      </c>
      <c r="D27" s="22">
        <v>12082</v>
      </c>
      <c r="E27" s="29">
        <v>0</v>
      </c>
      <c r="F27" s="29">
        <v>0</v>
      </c>
      <c r="G27" s="28">
        <v>6706</v>
      </c>
      <c r="H27" s="3">
        <v>0</v>
      </c>
      <c r="I27" s="3">
        <v>9906.1</v>
      </c>
      <c r="J27" s="3">
        <v>193.08</v>
      </c>
      <c r="K27" s="3">
        <f t="shared" si="0"/>
        <v>9713.02</v>
      </c>
      <c r="L27" s="3"/>
      <c r="M27" s="3"/>
      <c r="N27" s="3"/>
      <c r="O27" s="7" t="s">
        <v>63</v>
      </c>
      <c r="P27" s="77">
        <v>12080</v>
      </c>
      <c r="Q27" s="3"/>
      <c r="R27" s="3">
        <f t="shared" si="1"/>
        <v>12080</v>
      </c>
      <c r="S27" s="93">
        <v>12080</v>
      </c>
    </row>
    <row r="28" spans="1:19" s="12" customFormat="1" ht="12.75">
      <c r="A28" s="82">
        <v>14</v>
      </c>
      <c r="B28" s="31" t="s">
        <v>193</v>
      </c>
      <c r="C28" s="25" t="s">
        <v>194</v>
      </c>
      <c r="D28" s="22">
        <v>20000</v>
      </c>
      <c r="E28" s="29">
        <v>0</v>
      </c>
      <c r="F28" s="29">
        <v>0</v>
      </c>
      <c r="G28" s="28">
        <v>6600</v>
      </c>
      <c r="H28" s="3">
        <v>0</v>
      </c>
      <c r="I28" s="3">
        <v>1800</v>
      </c>
      <c r="J28" s="3">
        <v>406.68</v>
      </c>
      <c r="K28" s="3">
        <f t="shared" si="0"/>
        <v>1393.32</v>
      </c>
      <c r="L28" s="3"/>
      <c r="M28" s="3"/>
      <c r="N28" s="3"/>
      <c r="O28" s="7" t="s">
        <v>65</v>
      </c>
      <c r="P28" s="77"/>
      <c r="Q28" s="3"/>
      <c r="R28" s="3"/>
      <c r="S28" s="89"/>
    </row>
    <row r="29" spans="1:19" s="12" customFormat="1" ht="12.75">
      <c r="A29" s="82">
        <v>14</v>
      </c>
      <c r="B29" s="31" t="s">
        <v>179</v>
      </c>
      <c r="C29" s="25" t="s">
        <v>180</v>
      </c>
      <c r="D29" s="22">
        <v>26820</v>
      </c>
      <c r="E29" s="29">
        <v>19567.45668</v>
      </c>
      <c r="F29" s="29">
        <v>0</v>
      </c>
      <c r="G29" s="28">
        <v>0</v>
      </c>
      <c r="H29" s="3">
        <v>0</v>
      </c>
      <c r="I29" s="3">
        <v>26120</v>
      </c>
      <c r="J29" s="3">
        <v>7815.065799999999</v>
      </c>
      <c r="K29" s="3">
        <f t="shared" si="0"/>
        <v>18304.9342</v>
      </c>
      <c r="L29" s="3"/>
      <c r="M29" s="3"/>
      <c r="N29" s="3"/>
      <c r="O29" s="7" t="s">
        <v>63</v>
      </c>
      <c r="P29" s="77">
        <f>20500-J29</f>
        <v>12684.9342</v>
      </c>
      <c r="Q29" s="3">
        <v>2</v>
      </c>
      <c r="R29" s="3">
        <f t="shared" si="1"/>
        <v>12682.9342</v>
      </c>
      <c r="S29" s="93">
        <v>12683</v>
      </c>
    </row>
    <row r="30" spans="1:19" s="12" customFormat="1" ht="25.5">
      <c r="A30" s="81">
        <v>14</v>
      </c>
      <c r="B30" s="31" t="s">
        <v>162</v>
      </c>
      <c r="C30" s="25" t="s">
        <v>163</v>
      </c>
      <c r="D30" s="22">
        <v>1817</v>
      </c>
      <c r="E30" s="27">
        <v>0</v>
      </c>
      <c r="F30" s="27">
        <v>0</v>
      </c>
      <c r="G30" s="27">
        <v>0</v>
      </c>
      <c r="H30" s="3">
        <v>619</v>
      </c>
      <c r="I30" s="3">
        <v>1749.37</v>
      </c>
      <c r="J30" s="3">
        <v>1644.44867</v>
      </c>
      <c r="K30" s="3">
        <f t="shared" si="0"/>
        <v>104.9213299999999</v>
      </c>
      <c r="L30" s="3"/>
      <c r="M30" s="3"/>
      <c r="N30" s="3"/>
      <c r="O30" s="7" t="s">
        <v>65</v>
      </c>
      <c r="P30" s="77"/>
      <c r="Q30" s="3"/>
      <c r="R30" s="3">
        <f t="shared" si="1"/>
        <v>0</v>
      </c>
      <c r="S30" s="89"/>
    </row>
    <row r="31" spans="1:19" s="12" customFormat="1" ht="12.75">
      <c r="A31" s="94">
        <v>2</v>
      </c>
      <c r="B31" s="31" t="s">
        <v>80</v>
      </c>
      <c r="C31" s="25" t="s">
        <v>81</v>
      </c>
      <c r="D31" s="22">
        <v>283.43035</v>
      </c>
      <c r="E31" s="27">
        <v>0</v>
      </c>
      <c r="F31" s="27">
        <v>0</v>
      </c>
      <c r="G31" s="27">
        <v>0</v>
      </c>
      <c r="H31" s="3">
        <v>0</v>
      </c>
      <c r="I31" s="3">
        <v>230</v>
      </c>
      <c r="J31" s="3">
        <v>54.7206</v>
      </c>
      <c r="K31" s="3">
        <f t="shared" si="0"/>
        <v>175.2794</v>
      </c>
      <c r="L31" s="3"/>
      <c r="M31" s="3"/>
      <c r="N31" s="3"/>
      <c r="O31" s="7" t="s">
        <v>63</v>
      </c>
      <c r="P31" s="77">
        <v>180</v>
      </c>
      <c r="Q31" s="3">
        <v>0</v>
      </c>
      <c r="R31" s="3">
        <f t="shared" si="1"/>
        <v>180</v>
      </c>
      <c r="S31" s="93">
        <v>180</v>
      </c>
    </row>
    <row r="32" spans="1:19" s="12" customFormat="1" ht="25.5">
      <c r="A32" s="82">
        <v>14</v>
      </c>
      <c r="B32" s="31" t="s">
        <v>164</v>
      </c>
      <c r="C32" s="25" t="s">
        <v>165</v>
      </c>
      <c r="D32" s="22">
        <v>9530.289</v>
      </c>
      <c r="E32" s="29">
        <v>0</v>
      </c>
      <c r="F32" s="29">
        <v>0</v>
      </c>
      <c r="G32" s="28">
        <v>1256</v>
      </c>
      <c r="H32" s="3">
        <v>1410</v>
      </c>
      <c r="I32" s="3">
        <v>9439.7</v>
      </c>
      <c r="J32" s="3">
        <v>98.7365</v>
      </c>
      <c r="K32" s="3">
        <f t="shared" si="0"/>
        <v>9340.9635</v>
      </c>
      <c r="L32" s="3"/>
      <c r="M32" s="3"/>
      <c r="N32" s="3"/>
      <c r="O32" s="7" t="s">
        <v>63</v>
      </c>
      <c r="P32" s="77">
        <v>9342</v>
      </c>
      <c r="Q32" s="3">
        <v>2</v>
      </c>
      <c r="R32" s="3">
        <f t="shared" si="1"/>
        <v>9340</v>
      </c>
      <c r="S32" s="93">
        <v>9340</v>
      </c>
    </row>
    <row r="33" spans="1:19" s="12" customFormat="1" ht="12.75">
      <c r="A33" s="82">
        <v>2</v>
      </c>
      <c r="B33" s="31" t="s">
        <v>82</v>
      </c>
      <c r="C33" s="25" t="s">
        <v>83</v>
      </c>
      <c r="D33" s="22">
        <v>5056.55</v>
      </c>
      <c r="E33" s="27">
        <v>0</v>
      </c>
      <c r="F33" s="27">
        <v>0</v>
      </c>
      <c r="G33" s="27">
        <v>0</v>
      </c>
      <c r="H33" s="3">
        <v>743</v>
      </c>
      <c r="I33" s="3">
        <v>4966.7</v>
      </c>
      <c r="J33" s="3">
        <v>4958.09795</v>
      </c>
      <c r="K33" s="3">
        <f t="shared" si="0"/>
        <v>8.602049999999508</v>
      </c>
      <c r="L33" s="3"/>
      <c r="M33" s="3"/>
      <c r="N33" s="3"/>
      <c r="O33" s="7" t="s">
        <v>65</v>
      </c>
      <c r="P33" s="77"/>
      <c r="Q33" s="3"/>
      <c r="R33" s="3">
        <f t="shared" si="1"/>
        <v>0</v>
      </c>
      <c r="S33" s="89"/>
    </row>
    <row r="34" spans="1:19" s="12" customFormat="1" ht="25.5">
      <c r="A34" s="82">
        <v>14</v>
      </c>
      <c r="B34" s="32" t="s">
        <v>166</v>
      </c>
      <c r="C34" s="33" t="s">
        <v>167</v>
      </c>
      <c r="D34" s="22">
        <v>6348.93</v>
      </c>
      <c r="E34" s="27">
        <v>0</v>
      </c>
      <c r="F34" s="27">
        <v>0</v>
      </c>
      <c r="G34" s="27">
        <v>0</v>
      </c>
      <c r="H34" s="3">
        <v>922</v>
      </c>
      <c r="I34" s="3">
        <v>6121</v>
      </c>
      <c r="J34" s="3">
        <v>1711.12014</v>
      </c>
      <c r="K34" s="3">
        <f t="shared" si="0"/>
        <v>4409.87986</v>
      </c>
      <c r="L34" s="3"/>
      <c r="M34" s="3"/>
      <c r="N34" s="3"/>
      <c r="O34" s="7" t="s">
        <v>63</v>
      </c>
      <c r="P34" s="77">
        <v>4412</v>
      </c>
      <c r="Q34" s="3">
        <v>2</v>
      </c>
      <c r="R34" s="3">
        <f t="shared" si="1"/>
        <v>4410</v>
      </c>
      <c r="S34" s="93">
        <v>4410</v>
      </c>
    </row>
    <row r="35" spans="1:19" s="12" customFormat="1" ht="25.5">
      <c r="A35" s="82">
        <v>14</v>
      </c>
      <c r="B35" s="31" t="s">
        <v>168</v>
      </c>
      <c r="C35" s="25" t="s">
        <v>169</v>
      </c>
      <c r="D35" s="22">
        <v>6963.018999999999</v>
      </c>
      <c r="E35" s="27">
        <v>0</v>
      </c>
      <c r="F35" s="27">
        <v>0</v>
      </c>
      <c r="G35" s="27">
        <v>0</v>
      </c>
      <c r="H35" s="3">
        <v>1029</v>
      </c>
      <c r="I35" s="3">
        <v>6840</v>
      </c>
      <c r="J35" s="3">
        <v>1103.5421000000001</v>
      </c>
      <c r="K35" s="3">
        <f t="shared" si="0"/>
        <v>5736.457899999999</v>
      </c>
      <c r="L35" s="3"/>
      <c r="M35" s="3"/>
      <c r="N35" s="3"/>
      <c r="O35" s="7" t="s">
        <v>63</v>
      </c>
      <c r="P35" s="77">
        <v>5737</v>
      </c>
      <c r="Q35" s="3">
        <v>2</v>
      </c>
      <c r="R35" s="3">
        <f t="shared" si="1"/>
        <v>5735</v>
      </c>
      <c r="S35" s="93">
        <v>5735</v>
      </c>
    </row>
    <row r="36" spans="1:19" s="12" customFormat="1" ht="25.5">
      <c r="A36" s="82">
        <v>14</v>
      </c>
      <c r="B36" s="31" t="s">
        <v>170</v>
      </c>
      <c r="C36" s="25" t="s">
        <v>171</v>
      </c>
      <c r="D36" s="22">
        <v>2373</v>
      </c>
      <c r="E36" s="27">
        <v>0</v>
      </c>
      <c r="F36" s="27">
        <v>0</v>
      </c>
      <c r="G36" s="27">
        <v>0</v>
      </c>
      <c r="H36" s="3">
        <v>320</v>
      </c>
      <c r="I36" s="3">
        <v>2283</v>
      </c>
      <c r="J36" s="3">
        <v>1942.1753899999999</v>
      </c>
      <c r="K36" s="3">
        <f t="shared" si="0"/>
        <v>340.8246100000001</v>
      </c>
      <c r="L36" s="3"/>
      <c r="M36" s="3"/>
      <c r="N36" s="3"/>
      <c r="O36" s="7" t="s">
        <v>63</v>
      </c>
      <c r="P36" s="77">
        <v>342</v>
      </c>
      <c r="Q36" s="3">
        <v>2</v>
      </c>
      <c r="R36" s="3">
        <f t="shared" si="1"/>
        <v>340</v>
      </c>
      <c r="S36" s="89">
        <v>340</v>
      </c>
    </row>
    <row r="37" spans="1:19" s="12" customFormat="1" ht="25.5">
      <c r="A37" s="82">
        <v>2</v>
      </c>
      <c r="B37" s="31">
        <v>256261440</v>
      </c>
      <c r="C37" s="25" t="s">
        <v>84</v>
      </c>
      <c r="D37" s="22">
        <v>746</v>
      </c>
      <c r="E37" s="27">
        <v>0</v>
      </c>
      <c r="F37" s="27">
        <v>0</v>
      </c>
      <c r="G37" s="27">
        <v>0</v>
      </c>
      <c r="H37" s="3">
        <v>103</v>
      </c>
      <c r="I37" s="3">
        <v>656</v>
      </c>
      <c r="J37" s="3">
        <v>420.64092999999997</v>
      </c>
      <c r="K37" s="3">
        <f aca="true" t="shared" si="2" ref="K37:K68">I37-J37</f>
        <v>235.35907000000003</v>
      </c>
      <c r="L37" s="3"/>
      <c r="M37" s="3"/>
      <c r="N37" s="3"/>
      <c r="O37" s="7" t="s">
        <v>65</v>
      </c>
      <c r="P37" s="77"/>
      <c r="Q37" s="3"/>
      <c r="R37" s="3">
        <f aca="true" t="shared" si="3" ref="R37:R59">P37-Q37</f>
        <v>0</v>
      </c>
      <c r="S37" s="89"/>
    </row>
    <row r="38" spans="1:19" s="12" customFormat="1" ht="25.5">
      <c r="A38" s="82">
        <v>2</v>
      </c>
      <c r="B38" s="31" t="s">
        <v>85</v>
      </c>
      <c r="C38" s="25" t="s">
        <v>86</v>
      </c>
      <c r="D38" s="22">
        <v>4305</v>
      </c>
      <c r="E38" s="27">
        <v>0</v>
      </c>
      <c r="F38" s="27">
        <v>0</v>
      </c>
      <c r="G38" s="27">
        <v>0</v>
      </c>
      <c r="H38" s="3">
        <v>630</v>
      </c>
      <c r="I38" s="3">
        <v>4215</v>
      </c>
      <c r="J38" s="3">
        <v>4090.79045</v>
      </c>
      <c r="K38" s="3">
        <f t="shared" si="2"/>
        <v>124.20955000000004</v>
      </c>
      <c r="L38" s="3"/>
      <c r="M38" s="3"/>
      <c r="N38" s="3"/>
      <c r="O38" s="7" t="s">
        <v>65</v>
      </c>
      <c r="P38" s="77"/>
      <c r="Q38" s="3"/>
      <c r="R38" s="3">
        <f t="shared" si="3"/>
        <v>0</v>
      </c>
      <c r="S38" s="89"/>
    </row>
    <row r="39" spans="1:19" ht="25.5">
      <c r="A39" s="82">
        <v>14</v>
      </c>
      <c r="B39" s="31" t="s">
        <v>172</v>
      </c>
      <c r="C39" s="25" t="s">
        <v>173</v>
      </c>
      <c r="D39" s="22">
        <v>2263</v>
      </c>
      <c r="E39" s="27">
        <v>0</v>
      </c>
      <c r="F39" s="27">
        <v>0</v>
      </c>
      <c r="G39" s="27">
        <v>0</v>
      </c>
      <c r="H39" s="3">
        <v>308</v>
      </c>
      <c r="I39" s="3">
        <v>2021</v>
      </c>
      <c r="J39" s="3">
        <v>1746.4538200000002</v>
      </c>
      <c r="K39" s="3">
        <f t="shared" si="2"/>
        <v>274.5461799999998</v>
      </c>
      <c r="L39" s="3"/>
      <c r="M39" s="3"/>
      <c r="N39" s="3"/>
      <c r="O39" s="7" t="s">
        <v>63</v>
      </c>
      <c r="P39" s="77">
        <v>272</v>
      </c>
      <c r="Q39" s="3">
        <v>2</v>
      </c>
      <c r="R39" s="3">
        <f t="shared" si="3"/>
        <v>270</v>
      </c>
      <c r="S39" s="89">
        <v>270</v>
      </c>
    </row>
    <row r="40" spans="1:19" ht="12.75">
      <c r="A40" s="82">
        <v>2</v>
      </c>
      <c r="B40" s="31" t="s">
        <v>87</v>
      </c>
      <c r="C40" s="25" t="s">
        <v>88</v>
      </c>
      <c r="D40" s="22">
        <v>679</v>
      </c>
      <c r="E40" s="27">
        <v>0</v>
      </c>
      <c r="F40" s="27">
        <v>0</v>
      </c>
      <c r="G40" s="27">
        <v>0</v>
      </c>
      <c r="H40" s="3">
        <v>100</v>
      </c>
      <c r="I40" s="3">
        <v>589</v>
      </c>
      <c r="J40" s="3">
        <v>554.18579</v>
      </c>
      <c r="K40" s="3">
        <f t="shared" si="2"/>
        <v>34.81421</v>
      </c>
      <c r="L40" s="3"/>
      <c r="M40" s="3"/>
      <c r="N40" s="3"/>
      <c r="O40" s="7" t="s">
        <v>65</v>
      </c>
      <c r="P40" s="77"/>
      <c r="Q40" s="3"/>
      <c r="R40" s="3">
        <f t="shared" si="3"/>
        <v>0</v>
      </c>
      <c r="S40" s="89"/>
    </row>
    <row r="41" spans="1:19" ht="25.5">
      <c r="A41" s="82">
        <v>14</v>
      </c>
      <c r="B41" s="31" t="s">
        <v>174</v>
      </c>
      <c r="C41" s="25" t="s">
        <v>175</v>
      </c>
      <c r="D41" s="22">
        <v>2649</v>
      </c>
      <c r="E41" s="27">
        <v>0</v>
      </c>
      <c r="F41" s="27">
        <v>0</v>
      </c>
      <c r="G41" s="27">
        <v>0</v>
      </c>
      <c r="H41" s="3">
        <v>970</v>
      </c>
      <c r="I41" s="3">
        <v>2430</v>
      </c>
      <c r="J41" s="3">
        <v>1812.42775</v>
      </c>
      <c r="K41" s="3">
        <f t="shared" si="2"/>
        <v>617.5722499999999</v>
      </c>
      <c r="L41" s="3"/>
      <c r="M41" s="3"/>
      <c r="N41" s="3"/>
      <c r="O41" s="7" t="s">
        <v>63</v>
      </c>
      <c r="P41" s="77">
        <v>617</v>
      </c>
      <c r="Q41" s="3">
        <v>2</v>
      </c>
      <c r="R41" s="3">
        <f t="shared" si="3"/>
        <v>615</v>
      </c>
      <c r="S41" s="89">
        <v>615</v>
      </c>
    </row>
    <row r="42" spans="1:19" ht="12.75">
      <c r="A42" s="82">
        <v>14</v>
      </c>
      <c r="B42" s="31">
        <v>256321450</v>
      </c>
      <c r="C42" s="25" t="s">
        <v>176</v>
      </c>
      <c r="D42" s="22">
        <v>2892.585</v>
      </c>
      <c r="E42" s="27">
        <v>0</v>
      </c>
      <c r="F42" s="27">
        <v>0</v>
      </c>
      <c r="G42" s="27">
        <v>0</v>
      </c>
      <c r="H42" s="3">
        <v>405</v>
      </c>
      <c r="I42" s="3">
        <v>2681.1</v>
      </c>
      <c r="J42" s="3">
        <v>1950.66127</v>
      </c>
      <c r="K42" s="3">
        <f t="shared" si="2"/>
        <v>730.4387299999999</v>
      </c>
      <c r="L42" s="3"/>
      <c r="M42" s="3"/>
      <c r="N42" s="3"/>
      <c r="O42" s="7" t="s">
        <v>63</v>
      </c>
      <c r="P42" s="77">
        <v>727</v>
      </c>
      <c r="Q42" s="3">
        <v>2</v>
      </c>
      <c r="R42" s="3">
        <f t="shared" si="3"/>
        <v>725</v>
      </c>
      <c r="S42" s="89">
        <v>725</v>
      </c>
    </row>
    <row r="43" spans="1:19" s="12" customFormat="1" ht="25.5">
      <c r="A43" s="82">
        <v>14</v>
      </c>
      <c r="B43" s="31" t="s">
        <v>177</v>
      </c>
      <c r="C43" s="25" t="s">
        <v>178</v>
      </c>
      <c r="D43" s="22">
        <v>5149.645</v>
      </c>
      <c r="E43" s="27">
        <v>0</v>
      </c>
      <c r="F43" s="27">
        <v>0</v>
      </c>
      <c r="G43" s="27">
        <v>0</v>
      </c>
      <c r="H43" s="3">
        <v>741</v>
      </c>
      <c r="I43" s="3">
        <v>4891</v>
      </c>
      <c r="J43" s="3">
        <v>2891.7796000000003</v>
      </c>
      <c r="K43" s="3">
        <f t="shared" si="2"/>
        <v>1999.2203999999997</v>
      </c>
      <c r="L43" s="3"/>
      <c r="M43" s="3"/>
      <c r="N43" s="3"/>
      <c r="O43" s="7" t="s">
        <v>63</v>
      </c>
      <c r="P43" s="77">
        <v>2002</v>
      </c>
      <c r="Q43" s="3">
        <v>2</v>
      </c>
      <c r="R43" s="3">
        <f t="shared" si="3"/>
        <v>2000</v>
      </c>
      <c r="S43" s="93">
        <v>2000</v>
      </c>
    </row>
    <row r="44" spans="1:19" s="12" customFormat="1" ht="12.75">
      <c r="A44" s="82">
        <v>14</v>
      </c>
      <c r="B44" s="31">
        <v>256371702</v>
      </c>
      <c r="C44" s="25" t="s">
        <v>187</v>
      </c>
      <c r="D44" s="22">
        <v>22000</v>
      </c>
      <c r="E44" s="27">
        <v>0</v>
      </c>
      <c r="F44" s="27">
        <v>0</v>
      </c>
      <c r="G44" s="28">
        <v>13400</v>
      </c>
      <c r="H44" s="3">
        <v>0</v>
      </c>
      <c r="I44" s="3">
        <v>1068</v>
      </c>
      <c r="J44" s="3">
        <v>0</v>
      </c>
      <c r="K44" s="3">
        <f t="shared" si="2"/>
        <v>1068</v>
      </c>
      <c r="L44" s="3"/>
      <c r="M44" s="3"/>
      <c r="N44" s="3"/>
      <c r="O44" s="7" t="s">
        <v>65</v>
      </c>
      <c r="P44" s="77">
        <v>600</v>
      </c>
      <c r="Q44" s="3"/>
      <c r="R44" s="3">
        <f t="shared" si="3"/>
        <v>600</v>
      </c>
      <c r="S44" s="93">
        <v>600</v>
      </c>
    </row>
    <row r="45" spans="1:19" s="12" customFormat="1" ht="25.5">
      <c r="A45" s="82">
        <v>14</v>
      </c>
      <c r="B45" s="31">
        <v>256381442</v>
      </c>
      <c r="C45" s="25" t="s">
        <v>185</v>
      </c>
      <c r="D45" s="23">
        <v>29230.409999999996</v>
      </c>
      <c r="E45" s="27">
        <v>18513.726</v>
      </c>
      <c r="F45" s="27">
        <v>0</v>
      </c>
      <c r="G45" s="28">
        <v>0</v>
      </c>
      <c r="H45" s="3">
        <v>0</v>
      </c>
      <c r="I45" s="3">
        <v>29630.41</v>
      </c>
      <c r="J45" s="3">
        <v>336.0325</v>
      </c>
      <c r="K45" s="3">
        <f t="shared" si="2"/>
        <v>29294.3775</v>
      </c>
      <c r="L45" s="3"/>
      <c r="M45" s="3"/>
      <c r="N45" s="3"/>
      <c r="O45" s="7" t="s">
        <v>63</v>
      </c>
      <c r="P45" s="77">
        <v>21500</v>
      </c>
      <c r="Q45" s="3"/>
      <c r="R45" s="3">
        <f t="shared" si="3"/>
        <v>21500</v>
      </c>
      <c r="S45" s="93">
        <v>21500</v>
      </c>
    </row>
    <row r="46" spans="1:19" s="15" customFormat="1" ht="15">
      <c r="A46" s="82">
        <v>14</v>
      </c>
      <c r="B46" s="31" t="s">
        <v>188</v>
      </c>
      <c r="C46" s="25" t="s">
        <v>189</v>
      </c>
      <c r="D46" s="22">
        <v>15000</v>
      </c>
      <c r="E46" s="27">
        <v>0</v>
      </c>
      <c r="F46" s="27">
        <v>0</v>
      </c>
      <c r="G46" s="28">
        <v>8250</v>
      </c>
      <c r="H46" s="3">
        <v>0</v>
      </c>
      <c r="I46" s="3">
        <v>2800</v>
      </c>
      <c r="J46" s="3">
        <v>255.649</v>
      </c>
      <c r="K46" s="3">
        <f t="shared" si="2"/>
        <v>2544.351</v>
      </c>
      <c r="L46" s="3"/>
      <c r="M46" s="3"/>
      <c r="N46" s="3"/>
      <c r="O46" s="7" t="s">
        <v>65</v>
      </c>
      <c r="P46" s="77">
        <v>4384</v>
      </c>
      <c r="Q46" s="3">
        <v>4384</v>
      </c>
      <c r="R46" s="3">
        <f t="shared" si="3"/>
        <v>0</v>
      </c>
      <c r="S46" s="89"/>
    </row>
    <row r="47" spans="1:19" ht="25.5">
      <c r="A47" s="82">
        <v>14</v>
      </c>
      <c r="B47" s="31" t="s">
        <v>183</v>
      </c>
      <c r="C47" s="25" t="s">
        <v>184</v>
      </c>
      <c r="D47" s="23">
        <v>6997.805</v>
      </c>
      <c r="E47" s="27">
        <v>4360</v>
      </c>
      <c r="F47" s="27">
        <v>0</v>
      </c>
      <c r="G47" s="28">
        <v>0</v>
      </c>
      <c r="H47" s="3">
        <v>0</v>
      </c>
      <c r="I47" s="3">
        <v>7422.81</v>
      </c>
      <c r="J47" s="3">
        <v>260.4283</v>
      </c>
      <c r="K47" s="3">
        <f t="shared" si="2"/>
        <v>7162.381700000001</v>
      </c>
      <c r="L47" s="3"/>
      <c r="M47" s="3"/>
      <c r="N47" s="3"/>
      <c r="O47" s="7" t="s">
        <v>63</v>
      </c>
      <c r="P47" s="77">
        <v>5995</v>
      </c>
      <c r="Q47" s="3"/>
      <c r="R47" s="3">
        <f t="shared" si="3"/>
        <v>5995</v>
      </c>
      <c r="S47" s="93">
        <v>5995</v>
      </c>
    </row>
    <row r="48" spans="1:19" s="12" customFormat="1" ht="25.5">
      <c r="A48" s="82">
        <v>14</v>
      </c>
      <c r="B48" s="31" t="s">
        <v>181</v>
      </c>
      <c r="C48" s="25" t="s">
        <v>182</v>
      </c>
      <c r="D48" s="23">
        <v>15176.77</v>
      </c>
      <c r="E48" s="27">
        <v>8433.751</v>
      </c>
      <c r="F48" s="27">
        <v>0</v>
      </c>
      <c r="G48" s="28">
        <v>0</v>
      </c>
      <c r="H48" s="3">
        <v>0</v>
      </c>
      <c r="I48" s="3">
        <v>15601.77</v>
      </c>
      <c r="J48" s="3">
        <v>303.2865</v>
      </c>
      <c r="K48" s="3">
        <f t="shared" si="2"/>
        <v>15298.4835</v>
      </c>
      <c r="L48" s="3"/>
      <c r="M48" s="3"/>
      <c r="N48" s="3"/>
      <c r="O48" s="7" t="s">
        <v>63</v>
      </c>
      <c r="P48" s="77">
        <v>9435</v>
      </c>
      <c r="Q48" s="3"/>
      <c r="R48" s="3">
        <f t="shared" si="3"/>
        <v>9435</v>
      </c>
      <c r="S48" s="93">
        <v>9435</v>
      </c>
    </row>
    <row r="49" spans="1:19" s="16" customFormat="1" ht="12.75">
      <c r="A49" s="82">
        <v>14</v>
      </c>
      <c r="B49" s="31">
        <v>256420000</v>
      </c>
      <c r="C49" s="25" t="s">
        <v>190</v>
      </c>
      <c r="D49" s="22">
        <v>145772</v>
      </c>
      <c r="E49" s="27">
        <v>0</v>
      </c>
      <c r="F49" s="27">
        <v>0</v>
      </c>
      <c r="G49" s="28">
        <v>134372</v>
      </c>
      <c r="H49" s="3">
        <v>0</v>
      </c>
      <c r="I49" s="3">
        <v>12600</v>
      </c>
      <c r="J49" s="3">
        <v>880.0583</v>
      </c>
      <c r="K49" s="3">
        <f t="shared" si="2"/>
        <v>11719.9417</v>
      </c>
      <c r="L49" s="3"/>
      <c r="M49" s="3"/>
      <c r="N49" s="3"/>
      <c r="O49" s="7" t="s">
        <v>63</v>
      </c>
      <c r="P49" s="77">
        <v>109000.2</v>
      </c>
      <c r="Q49" s="3">
        <v>59275.2</v>
      </c>
      <c r="R49" s="3">
        <f t="shared" si="3"/>
        <v>49725</v>
      </c>
      <c r="S49" s="93">
        <v>49725</v>
      </c>
    </row>
    <row r="50" spans="1:19" ht="12.75">
      <c r="A50" s="82">
        <v>14</v>
      </c>
      <c r="B50" s="31" t="s">
        <v>191</v>
      </c>
      <c r="C50" s="25" t="s">
        <v>192</v>
      </c>
      <c r="D50" s="22">
        <v>24695</v>
      </c>
      <c r="E50" s="27">
        <v>0</v>
      </c>
      <c r="F50" s="28">
        <v>14695</v>
      </c>
      <c r="G50" s="29">
        <v>10001</v>
      </c>
      <c r="H50" s="3">
        <v>0</v>
      </c>
      <c r="I50" s="3">
        <v>250</v>
      </c>
      <c r="J50" s="3">
        <v>135.18120000000002</v>
      </c>
      <c r="K50" s="3">
        <f t="shared" si="2"/>
        <v>114.81879999999998</v>
      </c>
      <c r="L50" s="3"/>
      <c r="M50" s="3"/>
      <c r="N50" s="3"/>
      <c r="O50" s="7" t="s">
        <v>63</v>
      </c>
      <c r="P50" s="77">
        <v>14695</v>
      </c>
      <c r="Q50" s="3">
        <v>7470</v>
      </c>
      <c r="R50" s="3">
        <f t="shared" si="3"/>
        <v>7225</v>
      </c>
      <c r="S50" s="93">
        <v>7225</v>
      </c>
    </row>
    <row r="51" spans="1:19" s="16" customFormat="1" ht="12.75">
      <c r="A51" s="82">
        <v>2</v>
      </c>
      <c r="B51" s="31">
        <v>256460000</v>
      </c>
      <c r="C51" s="25" t="s">
        <v>109</v>
      </c>
      <c r="D51" s="22">
        <v>70673</v>
      </c>
      <c r="E51" s="27">
        <v>0</v>
      </c>
      <c r="F51" s="30">
        <v>11371</v>
      </c>
      <c r="G51" s="27">
        <v>0</v>
      </c>
      <c r="H51" s="3">
        <v>0</v>
      </c>
      <c r="I51" s="3">
        <v>60</v>
      </c>
      <c r="J51" s="3">
        <v>52.4898</v>
      </c>
      <c r="K51" s="3">
        <f t="shared" si="2"/>
        <v>7.5101999999999975</v>
      </c>
      <c r="L51" s="3"/>
      <c r="M51" s="3"/>
      <c r="N51" s="3"/>
      <c r="O51" s="7" t="s">
        <v>65</v>
      </c>
      <c r="P51" s="77"/>
      <c r="Q51" s="3"/>
      <c r="R51" s="3">
        <f t="shared" si="3"/>
        <v>0</v>
      </c>
      <c r="S51" s="89"/>
    </row>
    <row r="52" spans="1:19" ht="12.75">
      <c r="A52" s="82">
        <v>2</v>
      </c>
      <c r="B52" s="31" t="s">
        <v>142</v>
      </c>
      <c r="C52" s="25" t="s">
        <v>143</v>
      </c>
      <c r="D52" s="22">
        <v>470</v>
      </c>
      <c r="E52" s="27">
        <v>0</v>
      </c>
      <c r="F52" s="27">
        <v>0</v>
      </c>
      <c r="G52" s="28">
        <v>470</v>
      </c>
      <c r="H52" s="3">
        <v>0</v>
      </c>
      <c r="I52" s="3">
        <v>15</v>
      </c>
      <c r="J52" s="3">
        <v>3.15</v>
      </c>
      <c r="K52" s="3">
        <f t="shared" si="2"/>
        <v>11.85</v>
      </c>
      <c r="L52" s="3"/>
      <c r="M52" s="3"/>
      <c r="N52" s="3"/>
      <c r="O52" s="7" t="s">
        <v>65</v>
      </c>
      <c r="P52" s="77"/>
      <c r="Q52" s="3"/>
      <c r="R52" s="3">
        <f t="shared" si="3"/>
        <v>0</v>
      </c>
      <c r="S52" s="89"/>
    </row>
    <row r="53" spans="1:19" ht="12.75">
      <c r="A53" s="82">
        <v>2</v>
      </c>
      <c r="B53" s="31" t="s">
        <v>89</v>
      </c>
      <c r="C53" s="34" t="s">
        <v>90</v>
      </c>
      <c r="D53" s="22">
        <v>2000</v>
      </c>
      <c r="E53" s="27">
        <v>0</v>
      </c>
      <c r="F53" s="28">
        <v>800</v>
      </c>
      <c r="G53" s="27">
        <v>1200</v>
      </c>
      <c r="H53" s="3">
        <v>0</v>
      </c>
      <c r="I53" s="3">
        <v>100</v>
      </c>
      <c r="J53" s="3">
        <v>0</v>
      </c>
      <c r="K53" s="3">
        <f t="shared" si="2"/>
        <v>100</v>
      </c>
      <c r="L53" s="3"/>
      <c r="M53" s="3"/>
      <c r="N53" s="3"/>
      <c r="O53" s="7" t="s">
        <v>63</v>
      </c>
      <c r="P53" s="77">
        <v>1200</v>
      </c>
      <c r="Q53" s="3">
        <v>0</v>
      </c>
      <c r="R53" s="3">
        <f t="shared" si="3"/>
        <v>1200</v>
      </c>
      <c r="S53" s="93">
        <v>1200</v>
      </c>
    </row>
    <row r="54" spans="1:19" s="12" customFormat="1" ht="12.75">
      <c r="A54" s="82">
        <v>2</v>
      </c>
      <c r="B54" s="31" t="s">
        <v>91</v>
      </c>
      <c r="C54" s="34" t="s">
        <v>92</v>
      </c>
      <c r="D54" s="22">
        <v>5033</v>
      </c>
      <c r="E54" s="27">
        <v>0</v>
      </c>
      <c r="F54" s="28">
        <v>1851</v>
      </c>
      <c r="G54" s="27">
        <v>3087</v>
      </c>
      <c r="H54" s="3">
        <v>0</v>
      </c>
      <c r="I54" s="3">
        <v>100</v>
      </c>
      <c r="J54" s="3">
        <v>93.17</v>
      </c>
      <c r="K54" s="3">
        <f t="shared" si="2"/>
        <v>6.829999999999998</v>
      </c>
      <c r="L54" s="3"/>
      <c r="M54" s="3"/>
      <c r="N54" s="3"/>
      <c r="O54" s="7" t="s">
        <v>63</v>
      </c>
      <c r="P54" s="77">
        <v>3087</v>
      </c>
      <c r="Q54" s="3">
        <v>1080</v>
      </c>
      <c r="R54" s="3">
        <f t="shared" si="3"/>
        <v>2007</v>
      </c>
      <c r="S54" s="93">
        <v>2007</v>
      </c>
    </row>
    <row r="55" spans="1:19" s="12" customFormat="1" ht="12.75">
      <c r="A55" s="82">
        <v>2</v>
      </c>
      <c r="B55" s="31" t="s">
        <v>144</v>
      </c>
      <c r="C55" s="34" t="s">
        <v>145</v>
      </c>
      <c r="D55" s="22">
        <v>32855</v>
      </c>
      <c r="E55" s="27">
        <v>0</v>
      </c>
      <c r="F55" s="30">
        <v>22710</v>
      </c>
      <c r="G55" s="27">
        <v>11380</v>
      </c>
      <c r="H55" s="3">
        <v>0</v>
      </c>
      <c r="I55" s="3">
        <v>600</v>
      </c>
      <c r="J55" s="3">
        <v>0</v>
      </c>
      <c r="K55" s="3">
        <f t="shared" si="2"/>
        <v>600</v>
      </c>
      <c r="L55" s="3"/>
      <c r="M55" s="3"/>
      <c r="N55" s="3"/>
      <c r="O55" s="7" t="s">
        <v>63</v>
      </c>
      <c r="P55" s="77">
        <v>12580</v>
      </c>
      <c r="Q55" s="3"/>
      <c r="R55" s="3">
        <f t="shared" si="3"/>
        <v>12580</v>
      </c>
      <c r="S55" s="93">
        <v>12580</v>
      </c>
    </row>
    <row r="56" spans="1:19" ht="12.75">
      <c r="A56" s="82">
        <v>2</v>
      </c>
      <c r="B56" s="31" t="s">
        <v>135</v>
      </c>
      <c r="C56" s="34" t="s">
        <v>136</v>
      </c>
      <c r="D56" s="22">
        <v>4150</v>
      </c>
      <c r="E56" s="27">
        <v>0</v>
      </c>
      <c r="F56" s="28">
        <v>3000</v>
      </c>
      <c r="G56" s="27">
        <v>1150</v>
      </c>
      <c r="H56" s="3">
        <v>0</v>
      </c>
      <c r="I56" s="3">
        <v>100</v>
      </c>
      <c r="J56" s="3">
        <v>0</v>
      </c>
      <c r="K56" s="3">
        <f t="shared" si="2"/>
        <v>100</v>
      </c>
      <c r="L56" s="3"/>
      <c r="M56" s="3"/>
      <c r="N56" s="3"/>
      <c r="O56" s="7" t="s">
        <v>63</v>
      </c>
      <c r="P56" s="77">
        <v>1150</v>
      </c>
      <c r="Q56" s="3">
        <v>600</v>
      </c>
      <c r="R56" s="3">
        <f t="shared" si="3"/>
        <v>550</v>
      </c>
      <c r="S56" s="93">
        <v>550</v>
      </c>
    </row>
    <row r="57" spans="1:19" s="12" customFormat="1" ht="12.75">
      <c r="A57" s="82">
        <v>3</v>
      </c>
      <c r="B57" s="24" t="s">
        <v>93</v>
      </c>
      <c r="C57" s="25" t="s">
        <v>94</v>
      </c>
      <c r="D57" s="22">
        <v>0</v>
      </c>
      <c r="E57" s="27">
        <v>0</v>
      </c>
      <c r="F57" s="27">
        <v>0</v>
      </c>
      <c r="G57" s="27">
        <v>0</v>
      </c>
      <c r="H57" s="3">
        <v>0</v>
      </c>
      <c r="I57" s="3">
        <v>45296.29</v>
      </c>
      <c r="J57" s="3">
        <v>0</v>
      </c>
      <c r="K57" s="3">
        <f t="shared" si="2"/>
        <v>45296.29</v>
      </c>
      <c r="L57" s="3"/>
      <c r="M57" s="3"/>
      <c r="N57" s="3"/>
      <c r="O57" s="7" t="s">
        <v>63</v>
      </c>
      <c r="P57" s="77">
        <v>12595.67856</v>
      </c>
      <c r="Q57" s="3"/>
      <c r="R57" s="3">
        <f t="shared" si="3"/>
        <v>12595.67856</v>
      </c>
      <c r="S57" s="93">
        <v>12595.67856</v>
      </c>
    </row>
    <row r="58" spans="1:19" s="12" customFormat="1" ht="12.75">
      <c r="A58" s="82">
        <v>3</v>
      </c>
      <c r="B58" s="24" t="s">
        <v>95</v>
      </c>
      <c r="C58" s="25" t="s">
        <v>9</v>
      </c>
      <c r="D58" s="22">
        <v>0</v>
      </c>
      <c r="E58" s="27">
        <v>0</v>
      </c>
      <c r="F58" s="27">
        <v>0</v>
      </c>
      <c r="G58" s="27">
        <v>0</v>
      </c>
      <c r="H58" s="3">
        <v>0</v>
      </c>
      <c r="I58" s="3">
        <v>500.28</v>
      </c>
      <c r="J58" s="3">
        <v>200.66231</v>
      </c>
      <c r="K58" s="3">
        <f t="shared" si="2"/>
        <v>299.61769</v>
      </c>
      <c r="L58" s="3"/>
      <c r="M58" s="3"/>
      <c r="N58" s="3"/>
      <c r="O58" s="7" t="s">
        <v>63</v>
      </c>
      <c r="P58" s="77">
        <v>500</v>
      </c>
      <c r="Q58" s="3"/>
      <c r="R58" s="3">
        <f t="shared" si="3"/>
        <v>500</v>
      </c>
      <c r="S58" s="93">
        <v>500</v>
      </c>
    </row>
    <row r="59" spans="1:19" s="12" customFormat="1" ht="12.75">
      <c r="A59" s="82">
        <v>3</v>
      </c>
      <c r="B59" s="24" t="s">
        <v>96</v>
      </c>
      <c r="C59" s="25" t="s">
        <v>97</v>
      </c>
      <c r="D59" s="22">
        <v>0</v>
      </c>
      <c r="E59" s="27">
        <v>0</v>
      </c>
      <c r="F59" s="27">
        <v>0</v>
      </c>
      <c r="G59" s="27">
        <v>0</v>
      </c>
      <c r="H59" s="3">
        <v>0</v>
      </c>
      <c r="I59" s="3">
        <v>1500</v>
      </c>
      <c r="J59" s="3">
        <v>0</v>
      </c>
      <c r="K59" s="3">
        <f t="shared" si="2"/>
        <v>1500</v>
      </c>
      <c r="L59" s="3"/>
      <c r="M59" s="3"/>
      <c r="N59" s="3"/>
      <c r="O59" s="7" t="s">
        <v>63</v>
      </c>
      <c r="P59" s="77">
        <v>500</v>
      </c>
      <c r="Q59" s="3"/>
      <c r="R59" s="3">
        <f t="shared" si="3"/>
        <v>500</v>
      </c>
      <c r="S59" s="93">
        <v>500</v>
      </c>
    </row>
    <row r="60" spans="1:19" s="12" customFormat="1" ht="12.75">
      <c r="A60" s="82">
        <v>4</v>
      </c>
      <c r="B60" s="24">
        <v>440050000</v>
      </c>
      <c r="C60" s="25" t="s">
        <v>10</v>
      </c>
      <c r="D60" s="19"/>
      <c r="E60" s="2"/>
      <c r="F60" s="2"/>
      <c r="G60" s="2"/>
      <c r="H60" s="3">
        <v>0</v>
      </c>
      <c r="I60" s="3">
        <v>17190</v>
      </c>
      <c r="J60" s="3">
        <v>17127.487</v>
      </c>
      <c r="K60" s="3">
        <f t="shared" si="2"/>
        <v>62.51299999999901</v>
      </c>
      <c r="L60" s="3"/>
      <c r="M60" s="3"/>
      <c r="N60" s="3"/>
      <c r="O60" s="7" t="s">
        <v>65</v>
      </c>
      <c r="P60" s="77"/>
      <c r="Q60" s="3"/>
      <c r="R60" s="3"/>
      <c r="S60" s="89"/>
    </row>
    <row r="61" spans="1:19" s="12" customFormat="1" ht="12.75">
      <c r="A61" s="82">
        <v>4</v>
      </c>
      <c r="B61" s="24" t="s">
        <v>98</v>
      </c>
      <c r="C61" s="25" t="s">
        <v>99</v>
      </c>
      <c r="D61" s="19"/>
      <c r="E61" s="2"/>
      <c r="F61" s="2"/>
      <c r="G61" s="2"/>
      <c r="H61" s="3">
        <v>0</v>
      </c>
      <c r="I61" s="3">
        <v>877.14</v>
      </c>
      <c r="J61" s="3">
        <v>838.76483</v>
      </c>
      <c r="K61" s="3">
        <f t="shared" si="2"/>
        <v>38.375170000000026</v>
      </c>
      <c r="L61" s="3"/>
      <c r="M61" s="3"/>
      <c r="N61" s="3"/>
      <c r="O61" s="7" t="s">
        <v>65</v>
      </c>
      <c r="P61" s="77"/>
      <c r="Q61" s="3"/>
      <c r="R61" s="3"/>
      <c r="S61" s="89"/>
    </row>
    <row r="62" spans="1:19" s="14" customFormat="1" ht="12.75">
      <c r="A62" s="82">
        <v>4</v>
      </c>
      <c r="B62" s="24" t="s">
        <v>100</v>
      </c>
      <c r="C62" s="25" t="s">
        <v>101</v>
      </c>
      <c r="D62" s="19"/>
      <c r="E62" s="2"/>
      <c r="F62" s="2"/>
      <c r="G62" s="2"/>
      <c r="H62" s="3">
        <v>0</v>
      </c>
      <c r="I62" s="3">
        <v>2691.51</v>
      </c>
      <c r="J62" s="3">
        <v>881.24326</v>
      </c>
      <c r="K62" s="3">
        <f t="shared" si="2"/>
        <v>1810.2667400000003</v>
      </c>
      <c r="L62" s="3"/>
      <c r="M62" s="3"/>
      <c r="N62" s="3"/>
      <c r="O62" s="7" t="s">
        <v>65</v>
      </c>
      <c r="P62" s="77"/>
      <c r="Q62" s="3"/>
      <c r="R62" s="3"/>
      <c r="S62" s="89"/>
    </row>
    <row r="63" spans="1:19" ht="25.5">
      <c r="A63" s="82">
        <v>4</v>
      </c>
      <c r="B63" s="24" t="s">
        <v>102</v>
      </c>
      <c r="C63" s="25" t="s">
        <v>103</v>
      </c>
      <c r="D63" s="19"/>
      <c r="E63" s="2"/>
      <c r="F63" s="2"/>
      <c r="G63" s="2"/>
      <c r="H63" s="3">
        <v>0</v>
      </c>
      <c r="I63" s="3">
        <v>1006.7</v>
      </c>
      <c r="J63" s="3">
        <v>1006.70132</v>
      </c>
      <c r="K63" s="3">
        <f t="shared" si="2"/>
        <v>-0.0013199999999642387</v>
      </c>
      <c r="L63" s="3"/>
      <c r="M63" s="3"/>
      <c r="N63" s="3"/>
      <c r="O63" s="7" t="s">
        <v>65</v>
      </c>
      <c r="P63" s="77"/>
      <c r="Q63" s="3"/>
      <c r="R63" s="3"/>
      <c r="S63" s="89"/>
    </row>
    <row r="64" spans="1:19" s="14" customFormat="1" ht="12.75">
      <c r="A64" s="82">
        <v>4</v>
      </c>
      <c r="B64" s="44" t="s">
        <v>104</v>
      </c>
      <c r="C64" s="52" t="s">
        <v>105</v>
      </c>
      <c r="D64" s="52"/>
      <c r="E64" s="44"/>
      <c r="F64" s="44"/>
      <c r="G64" s="44"/>
      <c r="H64" s="45">
        <v>0</v>
      </c>
      <c r="I64" s="45">
        <v>7462.66</v>
      </c>
      <c r="J64" s="45">
        <v>4296.93755</v>
      </c>
      <c r="K64" s="45">
        <f t="shared" si="2"/>
        <v>3165.72245</v>
      </c>
      <c r="L64" s="3"/>
      <c r="M64" s="3"/>
      <c r="N64" s="3"/>
      <c r="O64" s="43" t="s">
        <v>65</v>
      </c>
      <c r="P64" s="77"/>
      <c r="Q64" s="3"/>
      <c r="R64" s="3"/>
      <c r="S64" s="89"/>
    </row>
    <row r="65" spans="1:19" s="12" customFormat="1" ht="12.75">
      <c r="A65" s="82">
        <v>4</v>
      </c>
      <c r="B65" s="44">
        <v>450100000</v>
      </c>
      <c r="C65" s="52" t="s">
        <v>195</v>
      </c>
      <c r="D65" s="52"/>
      <c r="E65" s="44"/>
      <c r="F65" s="44"/>
      <c r="G65" s="44"/>
      <c r="H65" s="45">
        <v>0</v>
      </c>
      <c r="I65" s="45">
        <v>1732.6300000000003</v>
      </c>
      <c r="J65" s="45">
        <v>1732.62232</v>
      </c>
      <c r="K65" s="45">
        <f t="shared" si="2"/>
        <v>0.007680000000391374</v>
      </c>
      <c r="L65" s="3"/>
      <c r="M65" s="3"/>
      <c r="N65" s="3"/>
      <c r="O65" s="43"/>
      <c r="P65" s="77"/>
      <c r="Q65" s="3"/>
      <c r="R65" s="3"/>
      <c r="S65" s="89"/>
    </row>
    <row r="66" spans="1:19" ht="12.75">
      <c r="A66" s="82">
        <v>4</v>
      </c>
      <c r="B66" s="35">
        <v>450140000</v>
      </c>
      <c r="C66" s="36" t="s">
        <v>11</v>
      </c>
      <c r="D66" s="36"/>
      <c r="E66" s="35"/>
      <c r="F66" s="35"/>
      <c r="G66" s="35"/>
      <c r="H66" s="37">
        <v>0</v>
      </c>
      <c r="I66" s="37">
        <v>12980.89</v>
      </c>
      <c r="J66" s="37">
        <v>429.65596</v>
      </c>
      <c r="K66" s="37">
        <f t="shared" si="2"/>
        <v>12551.23404</v>
      </c>
      <c r="L66" s="37">
        <f>N66+11800</f>
        <v>25607.47225</v>
      </c>
      <c r="M66" s="37">
        <v>2.97321</v>
      </c>
      <c r="N66" s="3">
        <v>13807.47225</v>
      </c>
      <c r="O66" s="7" t="s">
        <v>63</v>
      </c>
      <c r="P66" s="77">
        <v>25607.47225</v>
      </c>
      <c r="Q66" s="3"/>
      <c r="R66" s="3">
        <f>P66-Q66</f>
        <v>25607.47225</v>
      </c>
      <c r="S66" s="93">
        <v>25607.47</v>
      </c>
    </row>
    <row r="67" spans="1:19" ht="12.75">
      <c r="A67" s="82">
        <v>4</v>
      </c>
      <c r="B67" s="39" t="s">
        <v>66</v>
      </c>
      <c r="C67" s="36" t="s">
        <v>67</v>
      </c>
      <c r="D67" s="36"/>
      <c r="E67" s="35"/>
      <c r="F67" s="35"/>
      <c r="G67" s="35"/>
      <c r="H67" s="37">
        <v>0</v>
      </c>
      <c r="I67" s="37">
        <v>16286.450000000003</v>
      </c>
      <c r="J67" s="37">
        <v>3233.115</v>
      </c>
      <c r="K67" s="37">
        <f t="shared" si="2"/>
        <v>13053.335000000003</v>
      </c>
      <c r="L67" s="37"/>
      <c r="M67" s="37"/>
      <c r="N67" s="3"/>
      <c r="O67" s="7"/>
      <c r="P67" s="77"/>
      <c r="Q67" s="3"/>
      <c r="R67" s="3"/>
      <c r="S67" s="89"/>
    </row>
    <row r="68" spans="1:19" s="12" customFormat="1" ht="12.75">
      <c r="A68" s="82">
        <v>5</v>
      </c>
      <c r="B68" s="24" t="s">
        <v>106</v>
      </c>
      <c r="C68" s="25" t="s">
        <v>107</v>
      </c>
      <c r="D68" s="20"/>
      <c r="E68" s="5"/>
      <c r="F68" s="5"/>
      <c r="G68" s="5"/>
      <c r="H68" s="4">
        <v>0</v>
      </c>
      <c r="I68" s="4">
        <v>3101.92</v>
      </c>
      <c r="J68" s="4">
        <v>859.11742</v>
      </c>
      <c r="K68" s="4">
        <f t="shared" si="2"/>
        <v>2242.80258</v>
      </c>
      <c r="L68" s="4"/>
      <c r="M68" s="4"/>
      <c r="N68" s="3"/>
      <c r="O68" s="7" t="s">
        <v>65</v>
      </c>
      <c r="P68" s="77"/>
      <c r="Q68" s="3"/>
      <c r="R68" s="3"/>
      <c r="S68" s="89"/>
    </row>
    <row r="69" spans="1:19" ht="12.75">
      <c r="A69" s="82">
        <v>5</v>
      </c>
      <c r="B69" s="24" t="s">
        <v>108</v>
      </c>
      <c r="C69" s="25" t="s">
        <v>208</v>
      </c>
      <c r="D69" s="20"/>
      <c r="E69" s="5"/>
      <c r="F69" s="5"/>
      <c r="G69" s="5"/>
      <c r="H69" s="4">
        <v>0</v>
      </c>
      <c r="I69" s="4">
        <v>5770.57</v>
      </c>
      <c r="J69" s="4">
        <v>5394.01063</v>
      </c>
      <c r="K69" s="4">
        <f aca="true" t="shared" si="4" ref="K69:K92">I69-J69</f>
        <v>376.55936999999994</v>
      </c>
      <c r="L69" s="4"/>
      <c r="M69" s="4"/>
      <c r="N69" s="3"/>
      <c r="O69" s="7" t="s">
        <v>65</v>
      </c>
      <c r="P69" s="77"/>
      <c r="Q69" s="3"/>
      <c r="R69" s="3"/>
      <c r="S69" s="89"/>
    </row>
    <row r="70" spans="1:19" s="17" customFormat="1" ht="12.75">
      <c r="A70" s="82">
        <v>5</v>
      </c>
      <c r="B70" s="24">
        <v>550140000</v>
      </c>
      <c r="C70" s="25" t="s">
        <v>12</v>
      </c>
      <c r="D70" s="19"/>
      <c r="E70" s="2"/>
      <c r="F70" s="2"/>
      <c r="G70" s="2"/>
      <c r="H70" s="3">
        <v>0</v>
      </c>
      <c r="I70" s="3">
        <v>75</v>
      </c>
      <c r="J70" s="3">
        <v>75</v>
      </c>
      <c r="K70" s="3">
        <f t="shared" si="4"/>
        <v>0</v>
      </c>
      <c r="L70" s="3"/>
      <c r="M70" s="3"/>
      <c r="N70" s="3"/>
      <c r="O70" s="7" t="s">
        <v>65</v>
      </c>
      <c r="P70" s="77"/>
      <c r="Q70" s="3"/>
      <c r="R70" s="3"/>
      <c r="S70" s="89"/>
    </row>
    <row r="71" spans="1:19" s="12" customFormat="1" ht="12.75">
      <c r="A71" s="82">
        <v>5</v>
      </c>
      <c r="B71" s="24">
        <v>550161501</v>
      </c>
      <c r="C71" s="25" t="s">
        <v>13</v>
      </c>
      <c r="D71" s="19"/>
      <c r="E71" s="2"/>
      <c r="F71" s="2"/>
      <c r="G71" s="2"/>
      <c r="H71" s="3">
        <v>0</v>
      </c>
      <c r="I71" s="3">
        <v>284.61</v>
      </c>
      <c r="J71" s="3">
        <v>284.611</v>
      </c>
      <c r="K71" s="3">
        <f t="shared" si="4"/>
        <v>-0.0009999999999763531</v>
      </c>
      <c r="L71" s="3"/>
      <c r="M71" s="3"/>
      <c r="N71" s="3"/>
      <c r="O71" s="7" t="s">
        <v>63</v>
      </c>
      <c r="P71" s="77">
        <v>284.611</v>
      </c>
      <c r="Q71" s="3"/>
      <c r="R71" s="3">
        <f aca="true" t="shared" si="5" ref="R71:R92">P71-Q71</f>
        <v>284.611</v>
      </c>
      <c r="S71" s="89">
        <v>284.611</v>
      </c>
    </row>
    <row r="72" spans="1:19" s="12" customFormat="1" ht="12.75">
      <c r="A72" s="82">
        <v>6</v>
      </c>
      <c r="B72" s="24">
        <v>650320000</v>
      </c>
      <c r="C72" s="25" t="s">
        <v>14</v>
      </c>
      <c r="D72" s="19"/>
      <c r="E72" s="2"/>
      <c r="F72" s="2"/>
      <c r="G72" s="2"/>
      <c r="H72" s="3">
        <v>0</v>
      </c>
      <c r="I72" s="3">
        <v>196.33</v>
      </c>
      <c r="J72" s="3">
        <v>192.7363</v>
      </c>
      <c r="K72" s="3">
        <f t="shared" si="4"/>
        <v>3.5937000000000126</v>
      </c>
      <c r="L72" s="3"/>
      <c r="M72" s="3"/>
      <c r="N72" s="3"/>
      <c r="O72" s="7" t="s">
        <v>65</v>
      </c>
      <c r="P72" s="77"/>
      <c r="Q72" s="3"/>
      <c r="R72" s="3"/>
      <c r="S72" s="89"/>
    </row>
    <row r="73" spans="1:19" s="12" customFormat="1" ht="12.75">
      <c r="A73" s="82">
        <v>6</v>
      </c>
      <c r="B73" s="40">
        <v>650340000</v>
      </c>
      <c r="C73" s="41" t="s">
        <v>112</v>
      </c>
      <c r="D73" s="53">
        <v>42435</v>
      </c>
      <c r="E73" s="42">
        <v>30025</v>
      </c>
      <c r="F73" s="42">
        <v>0</v>
      </c>
      <c r="G73" s="42">
        <v>0</v>
      </c>
      <c r="H73" s="37">
        <v>0</v>
      </c>
      <c r="I73" s="37">
        <v>36098</v>
      </c>
      <c r="J73" s="37">
        <v>367.83797999999996</v>
      </c>
      <c r="K73" s="37">
        <f t="shared" si="4"/>
        <v>35730.16202</v>
      </c>
      <c r="L73" s="37"/>
      <c r="M73" s="37"/>
      <c r="N73" s="37">
        <v>35648.01602</v>
      </c>
      <c r="O73" s="7" t="s">
        <v>63</v>
      </c>
      <c r="P73" s="77">
        <v>35730</v>
      </c>
      <c r="Q73" s="3"/>
      <c r="R73" s="3">
        <f t="shared" si="5"/>
        <v>35730</v>
      </c>
      <c r="S73" s="93">
        <v>35730</v>
      </c>
    </row>
    <row r="74" spans="1:19" s="12" customFormat="1" ht="12.75">
      <c r="A74" s="82">
        <v>6</v>
      </c>
      <c r="B74" s="24">
        <v>650340000</v>
      </c>
      <c r="C74" s="25" t="s">
        <v>112</v>
      </c>
      <c r="D74" s="23"/>
      <c r="E74" s="29"/>
      <c r="F74" s="29"/>
      <c r="G74" s="29"/>
      <c r="H74" s="3">
        <v>0</v>
      </c>
      <c r="I74" s="3">
        <v>1075.51</v>
      </c>
      <c r="J74" s="3">
        <v>1075.509</v>
      </c>
      <c r="K74" s="3">
        <f t="shared" si="4"/>
        <v>0.0009999999999763531</v>
      </c>
      <c r="L74" s="3"/>
      <c r="M74" s="3"/>
      <c r="N74" s="3"/>
      <c r="O74" s="7" t="s">
        <v>65</v>
      </c>
      <c r="P74" s="77"/>
      <c r="Q74" s="3"/>
      <c r="R74" s="3"/>
      <c r="S74" s="89"/>
    </row>
    <row r="75" spans="1:19" s="12" customFormat="1" ht="12.75">
      <c r="A75" s="82">
        <v>6</v>
      </c>
      <c r="B75" s="24">
        <v>650361601</v>
      </c>
      <c r="C75" s="25" t="s">
        <v>15</v>
      </c>
      <c r="D75" s="22">
        <v>24800</v>
      </c>
      <c r="E75" s="27">
        <v>0</v>
      </c>
      <c r="F75" s="27">
        <v>0</v>
      </c>
      <c r="G75" s="27">
        <v>0</v>
      </c>
      <c r="H75" s="3">
        <v>0</v>
      </c>
      <c r="I75" s="3">
        <v>23380</v>
      </c>
      <c r="J75" s="3">
        <v>23380</v>
      </c>
      <c r="K75" s="3">
        <f t="shared" si="4"/>
        <v>0</v>
      </c>
      <c r="L75" s="3"/>
      <c r="M75" s="3"/>
      <c r="N75" s="3"/>
      <c r="O75" s="7" t="s">
        <v>65</v>
      </c>
      <c r="P75" s="77"/>
      <c r="Q75" s="3"/>
      <c r="R75" s="3"/>
      <c r="S75" s="89"/>
    </row>
    <row r="76" spans="1:19" s="12" customFormat="1" ht="12.75">
      <c r="A76" s="82">
        <v>6</v>
      </c>
      <c r="B76" s="24">
        <v>650420000</v>
      </c>
      <c r="C76" s="25" t="s">
        <v>16</v>
      </c>
      <c r="D76" s="22">
        <v>56353</v>
      </c>
      <c r="E76" s="27">
        <v>0</v>
      </c>
      <c r="F76" s="27">
        <v>0</v>
      </c>
      <c r="G76" s="27">
        <v>0</v>
      </c>
      <c r="H76" s="3">
        <v>0</v>
      </c>
      <c r="I76" s="3">
        <v>50464.99</v>
      </c>
      <c r="J76" s="3">
        <v>47323.3558</v>
      </c>
      <c r="K76" s="3">
        <f t="shared" si="4"/>
        <v>3141.6342000000004</v>
      </c>
      <c r="L76" s="3"/>
      <c r="M76" s="3"/>
      <c r="N76" s="3"/>
      <c r="O76" s="7" t="s">
        <v>63</v>
      </c>
      <c r="P76" s="77">
        <v>3158</v>
      </c>
      <c r="Q76" s="3"/>
      <c r="R76" s="3">
        <f t="shared" si="5"/>
        <v>3158</v>
      </c>
      <c r="S76" s="93">
        <v>3158</v>
      </c>
    </row>
    <row r="77" spans="1:19" s="14" customFormat="1" ht="12.75">
      <c r="A77" s="82">
        <v>6</v>
      </c>
      <c r="B77" s="24">
        <v>650430000</v>
      </c>
      <c r="C77" s="25" t="s">
        <v>17</v>
      </c>
      <c r="D77" s="23"/>
      <c r="E77" s="29"/>
      <c r="F77" s="29"/>
      <c r="G77" s="29"/>
      <c r="H77" s="3">
        <v>0</v>
      </c>
      <c r="I77" s="3">
        <v>239.65</v>
      </c>
      <c r="J77" s="3">
        <v>237.05506</v>
      </c>
      <c r="K77" s="3">
        <f t="shared" si="4"/>
        <v>2.5949400000000082</v>
      </c>
      <c r="L77" s="3"/>
      <c r="M77" s="3"/>
      <c r="N77" s="3"/>
      <c r="O77" s="7" t="s">
        <v>65</v>
      </c>
      <c r="P77" s="77"/>
      <c r="Q77" s="3"/>
      <c r="R77" s="3"/>
      <c r="S77" s="89"/>
    </row>
    <row r="78" spans="1:19" s="14" customFormat="1" ht="12.75">
      <c r="A78" s="82">
        <v>6</v>
      </c>
      <c r="B78" s="24">
        <v>650440000</v>
      </c>
      <c r="C78" s="25" t="s">
        <v>18</v>
      </c>
      <c r="D78" s="22">
        <v>51534</v>
      </c>
      <c r="E78" s="27">
        <v>0</v>
      </c>
      <c r="F78" s="27">
        <v>0</v>
      </c>
      <c r="G78" s="27">
        <v>0</v>
      </c>
      <c r="H78" s="3">
        <v>0</v>
      </c>
      <c r="I78" s="3">
        <v>5</v>
      </c>
      <c r="J78" s="3">
        <v>3.36</v>
      </c>
      <c r="K78" s="3">
        <f t="shared" si="4"/>
        <v>1.6400000000000001</v>
      </c>
      <c r="L78" s="3"/>
      <c r="M78" s="3"/>
      <c r="N78" s="3"/>
      <c r="O78" s="7" t="s">
        <v>65</v>
      </c>
      <c r="P78" s="77"/>
      <c r="Q78" s="3"/>
      <c r="R78" s="3"/>
      <c r="S78" s="89"/>
    </row>
    <row r="79" spans="1:19" ht="12.75">
      <c r="A79" s="82">
        <v>6</v>
      </c>
      <c r="B79" s="24">
        <v>650441601</v>
      </c>
      <c r="C79" s="25" t="s">
        <v>19</v>
      </c>
      <c r="D79" s="19"/>
      <c r="E79" s="2"/>
      <c r="F79" s="2"/>
      <c r="G79" s="2"/>
      <c r="H79" s="3">
        <v>0</v>
      </c>
      <c r="I79" s="3">
        <v>85</v>
      </c>
      <c r="J79" s="3">
        <v>0</v>
      </c>
      <c r="K79" s="3">
        <f t="shared" si="4"/>
        <v>85</v>
      </c>
      <c r="L79" s="3"/>
      <c r="M79" s="3"/>
      <c r="N79" s="3"/>
      <c r="O79" s="7" t="s">
        <v>65</v>
      </c>
      <c r="P79" s="77">
        <v>90</v>
      </c>
      <c r="Q79" s="3"/>
      <c r="R79" s="3">
        <f t="shared" si="5"/>
        <v>90</v>
      </c>
      <c r="S79" s="93">
        <v>90</v>
      </c>
    </row>
    <row r="80" spans="1:19" s="12" customFormat="1" ht="12.75">
      <c r="A80" s="82">
        <v>6</v>
      </c>
      <c r="B80" s="24">
        <v>650450000</v>
      </c>
      <c r="C80" s="25" t="s">
        <v>20</v>
      </c>
      <c r="D80" s="19"/>
      <c r="E80" s="2"/>
      <c r="F80" s="2"/>
      <c r="G80" s="2"/>
      <c r="H80" s="3">
        <v>0</v>
      </c>
      <c r="I80" s="3">
        <v>371.15</v>
      </c>
      <c r="J80" s="3">
        <v>369.55874</v>
      </c>
      <c r="K80" s="3">
        <f t="shared" si="4"/>
        <v>1.591259999999977</v>
      </c>
      <c r="L80" s="3"/>
      <c r="M80" s="3"/>
      <c r="N80" s="3"/>
      <c r="O80" s="7" t="s">
        <v>63</v>
      </c>
      <c r="P80" s="77">
        <v>5</v>
      </c>
      <c r="Q80" s="3"/>
      <c r="R80" s="3">
        <f t="shared" si="5"/>
        <v>5</v>
      </c>
      <c r="S80" s="93">
        <v>5</v>
      </c>
    </row>
    <row r="81" spans="1:19" ht="12.75">
      <c r="A81" s="82">
        <v>6</v>
      </c>
      <c r="B81" s="24">
        <v>650460000</v>
      </c>
      <c r="C81" s="25" t="s">
        <v>21</v>
      </c>
      <c r="D81" s="19"/>
      <c r="E81" s="2"/>
      <c r="F81" s="2"/>
      <c r="G81" s="2"/>
      <c r="H81" s="3">
        <v>0</v>
      </c>
      <c r="I81" s="3">
        <v>67.93</v>
      </c>
      <c r="J81" s="3">
        <v>67.2524</v>
      </c>
      <c r="K81" s="3">
        <f t="shared" si="4"/>
        <v>0.6776000000000124</v>
      </c>
      <c r="L81" s="3"/>
      <c r="M81" s="3"/>
      <c r="N81" s="3"/>
      <c r="O81" s="7" t="s">
        <v>65</v>
      </c>
      <c r="P81" s="77"/>
      <c r="Q81" s="3"/>
      <c r="R81" s="3"/>
      <c r="S81" s="89"/>
    </row>
    <row r="82" spans="1:19" ht="12.75">
      <c r="A82" s="82">
        <v>6</v>
      </c>
      <c r="B82" s="40" t="s">
        <v>110</v>
      </c>
      <c r="C82" s="41" t="s">
        <v>111</v>
      </c>
      <c r="D82" s="53">
        <v>58610</v>
      </c>
      <c r="E82" s="42">
        <v>0</v>
      </c>
      <c r="F82" s="42">
        <v>0</v>
      </c>
      <c r="G82" s="42">
        <v>0</v>
      </c>
      <c r="H82" s="37">
        <v>0</v>
      </c>
      <c r="I82" s="37">
        <v>56539</v>
      </c>
      <c r="J82" s="37">
        <v>19777.503829999998</v>
      </c>
      <c r="K82" s="37">
        <f t="shared" si="4"/>
        <v>36761.49617</v>
      </c>
      <c r="L82" s="37"/>
      <c r="M82" s="37"/>
      <c r="N82" s="37">
        <v>36044.26341</v>
      </c>
      <c r="O82" s="7" t="s">
        <v>63</v>
      </c>
      <c r="P82" s="77">
        <v>36760</v>
      </c>
      <c r="Q82" s="3"/>
      <c r="R82" s="3">
        <f t="shared" si="5"/>
        <v>36760</v>
      </c>
      <c r="S82" s="93">
        <v>36760</v>
      </c>
    </row>
    <row r="83" spans="1:19" s="12" customFormat="1" ht="12.75">
      <c r="A83" s="82">
        <v>6</v>
      </c>
      <c r="B83" s="24">
        <v>650480000</v>
      </c>
      <c r="C83" s="25" t="s">
        <v>22</v>
      </c>
      <c r="D83" s="19"/>
      <c r="E83" s="2"/>
      <c r="F83" s="2"/>
      <c r="G83" s="2"/>
      <c r="H83" s="3">
        <v>0</v>
      </c>
      <c r="I83" s="3">
        <v>4</v>
      </c>
      <c r="J83" s="3">
        <v>1.407</v>
      </c>
      <c r="K83" s="3">
        <f t="shared" si="4"/>
        <v>2.593</v>
      </c>
      <c r="L83" s="3"/>
      <c r="M83" s="3"/>
      <c r="N83" s="3"/>
      <c r="O83" s="7" t="s">
        <v>65</v>
      </c>
      <c r="P83" s="77"/>
      <c r="Q83" s="3"/>
      <c r="R83" s="3"/>
      <c r="S83" s="89"/>
    </row>
    <row r="84" spans="1:19" s="12" customFormat="1" ht="12.75">
      <c r="A84" s="82">
        <v>6</v>
      </c>
      <c r="B84" s="24">
        <v>650490000</v>
      </c>
      <c r="C84" s="25" t="s">
        <v>23</v>
      </c>
      <c r="D84" s="19"/>
      <c r="E84" s="2"/>
      <c r="F84" s="2"/>
      <c r="G84" s="2"/>
      <c r="H84" s="3">
        <v>0</v>
      </c>
      <c r="I84" s="3">
        <v>946.88</v>
      </c>
      <c r="J84" s="3">
        <v>946.20039</v>
      </c>
      <c r="K84" s="3">
        <f t="shared" si="4"/>
        <v>0.6796100000000251</v>
      </c>
      <c r="L84" s="3"/>
      <c r="M84" s="3"/>
      <c r="N84" s="3"/>
      <c r="O84" s="7" t="s">
        <v>65</v>
      </c>
      <c r="P84" s="77"/>
      <c r="Q84" s="3"/>
      <c r="R84" s="3"/>
      <c r="S84" s="89"/>
    </row>
    <row r="85" spans="1:19" s="14" customFormat="1" ht="12.75">
      <c r="A85" s="82">
        <v>6</v>
      </c>
      <c r="B85" s="24">
        <v>650540000</v>
      </c>
      <c r="C85" s="25" t="s">
        <v>115</v>
      </c>
      <c r="D85" s="22">
        <v>72206</v>
      </c>
      <c r="E85" s="27">
        <v>0</v>
      </c>
      <c r="F85" s="27">
        <v>0</v>
      </c>
      <c r="G85" s="28">
        <v>37585</v>
      </c>
      <c r="H85" s="3">
        <v>0</v>
      </c>
      <c r="I85" s="3">
        <v>53726.14</v>
      </c>
      <c r="J85" s="3">
        <v>31745.98868</v>
      </c>
      <c r="K85" s="3">
        <f t="shared" si="4"/>
        <v>21980.15132</v>
      </c>
      <c r="L85" s="3"/>
      <c r="M85" s="3"/>
      <c r="N85" s="3"/>
      <c r="O85" s="7" t="s">
        <v>63</v>
      </c>
      <c r="P85" s="77">
        <v>40256</v>
      </c>
      <c r="Q85" s="3">
        <v>14521</v>
      </c>
      <c r="R85" s="3">
        <f t="shared" si="5"/>
        <v>25735</v>
      </c>
      <c r="S85" s="93">
        <v>25735</v>
      </c>
    </row>
    <row r="86" spans="1:19" s="12" customFormat="1" ht="12.75">
      <c r="A86" s="82">
        <v>6</v>
      </c>
      <c r="B86" s="24">
        <v>650541601</v>
      </c>
      <c r="C86" s="25" t="s">
        <v>24</v>
      </c>
      <c r="D86" s="19"/>
      <c r="E86" s="2"/>
      <c r="F86" s="2"/>
      <c r="G86" s="2"/>
      <c r="H86" s="3">
        <v>0</v>
      </c>
      <c r="I86" s="3">
        <v>1172.45</v>
      </c>
      <c r="J86" s="3">
        <v>1172.445</v>
      </c>
      <c r="K86" s="3">
        <f t="shared" si="4"/>
        <v>0.005000000000109139</v>
      </c>
      <c r="L86" s="3"/>
      <c r="M86" s="3"/>
      <c r="N86" s="3"/>
      <c r="O86" s="7" t="s">
        <v>65</v>
      </c>
      <c r="P86" s="77"/>
      <c r="Q86" s="3"/>
      <c r="R86" s="3"/>
      <c r="S86" s="89"/>
    </row>
    <row r="87" spans="1:19" ht="12.75">
      <c r="A87" s="82">
        <v>6</v>
      </c>
      <c r="B87" s="24">
        <v>650570000</v>
      </c>
      <c r="C87" s="25" t="s">
        <v>116</v>
      </c>
      <c r="D87" s="22">
        <v>550</v>
      </c>
      <c r="E87" s="27">
        <v>0</v>
      </c>
      <c r="F87" s="27">
        <v>0</v>
      </c>
      <c r="G87" s="27">
        <v>0</v>
      </c>
      <c r="H87" s="3">
        <v>0</v>
      </c>
      <c r="I87" s="3">
        <v>155</v>
      </c>
      <c r="J87" s="3">
        <v>4.794</v>
      </c>
      <c r="K87" s="3">
        <f t="shared" si="4"/>
        <v>150.206</v>
      </c>
      <c r="L87" s="3"/>
      <c r="M87" s="3"/>
      <c r="N87" s="3"/>
      <c r="O87" s="7" t="s">
        <v>63</v>
      </c>
      <c r="P87" s="77">
        <v>545</v>
      </c>
      <c r="Q87" s="3">
        <v>345</v>
      </c>
      <c r="R87" s="3">
        <f t="shared" si="5"/>
        <v>200</v>
      </c>
      <c r="S87" s="93">
        <v>200</v>
      </c>
    </row>
    <row r="88" spans="1:19" ht="12.75">
      <c r="A88" s="82">
        <v>6</v>
      </c>
      <c r="B88" s="24" t="s">
        <v>113</v>
      </c>
      <c r="C88" s="25" t="s">
        <v>114</v>
      </c>
      <c r="D88" s="22">
        <v>36726</v>
      </c>
      <c r="E88" s="27">
        <v>0</v>
      </c>
      <c r="F88" s="27">
        <v>0</v>
      </c>
      <c r="G88" s="28">
        <v>0</v>
      </c>
      <c r="H88" s="3">
        <v>0</v>
      </c>
      <c r="I88" s="3">
        <v>36725</v>
      </c>
      <c r="J88" s="3">
        <v>50.557629999999996</v>
      </c>
      <c r="K88" s="3">
        <f t="shared" si="4"/>
        <v>36674.44237</v>
      </c>
      <c r="L88" s="3"/>
      <c r="M88" s="3"/>
      <c r="N88" s="3"/>
      <c r="O88" s="7" t="s">
        <v>63</v>
      </c>
      <c r="P88" s="77">
        <v>32340</v>
      </c>
      <c r="Q88" s="3"/>
      <c r="R88" s="3">
        <f t="shared" si="5"/>
        <v>32340</v>
      </c>
      <c r="S88" s="93">
        <v>32340</v>
      </c>
    </row>
    <row r="89" spans="1:19" ht="12.75">
      <c r="A89" s="82">
        <v>6</v>
      </c>
      <c r="B89" s="24">
        <v>650601601</v>
      </c>
      <c r="C89" s="25" t="s">
        <v>117</v>
      </c>
      <c r="D89" s="22">
        <v>45448</v>
      </c>
      <c r="E89" s="27">
        <v>0</v>
      </c>
      <c r="F89" s="27">
        <v>0</v>
      </c>
      <c r="G89" s="27">
        <v>0</v>
      </c>
      <c r="H89" s="3">
        <v>0</v>
      </c>
      <c r="I89" s="3">
        <v>44235.14</v>
      </c>
      <c r="J89" s="3">
        <v>44235.13867</v>
      </c>
      <c r="K89" s="3">
        <f t="shared" si="4"/>
        <v>0.0013299999991431832</v>
      </c>
      <c r="L89" s="3"/>
      <c r="M89" s="3"/>
      <c r="N89" s="3"/>
      <c r="O89" s="7" t="s">
        <v>65</v>
      </c>
      <c r="P89" s="77"/>
      <c r="Q89" s="3"/>
      <c r="R89" s="3"/>
      <c r="S89" s="89"/>
    </row>
    <row r="90" spans="1:19" s="12" customFormat="1" ht="12.75">
      <c r="A90" s="82">
        <v>6</v>
      </c>
      <c r="B90" s="24" t="s">
        <v>118</v>
      </c>
      <c r="C90" s="25" t="s">
        <v>119</v>
      </c>
      <c r="D90" s="22">
        <v>12662</v>
      </c>
      <c r="E90" s="27">
        <v>0</v>
      </c>
      <c r="F90" s="27">
        <v>0</v>
      </c>
      <c r="G90" s="30">
        <v>1195</v>
      </c>
      <c r="H90" s="3">
        <v>0</v>
      </c>
      <c r="I90" s="3">
        <v>1422</v>
      </c>
      <c r="J90" s="3">
        <v>1422</v>
      </c>
      <c r="K90" s="3">
        <f t="shared" si="4"/>
        <v>0</v>
      </c>
      <c r="L90" s="3"/>
      <c r="M90" s="3"/>
      <c r="N90" s="3"/>
      <c r="O90" s="7" t="s">
        <v>65</v>
      </c>
      <c r="P90" s="77">
        <v>148</v>
      </c>
      <c r="Q90" s="3">
        <v>148</v>
      </c>
      <c r="R90" s="3"/>
      <c r="S90" s="89"/>
    </row>
    <row r="91" spans="1:19" ht="12.75">
      <c r="A91" s="82">
        <v>6</v>
      </c>
      <c r="B91" s="24">
        <v>650620000</v>
      </c>
      <c r="C91" s="25" t="s">
        <v>25</v>
      </c>
      <c r="D91" s="19"/>
      <c r="E91" s="2"/>
      <c r="F91" s="2"/>
      <c r="G91" s="2"/>
      <c r="H91" s="3">
        <v>0</v>
      </c>
      <c r="I91" s="3">
        <v>8054</v>
      </c>
      <c r="J91" s="3">
        <v>0</v>
      </c>
      <c r="K91" s="3">
        <f t="shared" si="4"/>
        <v>8054</v>
      </c>
      <c r="L91" s="3"/>
      <c r="M91" s="3"/>
      <c r="N91" s="3"/>
      <c r="O91" s="7" t="s">
        <v>63</v>
      </c>
      <c r="P91" s="77">
        <v>8894</v>
      </c>
      <c r="Q91" s="3">
        <v>840</v>
      </c>
      <c r="R91" s="3">
        <f t="shared" si="5"/>
        <v>8054</v>
      </c>
      <c r="S91" s="93">
        <v>8054</v>
      </c>
    </row>
    <row r="92" spans="1:19" s="12" customFormat="1" ht="12.75">
      <c r="A92" s="82">
        <v>6</v>
      </c>
      <c r="B92" s="24">
        <v>650630000</v>
      </c>
      <c r="C92" s="25" t="s">
        <v>26</v>
      </c>
      <c r="D92" s="19"/>
      <c r="E92" s="2"/>
      <c r="F92" s="2"/>
      <c r="G92" s="2"/>
      <c r="H92" s="3">
        <v>0</v>
      </c>
      <c r="I92" s="3">
        <v>1990</v>
      </c>
      <c r="J92" s="3">
        <v>0</v>
      </c>
      <c r="K92" s="3">
        <f t="shared" si="4"/>
        <v>1990</v>
      </c>
      <c r="L92" s="3"/>
      <c r="M92" s="3"/>
      <c r="N92" s="3"/>
      <c r="O92" s="7" t="s">
        <v>63</v>
      </c>
      <c r="P92" s="77">
        <v>2197</v>
      </c>
      <c r="Q92" s="3">
        <v>207</v>
      </c>
      <c r="R92" s="3">
        <f t="shared" si="5"/>
        <v>1990</v>
      </c>
      <c r="S92" s="93">
        <v>1990</v>
      </c>
    </row>
    <row r="93" spans="1:19" ht="25.5">
      <c r="A93" s="82">
        <v>6</v>
      </c>
      <c r="B93" s="24" t="s">
        <v>120</v>
      </c>
      <c r="C93" s="25" t="s">
        <v>121</v>
      </c>
      <c r="D93" s="22">
        <v>52030</v>
      </c>
      <c r="E93" s="27">
        <v>0</v>
      </c>
      <c r="F93" s="30">
        <v>26030</v>
      </c>
      <c r="G93" s="27">
        <v>26000</v>
      </c>
      <c r="H93" s="3"/>
      <c r="I93" s="3"/>
      <c r="J93" s="3"/>
      <c r="K93" s="3"/>
      <c r="L93" s="3"/>
      <c r="M93" s="3"/>
      <c r="N93" s="3"/>
      <c r="O93" s="7"/>
      <c r="P93" s="77"/>
      <c r="Q93" s="3"/>
      <c r="R93" s="3"/>
      <c r="S93" s="89"/>
    </row>
    <row r="94" spans="1:19" s="12" customFormat="1" ht="25.5">
      <c r="A94" s="82">
        <v>6</v>
      </c>
      <c r="B94" s="24" t="s">
        <v>122</v>
      </c>
      <c r="C94" s="25" t="s">
        <v>123</v>
      </c>
      <c r="D94" s="22">
        <v>26015</v>
      </c>
      <c r="E94" s="27">
        <v>0</v>
      </c>
      <c r="F94" s="30">
        <v>13015</v>
      </c>
      <c r="G94" s="27">
        <v>13000</v>
      </c>
      <c r="H94" s="3"/>
      <c r="I94" s="3"/>
      <c r="J94" s="3"/>
      <c r="K94" s="3"/>
      <c r="L94" s="3"/>
      <c r="M94" s="3"/>
      <c r="N94" s="3"/>
      <c r="O94" s="7"/>
      <c r="P94" s="77"/>
      <c r="Q94" s="3"/>
      <c r="R94" s="3"/>
      <c r="S94" s="89"/>
    </row>
    <row r="95" spans="1:19" ht="12.75">
      <c r="A95" s="82">
        <v>6</v>
      </c>
      <c r="B95" s="24" t="s">
        <v>124</v>
      </c>
      <c r="C95" s="25" t="s">
        <v>125</v>
      </c>
      <c r="D95" s="22">
        <v>67760</v>
      </c>
      <c r="E95" s="27">
        <v>0</v>
      </c>
      <c r="F95" s="30">
        <v>34760</v>
      </c>
      <c r="G95" s="27">
        <v>33000</v>
      </c>
      <c r="H95" s="3"/>
      <c r="I95" s="3"/>
      <c r="J95" s="3"/>
      <c r="K95" s="3"/>
      <c r="L95" s="3"/>
      <c r="M95" s="3"/>
      <c r="N95" s="3"/>
      <c r="O95" s="7"/>
      <c r="P95" s="77"/>
      <c r="Q95" s="3"/>
      <c r="R95" s="3"/>
      <c r="S95" s="89"/>
    </row>
    <row r="96" spans="1:19" s="12" customFormat="1" ht="12.75">
      <c r="A96" s="82">
        <v>6</v>
      </c>
      <c r="B96" s="24" t="s">
        <v>126</v>
      </c>
      <c r="C96" s="25" t="s">
        <v>127</v>
      </c>
      <c r="D96" s="22">
        <v>19360</v>
      </c>
      <c r="E96" s="27">
        <v>0</v>
      </c>
      <c r="F96" s="27">
        <v>0</v>
      </c>
      <c r="G96" s="30">
        <v>19360</v>
      </c>
      <c r="H96" s="3">
        <v>0</v>
      </c>
      <c r="I96" s="3">
        <v>108.9</v>
      </c>
      <c r="J96" s="3">
        <v>108.9</v>
      </c>
      <c r="K96" s="3">
        <f aca="true" t="shared" si="6" ref="K96:K136">I96-J96</f>
        <v>0</v>
      </c>
      <c r="L96" s="3"/>
      <c r="M96" s="3"/>
      <c r="N96" s="3"/>
      <c r="O96" s="26"/>
      <c r="P96" s="77"/>
      <c r="Q96" s="3"/>
      <c r="R96" s="3"/>
      <c r="S96" s="89"/>
    </row>
    <row r="97" spans="1:19" s="12" customFormat="1" ht="12.75">
      <c r="A97" s="82">
        <v>6</v>
      </c>
      <c r="B97" s="24" t="s">
        <v>128</v>
      </c>
      <c r="C97" s="25" t="s">
        <v>129</v>
      </c>
      <c r="D97" s="22">
        <v>26620</v>
      </c>
      <c r="E97" s="27">
        <v>0</v>
      </c>
      <c r="F97" s="27">
        <v>0</v>
      </c>
      <c r="G97" s="30">
        <v>26620</v>
      </c>
      <c r="H97" s="3">
        <v>0</v>
      </c>
      <c r="I97" s="3">
        <v>118.58</v>
      </c>
      <c r="J97" s="3">
        <v>118.58</v>
      </c>
      <c r="K97" s="3">
        <f t="shared" si="6"/>
        <v>0</v>
      </c>
      <c r="L97" s="3"/>
      <c r="M97" s="3"/>
      <c r="N97" s="3"/>
      <c r="O97" s="26"/>
      <c r="P97" s="77"/>
      <c r="Q97" s="3"/>
      <c r="R97" s="3"/>
      <c r="S97" s="89"/>
    </row>
    <row r="98" spans="1:19" ht="12.75">
      <c r="A98" s="82">
        <v>6</v>
      </c>
      <c r="B98" s="24" t="s">
        <v>130</v>
      </c>
      <c r="C98" s="25" t="s">
        <v>131</v>
      </c>
      <c r="D98" s="22">
        <v>29645</v>
      </c>
      <c r="E98" s="27">
        <v>0</v>
      </c>
      <c r="F98" s="27">
        <v>0</v>
      </c>
      <c r="G98" s="30">
        <v>29645</v>
      </c>
      <c r="H98" s="3">
        <v>0</v>
      </c>
      <c r="I98" s="3">
        <v>121.97</v>
      </c>
      <c r="J98" s="3">
        <v>121.968</v>
      </c>
      <c r="K98" s="3">
        <f t="shared" si="6"/>
        <v>0.001999999999995339</v>
      </c>
      <c r="L98" s="3"/>
      <c r="M98" s="3"/>
      <c r="N98" s="3"/>
      <c r="O98" s="26"/>
      <c r="P98" s="77"/>
      <c r="Q98" s="3"/>
      <c r="R98" s="3"/>
      <c r="S98" s="89"/>
    </row>
    <row r="99" spans="1:19" ht="12.75">
      <c r="A99" s="82">
        <v>6</v>
      </c>
      <c r="B99" s="24">
        <v>659000000</v>
      </c>
      <c r="C99" s="25" t="s">
        <v>27</v>
      </c>
      <c r="D99" s="19"/>
      <c r="E99" s="2"/>
      <c r="F99" s="2"/>
      <c r="G99" s="2"/>
      <c r="H99" s="3">
        <v>0</v>
      </c>
      <c r="I99" s="3">
        <v>1500</v>
      </c>
      <c r="J99" s="3">
        <v>837.16094</v>
      </c>
      <c r="K99" s="3">
        <f t="shared" si="6"/>
        <v>662.83906</v>
      </c>
      <c r="L99" s="3"/>
      <c r="M99" s="3"/>
      <c r="N99" s="3"/>
      <c r="O99" s="7" t="s">
        <v>63</v>
      </c>
      <c r="P99" s="77">
        <v>1210</v>
      </c>
      <c r="Q99" s="3">
        <v>300</v>
      </c>
      <c r="R99" s="3">
        <f aca="true" t="shared" si="7" ref="R99:R136">P99-Q99</f>
        <v>910</v>
      </c>
      <c r="S99" s="93">
        <v>910</v>
      </c>
    </row>
    <row r="100" spans="1:19" ht="12.75">
      <c r="A100" s="82">
        <v>7</v>
      </c>
      <c r="B100" s="24">
        <v>750030000</v>
      </c>
      <c r="C100" s="25" t="s">
        <v>28</v>
      </c>
      <c r="D100" s="19"/>
      <c r="E100" s="2"/>
      <c r="F100" s="2"/>
      <c r="G100" s="2"/>
      <c r="H100" s="3">
        <v>0</v>
      </c>
      <c r="I100" s="3">
        <v>169.4</v>
      </c>
      <c r="J100" s="3">
        <v>169.4</v>
      </c>
      <c r="K100" s="3">
        <f t="shared" si="6"/>
        <v>0</v>
      </c>
      <c r="L100" s="3"/>
      <c r="M100" s="3"/>
      <c r="N100" s="3"/>
      <c r="O100" s="7" t="s">
        <v>65</v>
      </c>
      <c r="P100" s="77"/>
      <c r="Q100" s="3"/>
      <c r="R100" s="3"/>
      <c r="S100" s="89"/>
    </row>
    <row r="101" spans="1:19" ht="12.75">
      <c r="A101" s="82">
        <v>7</v>
      </c>
      <c r="B101" s="24">
        <v>750031703</v>
      </c>
      <c r="C101" s="25" t="s">
        <v>29</v>
      </c>
      <c r="D101" s="19"/>
      <c r="E101" s="2"/>
      <c r="F101" s="2"/>
      <c r="G101" s="2"/>
      <c r="H101" s="3">
        <v>0</v>
      </c>
      <c r="I101" s="3">
        <v>22830.6</v>
      </c>
      <c r="J101" s="3">
        <v>21775.59</v>
      </c>
      <c r="K101" s="3">
        <f t="shared" si="6"/>
        <v>1055.0099999999984</v>
      </c>
      <c r="L101" s="3"/>
      <c r="M101" s="3"/>
      <c r="N101" s="3"/>
      <c r="O101" s="7" t="s">
        <v>65</v>
      </c>
      <c r="P101" s="77"/>
      <c r="Q101" s="3"/>
      <c r="R101" s="3"/>
      <c r="S101" s="89"/>
    </row>
    <row r="102" spans="1:19" ht="12.75">
      <c r="A102" s="82">
        <v>7</v>
      </c>
      <c r="B102" s="24">
        <v>750032001</v>
      </c>
      <c r="C102" s="25" t="s">
        <v>30</v>
      </c>
      <c r="D102" s="19"/>
      <c r="E102" s="2"/>
      <c r="F102" s="2"/>
      <c r="G102" s="2"/>
      <c r="H102" s="3">
        <v>0</v>
      </c>
      <c r="I102" s="3">
        <v>41100</v>
      </c>
      <c r="J102" s="3">
        <v>25000</v>
      </c>
      <c r="K102" s="3">
        <f t="shared" si="6"/>
        <v>16100</v>
      </c>
      <c r="L102" s="3"/>
      <c r="M102" s="3"/>
      <c r="N102" s="3"/>
      <c r="O102" s="7" t="s">
        <v>63</v>
      </c>
      <c r="P102" s="77">
        <v>16100</v>
      </c>
      <c r="Q102" s="3"/>
      <c r="R102" s="3">
        <f t="shared" si="7"/>
        <v>16100</v>
      </c>
      <c r="S102" s="93">
        <v>16100</v>
      </c>
    </row>
    <row r="103" spans="1:19" ht="12.75">
      <c r="A103" s="82">
        <v>7</v>
      </c>
      <c r="B103" s="24">
        <v>750060000</v>
      </c>
      <c r="C103" s="25" t="s">
        <v>31</v>
      </c>
      <c r="D103" s="19"/>
      <c r="E103" s="2"/>
      <c r="F103" s="2"/>
      <c r="G103" s="2"/>
      <c r="H103" s="3">
        <v>0</v>
      </c>
      <c r="I103" s="3">
        <v>18025.17</v>
      </c>
      <c r="J103" s="3">
        <v>16584.17267</v>
      </c>
      <c r="K103" s="3">
        <f t="shared" si="6"/>
        <v>1440.9973299999983</v>
      </c>
      <c r="L103" s="3"/>
      <c r="M103" s="3"/>
      <c r="N103" s="3"/>
      <c r="O103" s="7" t="s">
        <v>63</v>
      </c>
      <c r="P103" s="77">
        <v>1440</v>
      </c>
      <c r="Q103" s="3"/>
      <c r="R103" s="3">
        <f t="shared" si="7"/>
        <v>1440</v>
      </c>
      <c r="S103" s="89"/>
    </row>
    <row r="104" spans="1:19" ht="12.75">
      <c r="A104" s="82">
        <v>7</v>
      </c>
      <c r="B104" s="24">
        <v>750081703</v>
      </c>
      <c r="C104" s="25" t="s">
        <v>32</v>
      </c>
      <c r="D104" s="19"/>
      <c r="E104" s="2"/>
      <c r="F104" s="2"/>
      <c r="G104" s="2"/>
      <c r="H104" s="3">
        <v>0</v>
      </c>
      <c r="I104" s="3">
        <v>499.24</v>
      </c>
      <c r="J104" s="3">
        <v>499.24364</v>
      </c>
      <c r="K104" s="3">
        <f t="shared" si="6"/>
        <v>-0.0036400000000185173</v>
      </c>
      <c r="L104" s="3"/>
      <c r="M104" s="3"/>
      <c r="N104" s="3"/>
      <c r="O104" s="7" t="s">
        <v>65</v>
      </c>
      <c r="P104" s="77"/>
      <c r="Q104" s="3"/>
      <c r="R104" s="3"/>
      <c r="S104" s="89"/>
    </row>
    <row r="105" spans="1:19" ht="12.75">
      <c r="A105" s="82">
        <v>7</v>
      </c>
      <c r="B105" s="24">
        <v>750100000</v>
      </c>
      <c r="C105" s="25" t="s">
        <v>132</v>
      </c>
      <c r="D105" s="22">
        <v>348.3</v>
      </c>
      <c r="E105" s="27">
        <v>0</v>
      </c>
      <c r="F105" s="27">
        <v>0</v>
      </c>
      <c r="G105" s="27">
        <v>0</v>
      </c>
      <c r="H105" s="3">
        <v>0</v>
      </c>
      <c r="I105" s="3">
        <v>348</v>
      </c>
      <c r="J105" s="3">
        <v>279.4879</v>
      </c>
      <c r="K105" s="3">
        <f t="shared" si="6"/>
        <v>68.51209999999998</v>
      </c>
      <c r="L105" s="3"/>
      <c r="M105" s="3"/>
      <c r="N105" s="3"/>
      <c r="O105" s="7" t="s">
        <v>65</v>
      </c>
      <c r="P105" s="77"/>
      <c r="Q105" s="3"/>
      <c r="R105" s="3"/>
      <c r="S105" s="89"/>
    </row>
    <row r="106" spans="1:19" ht="12.75">
      <c r="A106" s="82">
        <v>7</v>
      </c>
      <c r="B106" s="24" t="s">
        <v>133</v>
      </c>
      <c r="C106" s="25" t="s">
        <v>134</v>
      </c>
      <c r="D106" s="22">
        <v>3000</v>
      </c>
      <c r="E106" s="27">
        <v>0</v>
      </c>
      <c r="F106" s="27">
        <v>100</v>
      </c>
      <c r="G106" s="28">
        <v>1500</v>
      </c>
      <c r="H106" s="3">
        <v>0</v>
      </c>
      <c r="I106" s="3">
        <v>1500</v>
      </c>
      <c r="J106" s="3">
        <v>0</v>
      </c>
      <c r="K106" s="3">
        <f t="shared" si="6"/>
        <v>1500</v>
      </c>
      <c r="L106" s="3"/>
      <c r="M106" s="3"/>
      <c r="N106" s="3"/>
      <c r="O106" s="7" t="s">
        <v>63</v>
      </c>
      <c r="P106" s="77">
        <v>3000</v>
      </c>
      <c r="Q106" s="3">
        <v>1500</v>
      </c>
      <c r="R106" s="3">
        <f t="shared" si="7"/>
        <v>1500</v>
      </c>
      <c r="S106" s="93">
        <v>1500</v>
      </c>
    </row>
    <row r="107" spans="1:19" ht="12.75">
      <c r="A107" s="82">
        <v>8</v>
      </c>
      <c r="B107" s="24" t="s">
        <v>137</v>
      </c>
      <c r="C107" s="25" t="s">
        <v>34</v>
      </c>
      <c r="D107" s="22">
        <v>10143.37</v>
      </c>
      <c r="E107" s="27">
        <v>0</v>
      </c>
      <c r="F107" s="27">
        <v>0</v>
      </c>
      <c r="G107" s="28">
        <v>0</v>
      </c>
      <c r="H107" s="3">
        <v>0</v>
      </c>
      <c r="I107" s="3">
        <v>2294</v>
      </c>
      <c r="J107" s="3">
        <v>589.8742</v>
      </c>
      <c r="K107" s="3">
        <f t="shared" si="6"/>
        <v>1704.1258</v>
      </c>
      <c r="L107" s="3"/>
      <c r="M107" s="3"/>
      <c r="N107" s="3"/>
      <c r="O107" s="7" t="s">
        <v>65</v>
      </c>
      <c r="P107" s="77">
        <v>2500</v>
      </c>
      <c r="Q107" s="3">
        <v>1850</v>
      </c>
      <c r="R107" s="3">
        <f t="shared" si="7"/>
        <v>650</v>
      </c>
      <c r="S107" s="93">
        <v>650</v>
      </c>
    </row>
    <row r="108" spans="1:19" ht="12.75">
      <c r="A108" s="82">
        <v>8</v>
      </c>
      <c r="B108" s="24">
        <v>830060000</v>
      </c>
      <c r="C108" s="25" t="s">
        <v>35</v>
      </c>
      <c r="D108" s="19"/>
      <c r="E108" s="2"/>
      <c r="F108" s="2"/>
      <c r="G108" s="2"/>
      <c r="H108" s="3">
        <v>0</v>
      </c>
      <c r="I108" s="3">
        <v>5</v>
      </c>
      <c r="J108" s="3">
        <v>3.505</v>
      </c>
      <c r="K108" s="3">
        <f t="shared" si="6"/>
        <v>1.495</v>
      </c>
      <c r="L108" s="3"/>
      <c r="M108" s="3"/>
      <c r="N108" s="3"/>
      <c r="O108" s="7" t="s">
        <v>63</v>
      </c>
      <c r="P108" s="77">
        <v>3</v>
      </c>
      <c r="Q108" s="3"/>
      <c r="R108" s="3">
        <f t="shared" si="7"/>
        <v>3</v>
      </c>
      <c r="S108" s="93">
        <v>3</v>
      </c>
    </row>
    <row r="109" spans="1:19" ht="12.75">
      <c r="A109" s="82">
        <v>8</v>
      </c>
      <c r="B109" s="24" t="s">
        <v>138</v>
      </c>
      <c r="C109" s="25" t="s">
        <v>139</v>
      </c>
      <c r="D109" s="22">
        <v>11835</v>
      </c>
      <c r="E109" s="27">
        <v>0</v>
      </c>
      <c r="F109" s="27">
        <v>0</v>
      </c>
      <c r="G109" s="28">
        <v>0</v>
      </c>
      <c r="H109" s="3">
        <v>0</v>
      </c>
      <c r="I109" s="3">
        <v>5000</v>
      </c>
      <c r="J109" s="3">
        <v>3246.6110400000002</v>
      </c>
      <c r="K109" s="3">
        <f t="shared" si="6"/>
        <v>1753.3889599999998</v>
      </c>
      <c r="L109" s="3"/>
      <c r="M109" s="3"/>
      <c r="N109" s="3"/>
      <c r="O109" s="7" t="s">
        <v>63</v>
      </c>
      <c r="P109" s="77">
        <v>2220</v>
      </c>
      <c r="Q109" s="3">
        <v>270</v>
      </c>
      <c r="R109" s="3">
        <f t="shared" si="7"/>
        <v>1950</v>
      </c>
      <c r="S109" s="93">
        <v>1950</v>
      </c>
    </row>
    <row r="110" spans="1:19" ht="12.75">
      <c r="A110" s="82">
        <v>8</v>
      </c>
      <c r="B110" s="24" t="s">
        <v>140</v>
      </c>
      <c r="C110" s="25" t="s">
        <v>141</v>
      </c>
      <c r="D110" s="22">
        <v>1937</v>
      </c>
      <c r="E110" s="27">
        <v>0</v>
      </c>
      <c r="F110" s="27">
        <v>0</v>
      </c>
      <c r="G110" s="27">
        <v>0</v>
      </c>
      <c r="H110" s="3">
        <v>0</v>
      </c>
      <c r="I110" s="3">
        <v>200</v>
      </c>
      <c r="J110" s="3">
        <v>0</v>
      </c>
      <c r="K110" s="3">
        <f t="shared" si="6"/>
        <v>200</v>
      </c>
      <c r="L110" s="3"/>
      <c r="M110" s="3"/>
      <c r="N110" s="3"/>
      <c r="O110" s="7" t="s">
        <v>65</v>
      </c>
      <c r="P110" s="77"/>
      <c r="Q110" s="3"/>
      <c r="R110" s="3"/>
      <c r="S110" s="89"/>
    </row>
    <row r="111" spans="1:19" ht="12.75">
      <c r="A111" s="82">
        <v>8</v>
      </c>
      <c r="B111" s="24">
        <v>850091801</v>
      </c>
      <c r="C111" s="25" t="s">
        <v>36</v>
      </c>
      <c r="D111" s="19"/>
      <c r="E111" s="2"/>
      <c r="F111" s="2"/>
      <c r="G111" s="2"/>
      <c r="H111" s="3">
        <v>0</v>
      </c>
      <c r="I111" s="3">
        <v>84.22</v>
      </c>
      <c r="J111" s="3">
        <v>84.21811</v>
      </c>
      <c r="K111" s="3">
        <f t="shared" si="6"/>
        <v>0.001890000000003056</v>
      </c>
      <c r="L111" s="3"/>
      <c r="M111" s="3"/>
      <c r="N111" s="3"/>
      <c r="O111" s="7" t="s">
        <v>65</v>
      </c>
      <c r="P111" s="77"/>
      <c r="Q111" s="3"/>
      <c r="R111" s="3"/>
      <c r="S111" s="89"/>
    </row>
    <row r="112" spans="1:19" ht="12.75">
      <c r="A112" s="82">
        <v>8</v>
      </c>
      <c r="B112" s="24">
        <v>850100000</v>
      </c>
      <c r="C112" s="25" t="s">
        <v>214</v>
      </c>
      <c r="D112" s="95">
        <v>1561</v>
      </c>
      <c r="E112" s="2"/>
      <c r="F112" s="2"/>
      <c r="G112" s="2"/>
      <c r="H112" s="3">
        <v>0</v>
      </c>
      <c r="I112" s="3">
        <v>0</v>
      </c>
      <c r="J112" s="3">
        <v>0</v>
      </c>
      <c r="K112" s="3">
        <f t="shared" si="6"/>
        <v>0</v>
      </c>
      <c r="L112" s="3"/>
      <c r="M112" s="3"/>
      <c r="N112" s="3"/>
      <c r="O112" s="7" t="s">
        <v>65</v>
      </c>
      <c r="P112" s="77">
        <v>1561</v>
      </c>
      <c r="Q112" s="3">
        <v>1561</v>
      </c>
      <c r="R112" s="3"/>
      <c r="S112" s="89"/>
    </row>
    <row r="113" spans="1:19" ht="12.75">
      <c r="A113" s="82">
        <v>9</v>
      </c>
      <c r="B113" s="24">
        <v>950061907</v>
      </c>
      <c r="C113" s="25" t="s">
        <v>37</v>
      </c>
      <c r="D113" s="19"/>
      <c r="E113" s="2"/>
      <c r="F113" s="2"/>
      <c r="G113" s="2"/>
      <c r="H113" s="3">
        <v>0</v>
      </c>
      <c r="I113" s="3">
        <v>1037.07</v>
      </c>
      <c r="J113" s="3">
        <v>1037.06734</v>
      </c>
      <c r="K113" s="3">
        <f t="shared" si="6"/>
        <v>0.002659999999877982</v>
      </c>
      <c r="L113" s="3"/>
      <c r="M113" s="3"/>
      <c r="N113" s="3"/>
      <c r="O113" s="7" t="s">
        <v>65</v>
      </c>
      <c r="P113" s="77"/>
      <c r="Q113" s="3"/>
      <c r="R113" s="3"/>
      <c r="S113" s="89"/>
    </row>
    <row r="114" spans="1:19" ht="12.75">
      <c r="A114" s="82">
        <v>11</v>
      </c>
      <c r="B114" s="24">
        <v>1150010000</v>
      </c>
      <c r="C114" s="25" t="s">
        <v>38</v>
      </c>
      <c r="D114" s="19"/>
      <c r="E114" s="2"/>
      <c r="F114" s="2"/>
      <c r="G114" s="2"/>
      <c r="H114" s="3">
        <v>0</v>
      </c>
      <c r="I114" s="3">
        <v>1136</v>
      </c>
      <c r="J114" s="3">
        <v>284.65923</v>
      </c>
      <c r="K114" s="3">
        <f t="shared" si="6"/>
        <v>851.34077</v>
      </c>
      <c r="L114" s="3"/>
      <c r="M114" s="3"/>
      <c r="N114" s="3"/>
      <c r="O114" s="7" t="s">
        <v>65</v>
      </c>
      <c r="P114" s="77"/>
      <c r="Q114" s="3"/>
      <c r="R114" s="3"/>
      <c r="S114" s="89"/>
    </row>
    <row r="115" spans="1:19" ht="12.75">
      <c r="A115" s="82">
        <v>2</v>
      </c>
      <c r="B115" s="24">
        <v>1550030000</v>
      </c>
      <c r="C115" s="25" t="s">
        <v>2</v>
      </c>
      <c r="D115" s="19"/>
      <c r="E115" s="2"/>
      <c r="F115" s="2"/>
      <c r="G115" s="2"/>
      <c r="H115" s="3">
        <v>0</v>
      </c>
      <c r="I115" s="3">
        <v>6000</v>
      </c>
      <c r="J115" s="3">
        <v>5549.74154</v>
      </c>
      <c r="K115" s="3">
        <f t="shared" si="6"/>
        <v>450.25846</v>
      </c>
      <c r="L115" s="3"/>
      <c r="M115" s="3"/>
      <c r="N115" s="3"/>
      <c r="O115" s="7" t="s">
        <v>65</v>
      </c>
      <c r="P115" s="77"/>
      <c r="Q115" s="3"/>
      <c r="R115" s="3"/>
      <c r="S115" s="89"/>
    </row>
    <row r="116" spans="1:19" ht="12.75">
      <c r="A116" s="82">
        <v>15</v>
      </c>
      <c r="B116" s="24">
        <v>1550030000</v>
      </c>
      <c r="C116" s="25" t="s">
        <v>2</v>
      </c>
      <c r="D116" s="19"/>
      <c r="E116" s="2"/>
      <c r="F116" s="2"/>
      <c r="G116" s="2"/>
      <c r="H116" s="3">
        <v>0</v>
      </c>
      <c r="I116" s="3">
        <v>1925.71</v>
      </c>
      <c r="J116" s="3">
        <v>1848.94201</v>
      </c>
      <c r="K116" s="3">
        <f t="shared" si="6"/>
        <v>76.76799000000005</v>
      </c>
      <c r="L116" s="3"/>
      <c r="M116" s="3"/>
      <c r="N116" s="3"/>
      <c r="O116" s="7" t="s">
        <v>63</v>
      </c>
      <c r="P116" s="77">
        <v>88</v>
      </c>
      <c r="Q116" s="3"/>
      <c r="R116" s="3">
        <f t="shared" si="7"/>
        <v>88</v>
      </c>
      <c r="S116" s="93">
        <v>88</v>
      </c>
    </row>
    <row r="117" spans="1:19" ht="12.75">
      <c r="A117" s="82">
        <v>15</v>
      </c>
      <c r="B117" s="24">
        <v>1550031432</v>
      </c>
      <c r="C117" s="25" t="s">
        <v>42</v>
      </c>
      <c r="D117" s="19"/>
      <c r="E117" s="2"/>
      <c r="F117" s="2"/>
      <c r="G117" s="2"/>
      <c r="H117" s="3">
        <v>0</v>
      </c>
      <c r="I117" s="3">
        <v>90</v>
      </c>
      <c r="J117" s="3">
        <v>78.88</v>
      </c>
      <c r="K117" s="3">
        <f t="shared" si="6"/>
        <v>11.120000000000005</v>
      </c>
      <c r="L117" s="3"/>
      <c r="M117" s="3"/>
      <c r="N117" s="3"/>
      <c r="O117" s="7" t="s">
        <v>65</v>
      </c>
      <c r="P117" s="77"/>
      <c r="Q117" s="3"/>
      <c r="R117" s="3"/>
      <c r="S117" s="89"/>
    </row>
    <row r="118" spans="1:19" ht="12.75">
      <c r="A118" s="82">
        <v>14</v>
      </c>
      <c r="B118" s="24">
        <v>1750071440</v>
      </c>
      <c r="C118" s="25" t="s">
        <v>209</v>
      </c>
      <c r="D118" s="22">
        <v>49558</v>
      </c>
      <c r="E118" s="27">
        <v>32422</v>
      </c>
      <c r="F118" s="27">
        <v>0</v>
      </c>
      <c r="G118" s="28">
        <v>0</v>
      </c>
      <c r="H118" s="3">
        <v>0</v>
      </c>
      <c r="I118" s="3">
        <v>33465.65</v>
      </c>
      <c r="J118" s="3">
        <v>14837.860130000001</v>
      </c>
      <c r="K118" s="3">
        <f t="shared" si="6"/>
        <v>18627.78987</v>
      </c>
      <c r="L118" s="3"/>
      <c r="M118" s="3"/>
      <c r="N118" s="3"/>
      <c r="O118" s="7" t="s">
        <v>63</v>
      </c>
      <c r="P118" s="77">
        <v>21530</v>
      </c>
      <c r="Q118" s="3"/>
      <c r="R118" s="3">
        <f t="shared" si="7"/>
        <v>21530</v>
      </c>
      <c r="S118" s="93">
        <v>21530</v>
      </c>
    </row>
    <row r="119" spans="1:19" s="12" customFormat="1" ht="12.75">
      <c r="A119" s="82">
        <v>2</v>
      </c>
      <c r="B119" s="24" t="s">
        <v>77</v>
      </c>
      <c r="C119" s="25" t="s">
        <v>4</v>
      </c>
      <c r="D119" s="22">
        <v>3147.75</v>
      </c>
      <c r="E119" s="27">
        <v>0</v>
      </c>
      <c r="F119" s="27">
        <v>0</v>
      </c>
      <c r="G119" s="27">
        <v>0</v>
      </c>
      <c r="H119" s="3">
        <v>0</v>
      </c>
      <c r="I119" s="3">
        <v>1059</v>
      </c>
      <c r="J119" s="3">
        <v>338.60985</v>
      </c>
      <c r="K119" s="3">
        <f t="shared" si="6"/>
        <v>720.39015</v>
      </c>
      <c r="L119" s="3"/>
      <c r="M119" s="3"/>
      <c r="N119" s="3"/>
      <c r="O119" s="7" t="s">
        <v>63</v>
      </c>
      <c r="P119" s="77">
        <v>1000</v>
      </c>
      <c r="Q119" s="3">
        <v>480</v>
      </c>
      <c r="R119" s="3">
        <f t="shared" si="7"/>
        <v>520</v>
      </c>
      <c r="S119" s="93">
        <v>520</v>
      </c>
    </row>
    <row r="120" spans="1:19" s="12" customFormat="1" ht="12.75">
      <c r="A120" s="82">
        <v>2</v>
      </c>
      <c r="B120" s="24" t="s">
        <v>78</v>
      </c>
      <c r="C120" s="25" t="s">
        <v>5</v>
      </c>
      <c r="D120" s="22">
        <v>2500</v>
      </c>
      <c r="E120" s="27">
        <v>0</v>
      </c>
      <c r="F120" s="27">
        <v>0</v>
      </c>
      <c r="G120" s="27">
        <v>0</v>
      </c>
      <c r="H120" s="3">
        <v>0</v>
      </c>
      <c r="I120" s="3">
        <v>632</v>
      </c>
      <c r="J120" s="3">
        <v>357.99552</v>
      </c>
      <c r="K120" s="3">
        <f t="shared" si="6"/>
        <v>274.00448</v>
      </c>
      <c r="L120" s="3"/>
      <c r="M120" s="3"/>
      <c r="N120" s="3"/>
      <c r="O120" s="7" t="s">
        <v>63</v>
      </c>
      <c r="P120" s="77">
        <v>900</v>
      </c>
      <c r="Q120" s="3">
        <v>450</v>
      </c>
      <c r="R120" s="3">
        <f t="shared" si="7"/>
        <v>450</v>
      </c>
      <c r="S120" s="93">
        <v>450</v>
      </c>
    </row>
    <row r="121" spans="1:19" ht="12.75">
      <c r="A121" s="82">
        <v>7</v>
      </c>
      <c r="B121" s="24">
        <v>1750270000</v>
      </c>
      <c r="C121" s="25" t="s">
        <v>33</v>
      </c>
      <c r="D121" s="19"/>
      <c r="E121" s="2"/>
      <c r="F121" s="2"/>
      <c r="G121" s="2"/>
      <c r="H121" s="3">
        <v>0</v>
      </c>
      <c r="I121" s="3">
        <v>855</v>
      </c>
      <c r="J121" s="3">
        <v>855</v>
      </c>
      <c r="K121" s="3">
        <f t="shared" si="6"/>
        <v>0</v>
      </c>
      <c r="L121" s="3"/>
      <c r="M121" s="3"/>
      <c r="N121" s="3"/>
      <c r="O121" s="7" t="s">
        <v>65</v>
      </c>
      <c r="P121" s="77"/>
      <c r="Q121" s="3"/>
      <c r="R121" s="3"/>
      <c r="S121" s="89"/>
    </row>
    <row r="122" spans="1:19" ht="12.75">
      <c r="A122" s="82">
        <v>2</v>
      </c>
      <c r="B122" s="24">
        <v>1750330000</v>
      </c>
      <c r="C122" s="25" t="s">
        <v>79</v>
      </c>
      <c r="D122" s="22">
        <v>3262.12</v>
      </c>
      <c r="E122" s="27">
        <v>0</v>
      </c>
      <c r="F122" s="27">
        <v>0</v>
      </c>
      <c r="G122" s="27">
        <v>0</v>
      </c>
      <c r="H122" s="3">
        <v>0</v>
      </c>
      <c r="I122" s="3">
        <v>2419</v>
      </c>
      <c r="J122" s="3">
        <v>1700.35031</v>
      </c>
      <c r="K122" s="3">
        <f t="shared" si="6"/>
        <v>718.64969</v>
      </c>
      <c r="L122" s="3"/>
      <c r="M122" s="3"/>
      <c r="N122" s="3"/>
      <c r="O122" s="7" t="s">
        <v>63</v>
      </c>
      <c r="P122" s="77">
        <v>70</v>
      </c>
      <c r="Q122" s="3"/>
      <c r="R122" s="3">
        <f t="shared" si="7"/>
        <v>70</v>
      </c>
      <c r="S122" s="93">
        <v>70</v>
      </c>
    </row>
    <row r="123" spans="1:19" ht="12.75">
      <c r="A123" s="82">
        <v>2</v>
      </c>
      <c r="B123" s="24" t="s">
        <v>146</v>
      </c>
      <c r="C123" s="25" t="s">
        <v>147</v>
      </c>
      <c r="D123" s="22">
        <v>38744.600000000006</v>
      </c>
      <c r="E123" s="27">
        <v>0</v>
      </c>
      <c r="F123" s="27">
        <v>0</v>
      </c>
      <c r="G123" s="27">
        <v>0</v>
      </c>
      <c r="H123" s="3">
        <v>0</v>
      </c>
      <c r="I123" s="3">
        <v>1600</v>
      </c>
      <c r="J123" s="3">
        <v>1446.01119</v>
      </c>
      <c r="K123" s="3">
        <f t="shared" si="6"/>
        <v>153.98881000000006</v>
      </c>
      <c r="L123" s="3"/>
      <c r="M123" s="3"/>
      <c r="N123" s="3"/>
      <c r="O123" s="7" t="s">
        <v>65</v>
      </c>
      <c r="P123" s="77">
        <v>100</v>
      </c>
      <c r="Q123" s="3"/>
      <c r="R123" s="3">
        <f t="shared" si="7"/>
        <v>100</v>
      </c>
      <c r="S123" s="93">
        <v>100</v>
      </c>
    </row>
    <row r="124" spans="1:19" s="13" customFormat="1" ht="12.75">
      <c r="A124" s="82">
        <v>2</v>
      </c>
      <c r="B124" s="24" t="s">
        <v>75</v>
      </c>
      <c r="C124" s="25" t="s">
        <v>76</v>
      </c>
      <c r="D124" s="22">
        <v>7440</v>
      </c>
      <c r="E124" s="27">
        <v>0</v>
      </c>
      <c r="F124" s="27">
        <v>0</v>
      </c>
      <c r="G124" s="27">
        <v>0</v>
      </c>
      <c r="H124" s="3">
        <v>0</v>
      </c>
      <c r="I124" s="3">
        <v>4150</v>
      </c>
      <c r="J124" s="3">
        <v>2518.8347200000003</v>
      </c>
      <c r="K124" s="3">
        <f t="shared" si="6"/>
        <v>1631.1652799999997</v>
      </c>
      <c r="L124" s="3"/>
      <c r="M124" s="3"/>
      <c r="N124" s="3"/>
      <c r="O124" s="7" t="s">
        <v>63</v>
      </c>
      <c r="P124" s="77">
        <v>830</v>
      </c>
      <c r="Q124" s="3"/>
      <c r="R124" s="3">
        <f t="shared" si="7"/>
        <v>830</v>
      </c>
      <c r="S124" s="93">
        <v>830</v>
      </c>
    </row>
    <row r="125" spans="1:19" s="13" customFormat="1" ht="12.75">
      <c r="A125" s="82">
        <v>2</v>
      </c>
      <c r="B125" s="24" t="s">
        <v>73</v>
      </c>
      <c r="C125" s="25" t="s">
        <v>74</v>
      </c>
      <c r="D125" s="22">
        <v>156499</v>
      </c>
      <c r="E125" s="27">
        <v>0</v>
      </c>
      <c r="F125" s="28">
        <v>15285</v>
      </c>
      <c r="G125" s="27">
        <v>55073</v>
      </c>
      <c r="H125" s="3">
        <v>0</v>
      </c>
      <c r="I125" s="3">
        <v>12154.48</v>
      </c>
      <c r="J125" s="3">
        <v>320.313</v>
      </c>
      <c r="K125" s="3">
        <f t="shared" si="6"/>
        <v>11834.167</v>
      </c>
      <c r="L125" s="3"/>
      <c r="M125" s="3"/>
      <c r="N125" s="3"/>
      <c r="O125" s="7" t="s">
        <v>63</v>
      </c>
      <c r="P125" s="77">
        <v>49506</v>
      </c>
      <c r="Q125" s="3">
        <v>49506</v>
      </c>
      <c r="R125" s="3">
        <f t="shared" si="7"/>
        <v>0</v>
      </c>
      <c r="S125" s="93">
        <v>0</v>
      </c>
    </row>
    <row r="126" spans="1:19" ht="12.75">
      <c r="A126" s="82">
        <v>2</v>
      </c>
      <c r="B126" s="24">
        <v>1750481428</v>
      </c>
      <c r="C126" s="25" t="s">
        <v>6</v>
      </c>
      <c r="D126" s="19"/>
      <c r="E126" s="2"/>
      <c r="F126" s="2"/>
      <c r="G126" s="2"/>
      <c r="H126" s="3">
        <v>0</v>
      </c>
      <c r="I126" s="3">
        <v>2</v>
      </c>
      <c r="J126" s="3">
        <v>0</v>
      </c>
      <c r="K126" s="3">
        <f t="shared" si="6"/>
        <v>2</v>
      </c>
      <c r="L126" s="3"/>
      <c r="M126" s="3"/>
      <c r="N126" s="3"/>
      <c r="O126" s="7" t="s">
        <v>65</v>
      </c>
      <c r="P126" s="77"/>
      <c r="Q126" s="3"/>
      <c r="R126" s="3"/>
      <c r="S126" s="89"/>
    </row>
    <row r="127" spans="1:19" ht="12.75">
      <c r="A127" s="82">
        <v>2</v>
      </c>
      <c r="B127" s="24">
        <v>1750551432</v>
      </c>
      <c r="C127" s="25" t="s">
        <v>7</v>
      </c>
      <c r="D127" s="19"/>
      <c r="E127" s="2"/>
      <c r="F127" s="2"/>
      <c r="G127" s="2"/>
      <c r="H127" s="3">
        <v>0</v>
      </c>
      <c r="I127" s="3">
        <v>203.03</v>
      </c>
      <c r="J127" s="3">
        <v>203.02589</v>
      </c>
      <c r="K127" s="3">
        <f t="shared" si="6"/>
        <v>0.0041099999999971715</v>
      </c>
      <c r="L127" s="3"/>
      <c r="M127" s="3"/>
      <c r="N127" s="3"/>
      <c r="O127" s="7" t="s">
        <v>65</v>
      </c>
      <c r="P127" s="77"/>
      <c r="Q127" s="3"/>
      <c r="R127" s="3"/>
      <c r="S127" s="89"/>
    </row>
    <row r="128" spans="1:19" ht="12.75">
      <c r="A128" s="82">
        <v>14</v>
      </c>
      <c r="B128" s="24">
        <v>1750551432</v>
      </c>
      <c r="C128" s="25" t="s">
        <v>7</v>
      </c>
      <c r="D128" s="19"/>
      <c r="E128" s="2"/>
      <c r="F128" s="2"/>
      <c r="G128" s="2"/>
      <c r="H128" s="3">
        <v>0</v>
      </c>
      <c r="I128" s="3">
        <v>2</v>
      </c>
      <c r="J128" s="3">
        <v>0</v>
      </c>
      <c r="K128" s="3">
        <f t="shared" si="6"/>
        <v>2</v>
      </c>
      <c r="L128" s="3"/>
      <c r="M128" s="3"/>
      <c r="N128" s="3"/>
      <c r="O128" s="7" t="s">
        <v>65</v>
      </c>
      <c r="P128" s="77"/>
      <c r="Q128" s="3"/>
      <c r="R128" s="3"/>
      <c r="S128" s="89"/>
    </row>
    <row r="129" spans="1:19" ht="12.75">
      <c r="A129" s="82">
        <v>2</v>
      </c>
      <c r="B129" s="24">
        <v>1750571910</v>
      </c>
      <c r="C129" s="25" t="s">
        <v>148</v>
      </c>
      <c r="D129" s="22">
        <v>45616</v>
      </c>
      <c r="E129" s="27">
        <v>0</v>
      </c>
      <c r="F129" s="27">
        <v>0</v>
      </c>
      <c r="G129" s="28">
        <v>0</v>
      </c>
      <c r="H129" s="3">
        <v>0</v>
      </c>
      <c r="I129" s="3">
        <v>14800</v>
      </c>
      <c r="J129" s="3">
        <v>513.2660999999999</v>
      </c>
      <c r="K129" s="3">
        <f t="shared" si="6"/>
        <v>14286.7339</v>
      </c>
      <c r="L129" s="3"/>
      <c r="M129" s="3"/>
      <c r="N129" s="3"/>
      <c r="O129" s="7" t="s">
        <v>63</v>
      </c>
      <c r="P129" s="77">
        <v>34500</v>
      </c>
      <c r="Q129" s="3">
        <v>6210</v>
      </c>
      <c r="R129" s="3">
        <f t="shared" si="7"/>
        <v>28290</v>
      </c>
      <c r="S129" s="93">
        <v>28290</v>
      </c>
    </row>
    <row r="130" spans="1:19" ht="12.75">
      <c r="A130" s="82">
        <v>14</v>
      </c>
      <c r="B130" s="24">
        <v>1750571910</v>
      </c>
      <c r="C130" s="25" t="s">
        <v>8</v>
      </c>
      <c r="D130" s="19"/>
      <c r="E130" s="2"/>
      <c r="F130" s="2"/>
      <c r="G130" s="2"/>
      <c r="H130" s="3">
        <v>0</v>
      </c>
      <c r="I130" s="3">
        <v>10000</v>
      </c>
      <c r="J130" s="3">
        <v>350.7041</v>
      </c>
      <c r="K130" s="3">
        <f t="shared" si="6"/>
        <v>9649.2959</v>
      </c>
      <c r="L130" s="3"/>
      <c r="M130" s="3"/>
      <c r="N130" s="3"/>
      <c r="O130" s="7" t="s">
        <v>63</v>
      </c>
      <c r="P130" s="77">
        <v>8450</v>
      </c>
      <c r="Q130" s="3"/>
      <c r="R130" s="3">
        <f t="shared" si="7"/>
        <v>8450</v>
      </c>
      <c r="S130" s="93">
        <v>8450</v>
      </c>
    </row>
    <row r="131" spans="1:19" ht="12.75">
      <c r="A131" s="82">
        <v>14</v>
      </c>
      <c r="B131" s="24">
        <v>1750581414</v>
      </c>
      <c r="C131" s="25" t="s">
        <v>39</v>
      </c>
      <c r="D131" s="19"/>
      <c r="E131" s="2"/>
      <c r="F131" s="2"/>
      <c r="G131" s="2"/>
      <c r="H131" s="3">
        <v>0</v>
      </c>
      <c r="I131" s="3">
        <v>8910</v>
      </c>
      <c r="J131" s="3">
        <v>7728.79</v>
      </c>
      <c r="K131" s="3">
        <f t="shared" si="6"/>
        <v>1181.21</v>
      </c>
      <c r="L131" s="3"/>
      <c r="M131" s="3"/>
      <c r="N131" s="3"/>
      <c r="O131" s="7" t="s">
        <v>65</v>
      </c>
      <c r="P131" s="77"/>
      <c r="Q131" s="3"/>
      <c r="R131" s="3"/>
      <c r="S131" s="89"/>
    </row>
    <row r="132" spans="1:19" ht="25.5">
      <c r="A132" s="82">
        <v>14</v>
      </c>
      <c r="B132" s="24" t="s">
        <v>159</v>
      </c>
      <c r="C132" s="25" t="s">
        <v>160</v>
      </c>
      <c r="D132" s="22">
        <v>12300</v>
      </c>
      <c r="E132" s="27">
        <v>9200</v>
      </c>
      <c r="F132" s="2"/>
      <c r="G132" s="2"/>
      <c r="H132" s="3">
        <v>0</v>
      </c>
      <c r="I132" s="3">
        <v>12300</v>
      </c>
      <c r="J132" s="3">
        <v>3075.09202</v>
      </c>
      <c r="K132" s="3">
        <f t="shared" si="6"/>
        <v>9224.90798</v>
      </c>
      <c r="L132" s="3"/>
      <c r="M132" s="3"/>
      <c r="N132" s="3"/>
      <c r="O132" s="7" t="s">
        <v>63</v>
      </c>
      <c r="P132" s="77">
        <v>537.4</v>
      </c>
      <c r="Q132" s="3"/>
      <c r="R132" s="3">
        <f t="shared" si="7"/>
        <v>537.4</v>
      </c>
      <c r="S132" s="89">
        <v>537.4</v>
      </c>
    </row>
    <row r="133" spans="1:19" ht="12.75">
      <c r="A133" s="82">
        <v>18</v>
      </c>
      <c r="B133" s="24">
        <v>1850010000</v>
      </c>
      <c r="C133" s="25" t="s">
        <v>43</v>
      </c>
      <c r="D133" s="19"/>
      <c r="E133" s="2"/>
      <c r="F133" s="2"/>
      <c r="G133" s="2"/>
      <c r="H133" s="3">
        <v>0</v>
      </c>
      <c r="I133" s="3">
        <v>2664.57</v>
      </c>
      <c r="J133" s="3">
        <v>1453.51825</v>
      </c>
      <c r="K133" s="3">
        <f t="shared" si="6"/>
        <v>1211.05175</v>
      </c>
      <c r="L133" s="3"/>
      <c r="M133" s="3"/>
      <c r="N133" s="3"/>
      <c r="O133" s="7" t="s">
        <v>63</v>
      </c>
      <c r="P133" s="77">
        <v>1211</v>
      </c>
      <c r="Q133" s="3"/>
      <c r="R133" s="3">
        <f t="shared" si="7"/>
        <v>1211</v>
      </c>
      <c r="S133" s="93">
        <v>1211</v>
      </c>
    </row>
    <row r="134" spans="1:19" ht="12.75">
      <c r="A134" s="82">
        <v>2</v>
      </c>
      <c r="B134" s="24">
        <v>1739000000</v>
      </c>
      <c r="C134" s="25" t="s">
        <v>3</v>
      </c>
      <c r="D134" s="19"/>
      <c r="E134" s="2"/>
      <c r="F134" s="2"/>
      <c r="G134" s="2"/>
      <c r="H134" s="3">
        <v>750</v>
      </c>
      <c r="I134" s="3">
        <v>850</v>
      </c>
      <c r="J134" s="3">
        <v>850</v>
      </c>
      <c r="K134" s="3">
        <f t="shared" si="6"/>
        <v>0</v>
      </c>
      <c r="L134" s="3"/>
      <c r="M134" s="3"/>
      <c r="N134" s="3"/>
      <c r="O134" s="7" t="s">
        <v>65</v>
      </c>
      <c r="P134" s="77"/>
      <c r="Q134" s="3"/>
      <c r="R134" s="3"/>
      <c r="S134" s="89"/>
    </row>
    <row r="135" spans="1:19" ht="12.75">
      <c r="A135" s="82">
        <v>15</v>
      </c>
      <c r="B135" s="24">
        <v>1550020000</v>
      </c>
      <c r="C135" s="25" t="s">
        <v>41</v>
      </c>
      <c r="D135" s="19"/>
      <c r="E135" s="2"/>
      <c r="F135" s="2"/>
      <c r="G135" s="2"/>
      <c r="H135" s="3">
        <v>0</v>
      </c>
      <c r="I135" s="3">
        <v>1200.7</v>
      </c>
      <c r="J135" s="3">
        <v>1153.8068</v>
      </c>
      <c r="K135" s="3">
        <f t="shared" si="6"/>
        <v>46.89319999999998</v>
      </c>
      <c r="L135" s="3"/>
      <c r="M135" s="3"/>
      <c r="N135" s="3"/>
      <c r="O135" s="7" t="s">
        <v>63</v>
      </c>
      <c r="P135" s="77">
        <v>1</v>
      </c>
      <c r="Q135" s="3"/>
      <c r="R135" s="3">
        <f t="shared" si="7"/>
        <v>1</v>
      </c>
      <c r="S135" s="93">
        <v>1</v>
      </c>
    </row>
    <row r="136" spans="1:19" ht="13.5" thickBot="1">
      <c r="A136" s="97">
        <v>15</v>
      </c>
      <c r="B136" s="60">
        <v>1550010000</v>
      </c>
      <c r="C136" s="61" t="s">
        <v>40</v>
      </c>
      <c r="D136" s="62"/>
      <c r="E136" s="63"/>
      <c r="F136" s="63"/>
      <c r="G136" s="63"/>
      <c r="H136" s="64">
        <v>0</v>
      </c>
      <c r="I136" s="64">
        <v>360.44</v>
      </c>
      <c r="J136" s="64">
        <v>40</v>
      </c>
      <c r="K136" s="64">
        <f t="shared" si="6"/>
        <v>320.44</v>
      </c>
      <c r="L136" s="64"/>
      <c r="M136" s="64"/>
      <c r="N136" s="64"/>
      <c r="O136" s="65" t="s">
        <v>63</v>
      </c>
      <c r="P136" s="78">
        <v>261</v>
      </c>
      <c r="Q136" s="64"/>
      <c r="R136" s="64">
        <f t="shared" si="7"/>
        <v>261</v>
      </c>
      <c r="S136" s="96">
        <v>261</v>
      </c>
    </row>
    <row r="137" spans="1:37" s="55" customFormat="1" ht="15.75" customHeight="1" thickBot="1">
      <c r="A137" s="99" t="s">
        <v>54</v>
      </c>
      <c r="B137" s="100"/>
      <c r="C137" s="101"/>
      <c r="D137" s="66"/>
      <c r="E137" s="66"/>
      <c r="F137" s="66"/>
      <c r="G137" s="66"/>
      <c r="H137" s="67">
        <f>SUM(H5:H136)</f>
        <v>28820</v>
      </c>
      <c r="I137" s="67">
        <f>SUM(I5:I136)</f>
        <v>1047239.5799999998</v>
      </c>
      <c r="J137" s="67">
        <f>SUM(J5:J136)</f>
        <v>474962.02307000005</v>
      </c>
      <c r="K137" s="67">
        <f>SUM(K5:K136)</f>
        <v>572277.5569299998</v>
      </c>
      <c r="L137" s="67"/>
      <c r="M137" s="67">
        <f>SUM(M5:M136)</f>
        <v>344.48893</v>
      </c>
      <c r="N137" s="67">
        <f>SUM(N5:N136)</f>
        <v>174892.64507000003</v>
      </c>
      <c r="O137" s="67"/>
      <c r="P137" s="79">
        <f>SUM(P5:P136)</f>
        <v>732586.8460099999</v>
      </c>
      <c r="Q137" s="67">
        <f>SUM(Q5:Q136)</f>
        <v>178162.2</v>
      </c>
      <c r="R137" s="67">
        <f>SUM(R5:R136)</f>
        <v>554424.6460099999</v>
      </c>
      <c r="S137" s="90">
        <f>SUM(S5:S136)</f>
        <v>572298.32175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</row>
    <row r="138" spans="1:37" s="8" customFormat="1" ht="11.25">
      <c r="A138" s="10"/>
      <c r="B138" s="9"/>
      <c r="C138" s="9"/>
      <c r="D138" s="11"/>
      <c r="E138" s="9"/>
      <c r="F138" s="9"/>
      <c r="G138" s="9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8" customFormat="1" ht="12.75">
      <c r="A139" s="10"/>
      <c r="B139" s="9"/>
      <c r="C139" s="9"/>
      <c r="D139" s="11"/>
      <c r="E139" s="9"/>
      <c r="F139" s="9"/>
      <c r="G139" s="9"/>
      <c r="H139" s="1"/>
      <c r="I139" s="1"/>
      <c r="J139" s="1"/>
      <c r="K139" s="1"/>
      <c r="L139" s="18"/>
      <c r="M139" s="18"/>
      <c r="N139" s="18"/>
      <c r="O139" s="18"/>
      <c r="P139" s="18"/>
      <c r="Q139" s="18"/>
      <c r="R139" s="18"/>
      <c r="S139" s="18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8" customFormat="1" ht="11.25">
      <c r="A140" s="10"/>
      <c r="B140" s="9"/>
      <c r="C140" s="9"/>
      <c r="D140" s="11"/>
      <c r="E140" s="9"/>
      <c r="F140" s="9"/>
      <c r="G140" s="9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8" customFormat="1" ht="11.25">
      <c r="A141" s="10"/>
      <c r="B141" s="9"/>
      <c r="C141" s="9"/>
      <c r="D141" s="11"/>
      <c r="E141" s="9"/>
      <c r="F141" s="9"/>
      <c r="G141" s="9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8" customFormat="1" ht="11.25">
      <c r="A142" s="10"/>
      <c r="B142" s="9"/>
      <c r="C142" s="9"/>
      <c r="D142" s="11"/>
      <c r="E142" s="9"/>
      <c r="F142" s="9"/>
      <c r="G142" s="9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8" customFormat="1" ht="11.25">
      <c r="A143" s="10"/>
      <c r="B143" s="9"/>
      <c r="C143" s="9"/>
      <c r="D143" s="11"/>
      <c r="E143" s="9"/>
      <c r="F143" s="9"/>
      <c r="G143" s="9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8" customFormat="1" ht="11.25">
      <c r="A144" s="10"/>
      <c r="B144" s="9"/>
      <c r="C144" s="9"/>
      <c r="D144" s="11"/>
      <c r="E144" s="9"/>
      <c r="F144" s="9"/>
      <c r="G144" s="9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8" customFormat="1" ht="11.25">
      <c r="A145" s="10"/>
      <c r="B145" s="9"/>
      <c r="C145" s="9"/>
      <c r="D145" s="11"/>
      <c r="E145" s="9"/>
      <c r="F145" s="9"/>
      <c r="G145" s="9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8" customFormat="1" ht="11.25">
      <c r="A146" s="10"/>
      <c r="B146" s="9"/>
      <c r="C146" s="9"/>
      <c r="D146" s="11"/>
      <c r="E146" s="9"/>
      <c r="F146" s="9"/>
      <c r="G146" s="9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8" customFormat="1" ht="11.25">
      <c r="A147" s="10"/>
      <c r="B147" s="9"/>
      <c r="C147" s="9"/>
      <c r="D147" s="11"/>
      <c r="E147" s="9"/>
      <c r="F147" s="9"/>
      <c r="G147" s="9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8" customFormat="1" ht="11.25">
      <c r="A148" s="10"/>
      <c r="B148" s="9"/>
      <c r="C148" s="9"/>
      <c r="D148" s="11"/>
      <c r="E148" s="9"/>
      <c r="F148" s="9"/>
      <c r="G148" s="9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8" customFormat="1" ht="11.25">
      <c r="A149" s="10"/>
      <c r="B149" s="9"/>
      <c r="C149" s="9"/>
      <c r="D149" s="11"/>
      <c r="E149" s="9"/>
      <c r="F149" s="9"/>
      <c r="G149" s="9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8" customFormat="1" ht="11.25">
      <c r="A150" s="10"/>
      <c r="B150" s="9"/>
      <c r="C150" s="9"/>
      <c r="D150" s="11"/>
      <c r="E150" s="9"/>
      <c r="F150" s="9"/>
      <c r="G150" s="9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8" customFormat="1" ht="11.25">
      <c r="A151" s="10"/>
      <c r="B151" s="9"/>
      <c r="C151" s="9"/>
      <c r="D151" s="11"/>
      <c r="E151" s="9"/>
      <c r="F151" s="9"/>
      <c r="G151" s="9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8" customFormat="1" ht="11.25">
      <c r="A152" s="10"/>
      <c r="B152" s="9"/>
      <c r="C152" s="9"/>
      <c r="D152" s="11"/>
      <c r="E152" s="9"/>
      <c r="F152" s="9"/>
      <c r="G152" s="9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8" customFormat="1" ht="11.25">
      <c r="A153" s="10"/>
      <c r="B153" s="9"/>
      <c r="C153" s="9"/>
      <c r="D153" s="11"/>
      <c r="E153" s="9"/>
      <c r="F153" s="9"/>
      <c r="G153" s="9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8" customFormat="1" ht="11.25">
      <c r="A154" s="10"/>
      <c r="B154" s="9"/>
      <c r="C154" s="9"/>
      <c r="D154" s="11"/>
      <c r="E154" s="9"/>
      <c r="F154" s="9"/>
      <c r="G154" s="9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8" customFormat="1" ht="11.25">
      <c r="A155" s="10"/>
      <c r="B155" s="9"/>
      <c r="C155" s="9"/>
      <c r="D155" s="11"/>
      <c r="E155" s="9"/>
      <c r="F155" s="9"/>
      <c r="G155" s="9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8" customFormat="1" ht="11.25">
      <c r="A156" s="10"/>
      <c r="B156" s="9"/>
      <c r="C156" s="9"/>
      <c r="D156" s="11"/>
      <c r="E156" s="9"/>
      <c r="F156" s="9"/>
      <c r="G156" s="9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8" customFormat="1" ht="11.25">
      <c r="A157" s="10"/>
      <c r="B157" s="9"/>
      <c r="C157" s="9"/>
      <c r="D157" s="11"/>
      <c r="E157" s="9"/>
      <c r="F157" s="9"/>
      <c r="G157" s="9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</sheetData>
  <sheetProtection/>
  <autoFilter ref="A4:A126"/>
  <mergeCells count="2">
    <mergeCell ref="A137:C137"/>
    <mergeCell ref="A1:C1"/>
  </mergeCells>
  <printOptions/>
  <pageMargins left="0.07874015748031496" right="0.07874015748031496" top="0.3937007874015748" bottom="0.6299212598425197" header="0.5118110236220472" footer="0.5118110236220472"/>
  <pageSetup fitToHeight="0" fitToWidth="0" horizontalDpi="600" verticalDpi="600" orientation="landscape" paperSize="8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 Jan</dc:creator>
  <cp:keywords/>
  <dc:description/>
  <cp:lastModifiedBy>Matouskova Anna</cp:lastModifiedBy>
  <cp:lastPrinted>2014-03-27T13:01:41Z</cp:lastPrinted>
  <dcterms:created xsi:type="dcterms:W3CDTF">2014-02-03T10:30:31Z</dcterms:created>
  <dcterms:modified xsi:type="dcterms:W3CDTF">2014-03-27T13:02:37Z</dcterms:modified>
  <cp:category/>
  <cp:version/>
  <cp:contentType/>
  <cp:contentStatus/>
</cp:coreProperties>
</file>