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1"/>
  </bookViews>
  <sheets>
    <sheet name="Bilance PaV" sheetId="1" r:id="rId1"/>
    <sheet name="92602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<sst xmlns="http://schemas.openxmlformats.org/spreadsheetml/2006/main" count="210" uniqueCount="122">
  <si>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</si>
  <si>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</si>
  <si>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</si>
  <si>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</si>
  <si>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</si>
  <si>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</si>
  <si>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</si>
  <si>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</si>
  <si>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</si>
  <si>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</si>
  <si>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</si>
  <si>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</si>
  <si>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</si>
  <si>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</si>
  <si>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</si>
  <si>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</si>
  <si>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</si>
  <si>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</si>
  <si>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</si>
  <si>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</si>
  <si>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</si>
  <si>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</si>
  <si>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</si>
  <si>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</si>
  <si>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</si>
  <si>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</si>
  <si>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</si>
  <si>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</si>
  <si>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</si>
  <si>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</si>
  <si>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</si>
  <si>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</si>
  <si>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</si>
  <si>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</si>
  <si>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</si>
  <si>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</si>
  <si>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</si>
  <si>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</si>
  <si>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</si>
  <si>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</si>
  <si>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</si>
  <si>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</si>
  <si>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</si>
  <si>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</si>
  <si>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</si>
  <si>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</si>
  <si>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</si>
  <si>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</si>
  <si>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</si>
  <si>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</si>
  <si>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</si>
  <si>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</si>
  <si>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</si>
  <si>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</si>
  <si>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</si>
  <si>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</si>
  <si>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</si>
  <si>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</si>
  <si>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</si>
  <si>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</si>
  <si>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</si>
  <si>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</si>
  <si>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</si>
  <si>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</si>
  <si>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příloha č. 2 k ZR-RO 42/14</t>
  </si>
  <si>
    <t>Odbor regionálního rozvoje a evropských projektů</t>
  </si>
  <si>
    <t>926 02 - Dotační fond LK</t>
  </si>
  <si>
    <t>tis.Kč</t>
  </si>
  <si>
    <t>92602 - Dotační fond</t>
  </si>
  <si>
    <t>uk.</t>
  </si>
  <si>
    <t>č.a.</t>
  </si>
  <si>
    <t>§</t>
  </si>
  <si>
    <t>D O T A Č N Í   F O N D</t>
  </si>
  <si>
    <t>SR 2014</t>
  </si>
  <si>
    <t>UR I 2014</t>
  </si>
  <si>
    <t>ZR-RO č.42/14</t>
  </si>
  <si>
    <t>UR II 2014</t>
  </si>
  <si>
    <t>SU</t>
  </si>
  <si>
    <t>x</t>
  </si>
  <si>
    <t>Výdaje dotačního fondu v resortu celkem</t>
  </si>
  <si>
    <t>2xxxxxxxxxx</t>
  </si>
  <si>
    <t xml:space="preserve">Program resortu hospodářského a regionálního rozvoje, evropských projektů a rozvoje venkova </t>
  </si>
  <si>
    <t>205xxxxxxxx</t>
  </si>
  <si>
    <t>Podprogram 2.5 - Podpora regionálních výrobků, výrobců a tradičních řemesel</t>
  </si>
  <si>
    <t>2050000 0000</t>
  </si>
  <si>
    <t>nerozepsaná finanční rezerva podprogramu 2.5</t>
  </si>
  <si>
    <t>nespecifikované rezervy</t>
  </si>
  <si>
    <t>2050032 0000</t>
  </si>
  <si>
    <t>Zlepšení propagace a podpora odbytu ovčích sýrů farmy LUKAVA, Rosenbaumová Jana</t>
  </si>
  <si>
    <t>neinvestiční transfery nefinančním podnikatelským subjektům - f.o.</t>
  </si>
  <si>
    <t>2050033 0000</t>
  </si>
  <si>
    <t>Podpora prodeje a marketingu regionál. výrobků Jizerské hory značky "Konopík", Vejnar Lukáš</t>
  </si>
  <si>
    <t>2050034 0000</t>
  </si>
  <si>
    <t>Prodejní stánek, prodejní náklady, Blahout Petr</t>
  </si>
  <si>
    <t>2050035 0000</t>
  </si>
  <si>
    <t>Regionální výrobky z Maxova, Domov Maxov, sociálně terapeutické dílny</t>
  </si>
  <si>
    <t>neinvestiční transfery cizím příspěvkovým organizacím, příspěv.org.</t>
  </si>
  <si>
    <t>2050036 0000</t>
  </si>
  <si>
    <t>TULIPAN regionálním výrobcem 2014, Sdružení TULIPAN</t>
  </si>
  <si>
    <t>neinvestiční transfery spolkům -občanské sdružení</t>
  </si>
  <si>
    <t>2050037 0000</t>
  </si>
  <si>
    <t>Obnovení a rozšíření odbytu výrobků výtvarné dílny, Prokeš Ladislav</t>
  </si>
  <si>
    <t>2050038 0000</t>
  </si>
  <si>
    <t>Pořízení prodejního stánku, Partlová Eva</t>
  </si>
  <si>
    <t>2050039 0000</t>
  </si>
  <si>
    <t>Zřízení e-shopu a provoz webových stránek Farma Dolec, Vrkoslav Jiří</t>
  </si>
  <si>
    <t>2050040 0000</t>
  </si>
  <si>
    <t>Propagace Lampových - ručně vinutých skleněných perlí, Lampglass s.r.o.</t>
  </si>
  <si>
    <t>neinvestiční transfery nefinančním podnikatelským subjektům - p.o.</t>
  </si>
  <si>
    <t>2050041 0000</t>
  </si>
  <si>
    <t>Tradiční cukrářské výrobky bez konzervačních látek, Mayerová Radka</t>
  </si>
  <si>
    <t>2050042 0000</t>
  </si>
  <si>
    <t>Inovace a rozvoj internetového prodeje, Rakušan Rostislav</t>
  </si>
  <si>
    <t>investiční transfery nefinančním podnikatelským subjektům - f.o.</t>
  </si>
  <si>
    <t>2050043 0000</t>
  </si>
  <si>
    <t>Skleněné foukané figurky - předvádění výroby - workshopy, Sobotka Karel</t>
  </si>
  <si>
    <t>2050044 0000</t>
  </si>
  <si>
    <t>Propagace a ekologické balení výrobků, Vondrová Ludmila</t>
  </si>
  <si>
    <t>2050045 0000</t>
  </si>
  <si>
    <t>Podpora rozvoje živnosti, Kubínová Silvie</t>
  </si>
  <si>
    <t>2050046 0000</t>
  </si>
  <si>
    <t>Změna designu etiket, PIVOVAR ROHOZEC a.s.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</si>
</sst>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  <numFmt numFmtId="166" formatCode="#,##0.00000"/>
    <numFmt numFmtId="167" formatCode="#,##0.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0" fontId="11" fillId="0" borderId="23" xfId="48" applyFont="1" applyBorder="1" applyAlignment="1">
      <alignment vertical="center"/>
      <protection/>
    </xf>
    <xf numFmtId="0" fontId="11" fillId="0" borderId="24" xfId="48" applyFont="1" applyBorder="1" applyAlignment="1">
      <alignment horizontal="center" vertical="center"/>
      <protection/>
    </xf>
    <xf numFmtId="0" fontId="11" fillId="0" borderId="25" xfId="48" applyFont="1" applyBorder="1" applyAlignment="1">
      <alignment horizontal="center" vertical="center"/>
      <protection/>
    </xf>
    <xf numFmtId="0" fontId="11" fillId="0" borderId="26" xfId="48" applyFont="1" applyBorder="1" applyAlignment="1">
      <alignment horizontal="center" vertical="center" wrapText="1"/>
      <protection/>
    </xf>
    <xf numFmtId="4" fontId="11" fillId="0" borderId="26" xfId="48" applyNumberFormat="1" applyFont="1" applyBorder="1" applyAlignment="1">
      <alignment horizontal="center" vertical="center"/>
      <protection/>
    </xf>
    <xf numFmtId="166" fontId="11" fillId="0" borderId="26" xfId="48" applyNumberFormat="1" applyFont="1" applyFill="1" applyBorder="1" applyAlignment="1">
      <alignment horizontal="center" vertical="center" wrapText="1"/>
      <protection/>
    </xf>
    <xf numFmtId="4" fontId="11" fillId="0" borderId="27" xfId="48" applyNumberFormat="1" applyFont="1" applyBorder="1" applyAlignment="1">
      <alignment horizontal="center" vertical="center"/>
      <protection/>
    </xf>
    <xf numFmtId="0" fontId="11" fillId="0" borderId="28" xfId="48" applyFont="1" applyBorder="1" applyAlignment="1">
      <alignment horizontal="center" vertical="center"/>
      <protection/>
    </xf>
    <xf numFmtId="0" fontId="11" fillId="0" borderId="28" xfId="48" applyFont="1" applyBorder="1" applyAlignment="1">
      <alignment horizontal="left" vertical="center" wrapText="1"/>
      <protection/>
    </xf>
    <xf numFmtId="4" fontId="11" fillId="0" borderId="28" xfId="48" applyNumberFormat="1" applyFont="1" applyFill="1" applyBorder="1" applyAlignment="1">
      <alignment vertical="center"/>
      <protection/>
    </xf>
    <xf numFmtId="167" fontId="11" fillId="0" borderId="28" xfId="48" applyNumberFormat="1" applyFont="1" applyFill="1" applyBorder="1" applyAlignment="1">
      <alignment vertical="center"/>
      <protection/>
    </xf>
    <xf numFmtId="165" fontId="11" fillId="0" borderId="28" xfId="48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11" fillId="2" borderId="28" xfId="48" applyFont="1" applyFill="1" applyBorder="1" applyAlignment="1">
      <alignment horizontal="center" vertical="center"/>
      <protection/>
    </xf>
    <xf numFmtId="0" fontId="11" fillId="2" borderId="28" xfId="48" applyFont="1" applyFill="1" applyBorder="1" applyAlignment="1">
      <alignment horizontal="left" vertical="center" wrapText="1"/>
      <protection/>
    </xf>
    <xf numFmtId="4" fontId="11" fillId="2" borderId="28" xfId="48" applyNumberFormat="1" applyFont="1" applyFill="1" applyBorder="1" applyAlignment="1">
      <alignment vertical="center"/>
      <protection/>
    </xf>
    <xf numFmtId="167" fontId="11" fillId="2" borderId="28" xfId="48" applyNumberFormat="1" applyFont="1" applyFill="1" applyBorder="1" applyAlignment="1">
      <alignment vertical="center"/>
      <protection/>
    </xf>
    <xf numFmtId="165" fontId="11" fillId="2" borderId="28" xfId="48" applyNumberFormat="1" applyFont="1" applyFill="1" applyBorder="1" applyAlignment="1">
      <alignment vertical="center"/>
      <protection/>
    </xf>
    <xf numFmtId="0" fontId="11" fillId="34" borderId="29" xfId="48" applyFont="1" applyFill="1" applyBorder="1" applyAlignment="1">
      <alignment horizontal="center"/>
      <protection/>
    </xf>
    <xf numFmtId="0" fontId="11" fillId="34" borderId="30" xfId="48" applyFont="1" applyFill="1" applyBorder="1" applyAlignment="1">
      <alignment horizontal="center"/>
      <protection/>
    </xf>
    <xf numFmtId="0" fontId="11" fillId="34" borderId="31" xfId="48" applyFont="1" applyFill="1" applyBorder="1" applyAlignment="1">
      <alignment horizontal="center"/>
      <protection/>
    </xf>
    <xf numFmtId="49" fontId="11" fillId="34" borderId="32" xfId="48" applyNumberFormat="1" applyFont="1" applyFill="1" applyBorder="1" applyAlignment="1">
      <alignment horizontal="left" wrapText="1"/>
      <protection/>
    </xf>
    <xf numFmtId="4" fontId="11" fillId="34" borderId="32" xfId="48" applyNumberFormat="1" applyFont="1" applyFill="1" applyBorder="1">
      <alignment/>
      <protection/>
    </xf>
    <xf numFmtId="167" fontId="11" fillId="34" borderId="32" xfId="48" applyNumberFormat="1" applyFont="1" applyFill="1" applyBorder="1">
      <alignment/>
      <protection/>
    </xf>
    <xf numFmtId="165" fontId="11" fillId="34" borderId="32" xfId="48" applyNumberFormat="1" applyFont="1" applyFill="1" applyBorder="1">
      <alignment/>
      <protection/>
    </xf>
    <xf numFmtId="166" fontId="0" fillId="0" borderId="0" xfId="0" applyNumberFormat="1" applyAlignment="1">
      <alignment/>
    </xf>
    <xf numFmtId="0" fontId="12" fillId="34" borderId="33" xfId="48" applyFont="1" applyFill="1" applyBorder="1" applyAlignment="1">
      <alignment horizontal="center"/>
      <protection/>
    </xf>
    <xf numFmtId="0" fontId="12" fillId="34" borderId="34" xfId="48" applyFont="1" applyFill="1" applyBorder="1" applyAlignment="1">
      <alignment horizontal="center"/>
      <protection/>
    </xf>
    <xf numFmtId="0" fontId="12" fillId="34" borderId="35" xfId="48" applyFont="1" applyFill="1" applyBorder="1" applyAlignment="1">
      <alignment horizontal="center"/>
      <protection/>
    </xf>
    <xf numFmtId="0" fontId="12" fillId="34" borderId="36" xfId="48" applyFont="1" applyFill="1" applyBorder="1" applyAlignment="1">
      <alignment horizontal="left" wrapText="1"/>
      <protection/>
    </xf>
    <xf numFmtId="4" fontId="12" fillId="34" borderId="36" xfId="48" applyNumberFormat="1" applyFont="1" applyFill="1" applyBorder="1">
      <alignment/>
      <protection/>
    </xf>
    <xf numFmtId="167" fontId="12" fillId="34" borderId="36" xfId="48" applyNumberFormat="1" applyFont="1" applyFill="1" applyBorder="1">
      <alignment/>
      <protection/>
    </xf>
    <xf numFmtId="165" fontId="12" fillId="34" borderId="36" xfId="48" applyNumberFormat="1" applyFont="1" applyFill="1" applyBorder="1">
      <alignment/>
      <protection/>
    </xf>
    <xf numFmtId="0" fontId="11" fillId="0" borderId="29" xfId="48" applyFont="1" applyFill="1" applyBorder="1" applyAlignment="1">
      <alignment horizontal="center"/>
      <protection/>
    </xf>
    <xf numFmtId="0" fontId="11" fillId="0" borderId="30" xfId="48" applyFont="1" applyFill="1" applyBorder="1" applyAlignment="1">
      <alignment horizontal="center"/>
      <protection/>
    </xf>
    <xf numFmtId="0" fontId="11" fillId="0" borderId="31" xfId="48" applyFont="1" applyFill="1" applyBorder="1" applyAlignment="1">
      <alignment horizontal="center"/>
      <protection/>
    </xf>
    <xf numFmtId="49" fontId="11" fillId="0" borderId="32" xfId="48" applyNumberFormat="1" applyFont="1" applyFill="1" applyBorder="1" applyAlignment="1">
      <alignment horizontal="left" wrapText="1"/>
      <protection/>
    </xf>
    <xf numFmtId="4" fontId="11" fillId="0" borderId="32" xfId="48" applyNumberFormat="1" applyFont="1" applyFill="1" applyBorder="1">
      <alignment/>
      <protection/>
    </xf>
    <xf numFmtId="167" fontId="11" fillId="0" borderId="32" xfId="48" applyNumberFormat="1" applyFont="1" applyFill="1" applyBorder="1">
      <alignment/>
      <protection/>
    </xf>
    <xf numFmtId="165" fontId="11" fillId="0" borderId="32" xfId="48" applyNumberFormat="1" applyFont="1" applyFill="1" applyBorder="1">
      <alignment/>
      <protection/>
    </xf>
    <xf numFmtId="0" fontId="12" fillId="0" borderId="33" xfId="48" applyFont="1" applyFill="1" applyBorder="1" applyAlignment="1">
      <alignment horizontal="center"/>
      <protection/>
    </xf>
    <xf numFmtId="0" fontId="12" fillId="0" borderId="34" xfId="48" applyFont="1" applyFill="1" applyBorder="1" applyAlignment="1">
      <alignment horizontal="center"/>
      <protection/>
    </xf>
    <xf numFmtId="0" fontId="12" fillId="0" borderId="35" xfId="48" applyFont="1" applyFill="1" applyBorder="1" applyAlignment="1">
      <alignment horizontal="center"/>
      <protection/>
    </xf>
    <xf numFmtId="0" fontId="12" fillId="0" borderId="36" xfId="48" applyFont="1" applyFill="1" applyBorder="1" applyAlignment="1">
      <alignment horizontal="left" wrapText="1"/>
      <protection/>
    </xf>
    <xf numFmtId="4" fontId="12" fillId="0" borderId="36" xfId="48" applyNumberFormat="1" applyFont="1" applyFill="1" applyBorder="1">
      <alignment/>
      <protection/>
    </xf>
    <xf numFmtId="167" fontId="12" fillId="0" borderId="36" xfId="48" applyNumberFormat="1" applyFont="1" applyFill="1" applyBorder="1">
      <alignment/>
      <protection/>
    </xf>
    <xf numFmtId="165" fontId="12" fillId="0" borderId="36" xfId="48" applyNumberFormat="1" applyFont="1" applyFill="1" applyBorder="1">
      <alignment/>
      <protection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0" fontId="6" fillId="33" borderId="22" xfId="0" applyFont="1" applyFill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0" fontId="9" fillId="0" borderId="0" xfId="47" applyFont="1" applyAlignment="1">
      <alignment horizontal="center" wrapText="1"/>
      <protection/>
    </xf>
    <xf numFmtId="0" fontId="10" fillId="0" borderId="0" xfId="0" applyFont="1" applyAlignment="1">
      <alignment horizontal="center"/>
    </xf>
    <xf numFmtId="0" fontId="0" fillId="0" borderId="26" xfId="48" applyFont="1" applyBorder="1" applyAlignment="1">
      <alignment horizontal="center" vertical="center" textRotation="90" wrapText="1"/>
      <protection/>
    </xf>
    <xf numFmtId="0" fontId="0" fillId="0" borderId="37" xfId="0" applyFont="1" applyBorder="1" applyAlignment="1">
      <alignment horizontal="center" vertical="center" textRotation="90"/>
    </xf>
    <xf numFmtId="0" fontId="0" fillId="0" borderId="38" xfId="0" applyFont="1" applyBorder="1" applyAlignment="1">
      <alignment horizontal="center" vertical="center" textRotation="90"/>
    </xf>
    <xf numFmtId="0" fontId="11" fillId="0" borderId="39" xfId="48" applyFont="1" applyBorder="1" applyAlignment="1">
      <alignment horizontal="center" vertical="center"/>
      <protection/>
    </xf>
    <xf numFmtId="0" fontId="11" fillId="0" borderId="40" xfId="48" applyFont="1" applyBorder="1" applyAlignment="1">
      <alignment horizontal="center" vertical="center"/>
      <protection/>
    </xf>
    <xf numFmtId="0" fontId="11" fillId="0" borderId="28" xfId="48" applyFont="1" applyBorder="1" applyAlignment="1">
      <alignment horizontal="center" vertical="center"/>
      <protection/>
    </xf>
    <xf numFmtId="49" fontId="11" fillId="2" borderId="28" xfId="48" applyNumberFormat="1" applyFont="1" applyFill="1" applyBorder="1" applyAlignment="1">
      <alignment horizontal="center" vertical="center"/>
      <protection/>
    </xf>
    <xf numFmtId="0" fontId="0" fillId="2" borderId="28" xfId="0" applyFill="1" applyBorder="1" applyAlignment="1">
      <alignment horizontal="center" vertical="center"/>
    </xf>
    <xf numFmtId="49" fontId="11" fillId="34" borderId="30" xfId="48" applyNumberFormat="1" applyFont="1" applyFill="1" applyBorder="1" applyAlignment="1">
      <alignment horizontal="center"/>
      <protection/>
    </xf>
    <xf numFmtId="49" fontId="0" fillId="34" borderId="30" xfId="0" applyNumberFormat="1" applyFill="1" applyBorder="1" applyAlignment="1">
      <alignment horizontal="center"/>
    </xf>
    <xf numFmtId="0" fontId="11" fillId="34" borderId="34" xfId="48" applyFont="1" applyFill="1" applyBorder="1" applyAlignment="1">
      <alignment horizontal="center"/>
      <protection/>
    </xf>
    <xf numFmtId="0" fontId="0" fillId="34" borderId="34" xfId="0" applyFill="1" applyBorder="1" applyAlignment="1">
      <alignment horizontal="center"/>
    </xf>
    <xf numFmtId="49" fontId="11" fillId="0" borderId="30" xfId="48" applyNumberFormat="1" applyFont="1" applyFill="1" applyBorder="1" applyAlignment="1">
      <alignment horizontal="center"/>
      <protection/>
    </xf>
    <xf numFmtId="49" fontId="0" fillId="0" borderId="30" xfId="0" applyNumberFormat="1" applyBorder="1" applyAlignment="1">
      <alignment horizontal="center"/>
    </xf>
    <xf numFmtId="0" fontId="11" fillId="0" borderId="34" xfId="48" applyFont="1" applyFill="1" applyBorder="1" applyAlignment="1">
      <alignment horizontal="center"/>
      <protection/>
    </xf>
    <xf numFmtId="0" fontId="0" fillId="0" borderId="34" xfId="0" applyBorder="1" applyAlignment="1">
      <alignment horizontal="center"/>
    </xf>
    <xf numFmtId="0" fontId="11" fillId="0" borderId="41" xfId="48" applyFont="1" applyFill="1" applyBorder="1" applyAlignment="1">
      <alignment horizontal="center"/>
      <protection/>
    </xf>
    <xf numFmtId="0" fontId="11" fillId="0" borderId="42" xfId="48" applyFont="1" applyFill="1" applyBorder="1" applyAlignment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. Rozpočet 2007 - tabulky" xfId="47"/>
    <cellStyle name="normální_Rozpis výdajů 03 bez PO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lcoval\AppData\Local\Microsoft\Windows\Temporary%20Internet%20Files\Content.Outlook\STSHZD9X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lcoval\AppData\Local\Microsoft\Windows\Temporary%20Internet%20Files\Content.Outlook\STSHZD9X\RO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kumenty\Rozpo&#269;et\rozpo&#269;tov&#225;%20opat&#345;en&#237;\RO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5">
          <cell r="D45">
            <v>76221.14</v>
          </cell>
          <cell r="H45">
            <v>3396340.3399999994</v>
          </cell>
          <cell r="O45">
            <v>8557.99</v>
          </cell>
          <cell r="Q45">
            <v>190127.46999999997</v>
          </cell>
        </row>
      </sheetData>
      <sheetData sheetId="2">
        <row r="45">
          <cell r="B45">
            <v>27594</v>
          </cell>
          <cell r="C45">
            <v>214073.19</v>
          </cell>
          <cell r="D45">
            <v>869880.73</v>
          </cell>
          <cell r="E45">
            <v>600580.27</v>
          </cell>
          <cell r="F45">
            <v>3391191.46</v>
          </cell>
          <cell r="G45">
            <v>80120.89</v>
          </cell>
          <cell r="H45">
            <v>61801.07000000001</v>
          </cell>
          <cell r="I45">
            <v>250755.39</v>
          </cell>
          <cell r="K45">
            <v>207288.95</v>
          </cell>
          <cell r="L45">
            <v>43995</v>
          </cell>
          <cell r="M45">
            <v>3375</v>
          </cell>
          <cell r="N45">
            <v>8557.99</v>
          </cell>
          <cell r="O45">
            <v>5000</v>
          </cell>
          <cell r="P45">
            <v>18000</v>
          </cell>
          <cell r="R45">
            <v>0</v>
          </cell>
          <cell r="S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A7" sqref="A7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91" t="s">
        <v>58</v>
      </c>
      <c r="B1" s="91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55</v>
      </c>
      <c r="D2" s="32" t="s">
        <v>75</v>
      </c>
      <c r="E2" s="32" t="s">
        <v>63</v>
      </c>
    </row>
    <row r="3" spans="1:5" ht="15" customHeight="1">
      <c r="A3" s="2" t="s">
        <v>3</v>
      </c>
      <c r="B3" s="29" t="s">
        <v>39</v>
      </c>
      <c r="C3" s="26">
        <f>C4+C5+C6</f>
        <v>2198221.14</v>
      </c>
      <c r="D3" s="26">
        <f>D4+D5+D6</f>
        <v>0</v>
      </c>
      <c r="E3" s="27">
        <f aca="true" t="shared" si="0" ref="E3:E24">C3+D3</f>
        <v>2198221.14</v>
      </c>
    </row>
    <row r="4" spans="1:10" ht="15" customHeight="1">
      <c r="A4" s="6" t="s">
        <v>4</v>
      </c>
      <c r="B4" s="7" t="s">
        <v>5</v>
      </c>
      <c r="C4" s="8">
        <v>2122000</v>
      </c>
      <c r="D4" s="9">
        <f>'[1]příjmy'!$C$31</f>
        <v>0</v>
      </c>
      <c r="E4" s="10">
        <f t="shared" si="0"/>
        <v>2122000</v>
      </c>
      <c r="J4" s="1"/>
    </row>
    <row r="5" spans="1:5" ht="15" customHeight="1">
      <c r="A5" s="6" t="s">
        <v>6</v>
      </c>
      <c r="B5" s="7" t="s">
        <v>7</v>
      </c>
      <c r="C5" s="8">
        <f>'[3]příjmy'!$D$45</f>
        <v>76221.14</v>
      </c>
      <c r="D5" s="4">
        <v>0</v>
      </c>
      <c r="E5" s="10">
        <f t="shared" si="0"/>
        <v>76221.14</v>
      </c>
    </row>
    <row r="6" spans="1:5" ht="15" customHeight="1">
      <c r="A6" s="6" t="s">
        <v>8</v>
      </c>
      <c r="B6" s="7" t="s">
        <v>9</v>
      </c>
      <c r="C6" s="8">
        <v>0</v>
      </c>
      <c r="D6" s="8">
        <f>'[1]příjmy'!$E$31</f>
        <v>0</v>
      </c>
      <c r="E6" s="10">
        <f t="shared" si="0"/>
        <v>0</v>
      </c>
    </row>
    <row r="7" spans="1:5" ht="15" customHeight="1">
      <c r="A7" s="12" t="s">
        <v>42</v>
      </c>
      <c r="B7" s="7" t="s">
        <v>10</v>
      </c>
      <c r="C7" s="13">
        <f>C8+C13</f>
        <v>3482182.3399999994</v>
      </c>
      <c r="D7" s="13">
        <f>D8+D13</f>
        <v>0</v>
      </c>
      <c r="E7" s="14">
        <f t="shared" si="0"/>
        <v>3482182.3399999994</v>
      </c>
    </row>
    <row r="8" spans="1:5" ht="15" customHeight="1">
      <c r="A8" s="6" t="s">
        <v>47</v>
      </c>
      <c r="B8" s="7" t="s">
        <v>11</v>
      </c>
      <c r="C8" s="8">
        <f>C9+C10+C11+C12</f>
        <v>3482182.3399999994</v>
      </c>
      <c r="D8" s="8">
        <f>D9+D10+D11+D12</f>
        <v>0</v>
      </c>
      <c r="E8" s="11">
        <f t="shared" si="0"/>
        <v>3482182.3399999994</v>
      </c>
    </row>
    <row r="9" spans="1:5" ht="15" customHeight="1">
      <c r="A9" s="6" t="s">
        <v>43</v>
      </c>
      <c r="B9" s="7" t="s">
        <v>12</v>
      </c>
      <c r="C9" s="8">
        <v>61072</v>
      </c>
      <c r="D9" s="8">
        <f>'[1]příjmy'!$I$16</f>
        <v>0</v>
      </c>
      <c r="E9" s="11">
        <f t="shared" si="0"/>
        <v>61072</v>
      </c>
    </row>
    <row r="10" spans="1:5" ht="15" customHeight="1">
      <c r="A10" s="6" t="s">
        <v>54</v>
      </c>
      <c r="B10" s="7" t="s">
        <v>11</v>
      </c>
      <c r="C10" s="8">
        <f>'[3]příjmy'!$H$45</f>
        <v>3396340.3399999994</v>
      </c>
      <c r="D10" s="8">
        <v>0</v>
      </c>
      <c r="E10" s="11">
        <f t="shared" si="0"/>
        <v>3396340.3399999994</v>
      </c>
    </row>
    <row r="11" spans="1:5" ht="15" customHeight="1">
      <c r="A11" s="6" t="s">
        <v>44</v>
      </c>
      <c r="B11" s="7" t="s">
        <v>46</v>
      </c>
      <c r="C11" s="8">
        <v>0</v>
      </c>
      <c r="D11" s="8">
        <v>0</v>
      </c>
      <c r="E11" s="11">
        <f>SUM(C11:D11)</f>
        <v>0</v>
      </c>
    </row>
    <row r="12" spans="1:5" ht="15" customHeight="1">
      <c r="A12" s="6" t="s">
        <v>48</v>
      </c>
      <c r="B12" s="7">
        <v>4121</v>
      </c>
      <c r="C12" s="8">
        <v>24770</v>
      </c>
      <c r="D12" s="8">
        <v>0</v>
      </c>
      <c r="E12" s="11">
        <f>SUM(C12:D12)</f>
        <v>24770</v>
      </c>
    </row>
    <row r="13" spans="1:5" ht="15" customHeight="1">
      <c r="A13" s="6" t="s">
        <v>49</v>
      </c>
      <c r="B13" s="7" t="s">
        <v>13</v>
      </c>
      <c r="C13" s="8">
        <f>C14+C15+C16</f>
        <v>0</v>
      </c>
      <c r="D13" s="8">
        <f>D14+D15+D16</f>
        <v>0</v>
      </c>
      <c r="E13" s="11">
        <f t="shared" si="0"/>
        <v>0</v>
      </c>
    </row>
    <row r="14" spans="1:5" ht="15" customHeight="1">
      <c r="A14" s="6" t="s">
        <v>45</v>
      </c>
      <c r="B14" s="7" t="s">
        <v>13</v>
      </c>
      <c r="C14" s="8">
        <v>0</v>
      </c>
      <c r="D14" s="8">
        <f>'[1]příjmy'!$H$16</f>
        <v>0</v>
      </c>
      <c r="E14" s="11">
        <f t="shared" si="0"/>
        <v>0</v>
      </c>
    </row>
    <row r="15" spans="1:5" ht="15" customHeight="1">
      <c r="A15" s="6" t="s">
        <v>50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5" ht="15" customHeight="1">
      <c r="A16" s="6" t="s">
        <v>51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40</v>
      </c>
      <c r="C17" s="13">
        <f>C3+C7</f>
        <v>5680403.4799999995</v>
      </c>
      <c r="D17" s="13">
        <f>D3+D7</f>
        <v>0</v>
      </c>
      <c r="E17" s="14">
        <f t="shared" si="0"/>
        <v>5680403.4799999995</v>
      </c>
    </row>
    <row r="18" spans="1:5" ht="15" customHeight="1">
      <c r="A18" s="12" t="s">
        <v>15</v>
      </c>
      <c r="B18" s="15" t="s">
        <v>16</v>
      </c>
      <c r="C18" s="13">
        <f>SUM(C19:C23)</f>
        <v>101810.45999999996</v>
      </c>
      <c r="D18" s="13">
        <f>SUM(D19:D23)</f>
        <v>0</v>
      </c>
      <c r="E18" s="14">
        <f t="shared" si="0"/>
        <v>101810.45999999996</v>
      </c>
    </row>
    <row r="19" spans="1:5" ht="15" customHeight="1">
      <c r="A19" s="6" t="s">
        <v>60</v>
      </c>
      <c r="B19" s="7" t="s">
        <v>17</v>
      </c>
      <c r="C19" s="8">
        <f>'[3]příjmy'!$O$45</f>
        <v>8557.99</v>
      </c>
      <c r="D19" s="8">
        <v>0</v>
      </c>
      <c r="E19" s="11">
        <f t="shared" si="0"/>
        <v>8557.99</v>
      </c>
    </row>
    <row r="20" spans="1:5" ht="15" customHeight="1">
      <c r="A20" s="6" t="s">
        <v>61</v>
      </c>
      <c r="B20" s="7">
        <v>8115</v>
      </c>
      <c r="C20" s="8">
        <v>0</v>
      </c>
      <c r="D20" s="8">
        <v>0</v>
      </c>
      <c r="E20" s="11">
        <f>SUM(C20:D20)</f>
        <v>0</v>
      </c>
    </row>
    <row r="21" spans="1:5" ht="15" customHeight="1">
      <c r="A21" s="6" t="s">
        <v>62</v>
      </c>
      <c r="B21" s="7" t="s">
        <v>17</v>
      </c>
      <c r="C21" s="8">
        <f>'[3]příjmy'!$Q$45</f>
        <v>190127.46999999997</v>
      </c>
      <c r="D21" s="8">
        <v>0</v>
      </c>
      <c r="E21" s="11">
        <f t="shared" si="0"/>
        <v>190127.46999999997</v>
      </c>
    </row>
    <row r="22" spans="1:5" ht="15" customHeight="1">
      <c r="A22" s="6" t="s">
        <v>52</v>
      </c>
      <c r="B22" s="7">
        <v>8123</v>
      </c>
      <c r="C22" s="8">
        <v>0</v>
      </c>
      <c r="D22" s="8">
        <f>'[1]příjmy'!$T$31</f>
        <v>0</v>
      </c>
      <c r="E22" s="11">
        <f>C22+D22</f>
        <v>0</v>
      </c>
    </row>
    <row r="23" spans="1:5" ht="15" customHeight="1" thickBot="1">
      <c r="A23" s="16" t="s">
        <v>53</v>
      </c>
      <c r="B23" s="17">
        <v>-8124</v>
      </c>
      <c r="C23" s="18">
        <v>-96875</v>
      </c>
      <c r="D23" s="18">
        <f>'[1]příjmy'!$O$16</f>
        <v>0</v>
      </c>
      <c r="E23" s="19">
        <f>C23+D23</f>
        <v>-96875</v>
      </c>
    </row>
    <row r="24" spans="1:5" ht="15" customHeight="1" thickBot="1">
      <c r="A24" s="20" t="s">
        <v>28</v>
      </c>
      <c r="B24" s="21"/>
      <c r="C24" s="22">
        <f>C3+C7+C18</f>
        <v>5782213.9399999995</v>
      </c>
      <c r="D24" s="22">
        <f>D17+D18</f>
        <v>0</v>
      </c>
      <c r="E24" s="23">
        <f t="shared" si="0"/>
        <v>5782213.9399999995</v>
      </c>
    </row>
    <row r="25" spans="1:5" ht="13.5" thickBot="1">
      <c r="A25" s="91" t="s">
        <v>59</v>
      </c>
      <c r="B25" s="91"/>
      <c r="C25" s="35"/>
      <c r="D25" s="35"/>
      <c r="E25" s="36" t="s">
        <v>0</v>
      </c>
    </row>
    <row r="26" spans="1:5" ht="24.75" thickBot="1">
      <c r="A26" s="30" t="s">
        <v>18</v>
      </c>
      <c r="B26" s="31" t="s">
        <v>19</v>
      </c>
      <c r="C26" s="32" t="s">
        <v>55</v>
      </c>
      <c r="D26" s="32" t="s">
        <v>75</v>
      </c>
      <c r="E26" s="32" t="s">
        <v>63</v>
      </c>
    </row>
    <row r="27" spans="1:5" ht="15" customHeight="1">
      <c r="A27" s="24" t="s">
        <v>27</v>
      </c>
      <c r="B27" s="3" t="s">
        <v>20</v>
      </c>
      <c r="C27" s="4">
        <f>'[3]výdaje'!$B$45</f>
        <v>27594</v>
      </c>
      <c r="D27" s="4">
        <v>0</v>
      </c>
      <c r="E27" s="5">
        <f>C27+D27</f>
        <v>27594</v>
      </c>
    </row>
    <row r="28" spans="1:5" ht="15" customHeight="1">
      <c r="A28" s="25" t="s">
        <v>21</v>
      </c>
      <c r="B28" s="7" t="s">
        <v>20</v>
      </c>
      <c r="C28" s="8">
        <f>'[3]výdaje'!$C$45</f>
        <v>214073.19</v>
      </c>
      <c r="D28" s="4">
        <v>0</v>
      </c>
      <c r="E28" s="5">
        <f aca="true" t="shared" si="1" ref="E28:E43">C28+D28</f>
        <v>214073.19</v>
      </c>
    </row>
    <row r="29" spans="1:5" ht="15" customHeight="1">
      <c r="A29" s="25" t="s">
        <v>29</v>
      </c>
      <c r="B29" s="7" t="s">
        <v>20</v>
      </c>
      <c r="C29" s="8">
        <f>'[3]výdaje'!$D$45</f>
        <v>869880.73</v>
      </c>
      <c r="D29" s="4">
        <v>0</v>
      </c>
      <c r="E29" s="5">
        <f t="shared" si="1"/>
        <v>869880.73</v>
      </c>
    </row>
    <row r="30" spans="1:5" ht="15" customHeight="1">
      <c r="A30" s="25" t="s">
        <v>22</v>
      </c>
      <c r="B30" s="7" t="s">
        <v>20</v>
      </c>
      <c r="C30" s="8">
        <f>'[3]výdaje'!$E$45</f>
        <v>600580.27</v>
      </c>
      <c r="D30" s="4">
        <v>0</v>
      </c>
      <c r="E30" s="5">
        <f t="shared" si="1"/>
        <v>600580.27</v>
      </c>
    </row>
    <row r="31" spans="1:5" ht="15" customHeight="1">
      <c r="A31" s="25" t="s">
        <v>41</v>
      </c>
      <c r="B31" s="7" t="s">
        <v>20</v>
      </c>
      <c r="C31" s="8">
        <f>'[3]výdaje'!$F$45</f>
        <v>3391191.46</v>
      </c>
      <c r="D31" s="4">
        <v>0</v>
      </c>
      <c r="E31" s="5">
        <f>C31+D31</f>
        <v>3391191.46</v>
      </c>
    </row>
    <row r="32" spans="1:5" ht="15" customHeight="1">
      <c r="A32" s="25" t="s">
        <v>57</v>
      </c>
      <c r="B32" s="7" t="s">
        <v>25</v>
      </c>
      <c r="C32" s="8">
        <f>'[3]výdaje'!$G$45</f>
        <v>80120.89</v>
      </c>
      <c r="D32" s="4">
        <v>0</v>
      </c>
      <c r="E32" s="5">
        <f t="shared" si="1"/>
        <v>80120.89</v>
      </c>
    </row>
    <row r="33" spans="1:5" ht="15" customHeight="1">
      <c r="A33" s="25" t="s">
        <v>23</v>
      </c>
      <c r="B33" s="7" t="s">
        <v>20</v>
      </c>
      <c r="C33" s="8">
        <f>'[3]výdaje'!$H$45</f>
        <v>61801.07000000001</v>
      </c>
      <c r="D33" s="4">
        <f>'[1]výdaje'!$G$16</f>
        <v>0</v>
      </c>
      <c r="E33" s="5">
        <f t="shared" si="1"/>
        <v>61801.07000000001</v>
      </c>
    </row>
    <row r="34" spans="1:5" ht="15" customHeight="1">
      <c r="A34" s="25" t="s">
        <v>30</v>
      </c>
      <c r="B34" s="7" t="s">
        <v>24</v>
      </c>
      <c r="C34" s="8">
        <f>'[3]výdaje'!$I$45</f>
        <v>250755.39</v>
      </c>
      <c r="D34" s="4">
        <v>0</v>
      </c>
      <c r="E34" s="5">
        <f t="shared" si="1"/>
        <v>250755.39</v>
      </c>
    </row>
    <row r="35" spans="1:5" ht="15" customHeight="1">
      <c r="A35" s="25" t="s">
        <v>31</v>
      </c>
      <c r="B35" s="7" t="s">
        <v>24</v>
      </c>
      <c r="C35" s="8">
        <f>'[2]výdaje'!$J$433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32</v>
      </c>
      <c r="B36" s="7" t="s">
        <v>25</v>
      </c>
      <c r="C36" s="8">
        <f>'[3]výdaje'!$K$45</f>
        <v>207288.95</v>
      </c>
      <c r="D36" s="4">
        <f>'[1]výdaje'!$J$16</f>
        <v>0</v>
      </c>
      <c r="E36" s="5">
        <f t="shared" si="1"/>
        <v>207288.95</v>
      </c>
    </row>
    <row r="37" spans="1:5" ht="15" customHeight="1">
      <c r="A37" s="25" t="s">
        <v>34</v>
      </c>
      <c r="B37" s="7" t="s">
        <v>25</v>
      </c>
      <c r="C37" s="8">
        <f>'[3]výdaje'!$L$45</f>
        <v>43995</v>
      </c>
      <c r="D37" s="4">
        <v>0</v>
      </c>
      <c r="E37" s="5">
        <f t="shared" si="1"/>
        <v>43995</v>
      </c>
    </row>
    <row r="38" spans="1:5" ht="15" customHeight="1">
      <c r="A38" s="25" t="s">
        <v>33</v>
      </c>
      <c r="B38" s="7" t="s">
        <v>20</v>
      </c>
      <c r="C38" s="8">
        <f>'[3]výdaje'!$M$45</f>
        <v>3375</v>
      </c>
      <c r="D38" s="4">
        <f>'[1]výdaje'!$L$16</f>
        <v>0</v>
      </c>
      <c r="E38" s="5">
        <f t="shared" si="1"/>
        <v>3375</v>
      </c>
    </row>
    <row r="39" spans="1:5" ht="15" customHeight="1">
      <c r="A39" s="25" t="s">
        <v>56</v>
      </c>
      <c r="B39" s="7" t="s">
        <v>25</v>
      </c>
      <c r="C39" s="8">
        <f>'[3]výdaje'!$N$45</f>
        <v>8557.99</v>
      </c>
      <c r="D39" s="4">
        <v>0</v>
      </c>
      <c r="E39" s="5">
        <f>C39+D39</f>
        <v>8557.99</v>
      </c>
    </row>
    <row r="40" spans="1:5" ht="15" customHeight="1">
      <c r="A40" s="25" t="s">
        <v>35</v>
      </c>
      <c r="B40" s="7" t="s">
        <v>25</v>
      </c>
      <c r="C40" s="8">
        <f>'[3]výdaje'!$O$45</f>
        <v>5000</v>
      </c>
      <c r="D40" s="4">
        <v>0</v>
      </c>
      <c r="E40" s="5">
        <f t="shared" si="1"/>
        <v>5000</v>
      </c>
    </row>
    <row r="41" spans="1:5" ht="15" customHeight="1">
      <c r="A41" s="25" t="s">
        <v>36</v>
      </c>
      <c r="B41" s="7" t="s">
        <v>25</v>
      </c>
      <c r="C41" s="8">
        <f>'[3]výdaje'!$P$45</f>
        <v>18000</v>
      </c>
      <c r="D41" s="4">
        <f>'[1]výdaje'!$N$16</f>
        <v>0</v>
      </c>
      <c r="E41" s="5">
        <f t="shared" si="1"/>
        <v>18000</v>
      </c>
    </row>
    <row r="42" spans="1:5" ht="15" customHeight="1">
      <c r="A42" s="25" t="s">
        <v>37</v>
      </c>
      <c r="B42" s="7" t="s">
        <v>25</v>
      </c>
      <c r="C42" s="8">
        <f>'[3]výdaje'!$R$45</f>
        <v>0</v>
      </c>
      <c r="D42" s="4">
        <f>'[1]výdaje'!$P$16</f>
        <v>0</v>
      </c>
      <c r="E42" s="5">
        <f t="shared" si="1"/>
        <v>0</v>
      </c>
    </row>
    <row r="43" spans="1:5" ht="15" customHeight="1" thickBot="1">
      <c r="A43" s="25" t="s">
        <v>38</v>
      </c>
      <c r="B43" s="7" t="s">
        <v>25</v>
      </c>
      <c r="C43" s="8">
        <f>'[3]výdaje'!$S$45</f>
        <v>0</v>
      </c>
      <c r="D43" s="4">
        <f>'[1]výdaje'!$Q$16</f>
        <v>0</v>
      </c>
      <c r="E43" s="5">
        <f t="shared" si="1"/>
        <v>0</v>
      </c>
    </row>
    <row r="44" spans="1:5" ht="15" customHeight="1" thickBot="1">
      <c r="A44" s="28" t="s">
        <v>26</v>
      </c>
      <c r="B44" s="21"/>
      <c r="C44" s="22">
        <f>C27+C28+C29+C30+C31+C32+C33+C34+C35+C36+C37+C38+C39+C40+C41+C42+C43</f>
        <v>5782213.94</v>
      </c>
      <c r="D44" s="22">
        <f>SUM(D27:D43)</f>
        <v>0</v>
      </c>
      <c r="E44" s="23">
        <f>SUM(E27:E43)</f>
        <v>5782213.94</v>
      </c>
    </row>
    <row r="45" ht="12.75">
      <c r="C45" s="1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2" width="3.140625" style="0" customWidth="1"/>
    <col min="3" max="3" width="9.28125" style="0" customWidth="1"/>
    <col min="4" max="5" width="4.7109375" style="0" customWidth="1"/>
    <col min="6" max="6" width="5.7109375" style="0" customWidth="1"/>
    <col min="7" max="7" width="47.28125" style="89" customWidth="1"/>
    <col min="8" max="8" width="8.00390625" style="89" customWidth="1"/>
    <col min="9" max="9" width="8.57421875" style="1" customWidth="1"/>
    <col min="10" max="10" width="10.421875" style="67" bestFit="1" customWidth="1"/>
    <col min="11" max="11" width="8.57421875" style="1" customWidth="1"/>
    <col min="13" max="13" width="10.140625" style="0" bestFit="1" customWidth="1"/>
  </cols>
  <sheetData>
    <row r="1" spans="1:11" ht="12.75">
      <c r="A1" s="92" t="s">
        <v>64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5.75" customHeight="1">
      <c r="A2" s="94" t="s">
        <v>65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5.75">
      <c r="A3" s="95" t="s">
        <v>66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6.5" thickBot="1">
      <c r="A4" s="37"/>
      <c r="B4" s="37"/>
      <c r="C4" s="37"/>
      <c r="D4" s="37"/>
      <c r="E4" s="37"/>
      <c r="F4" s="37"/>
      <c r="G4" s="38"/>
      <c r="H4" s="38"/>
      <c r="I4" s="39"/>
      <c r="J4" s="40"/>
      <c r="K4" s="41" t="s">
        <v>67</v>
      </c>
    </row>
    <row r="5" spans="1:11" ht="23.25" customHeight="1" thickBot="1">
      <c r="A5" s="96" t="s">
        <v>68</v>
      </c>
      <c r="B5" s="42" t="s">
        <v>69</v>
      </c>
      <c r="C5" s="99" t="s">
        <v>70</v>
      </c>
      <c r="D5" s="100"/>
      <c r="E5" s="43" t="s">
        <v>71</v>
      </c>
      <c r="F5" s="44" t="s">
        <v>19</v>
      </c>
      <c r="G5" s="45" t="s">
        <v>72</v>
      </c>
      <c r="H5" s="45" t="s">
        <v>73</v>
      </c>
      <c r="I5" s="46" t="s">
        <v>74</v>
      </c>
      <c r="J5" s="47" t="s">
        <v>75</v>
      </c>
      <c r="K5" s="48" t="s">
        <v>76</v>
      </c>
    </row>
    <row r="6" spans="1:11" s="54" customFormat="1" ht="23.25" customHeight="1" thickBot="1">
      <c r="A6" s="97"/>
      <c r="B6" s="49" t="s">
        <v>77</v>
      </c>
      <c r="C6" s="101" t="s">
        <v>78</v>
      </c>
      <c r="D6" s="101"/>
      <c r="E6" s="49" t="s">
        <v>78</v>
      </c>
      <c r="F6" s="49" t="s">
        <v>78</v>
      </c>
      <c r="G6" s="50" t="s">
        <v>79</v>
      </c>
      <c r="H6" s="51">
        <f>H7+H25</f>
        <v>0</v>
      </c>
      <c r="I6" s="52">
        <f>I7+I25</f>
        <v>17100</v>
      </c>
      <c r="J6" s="52">
        <f>J7</f>
        <v>-445.011</v>
      </c>
      <c r="K6" s="53">
        <f>SUM(I6:J6)</f>
        <v>16654.989</v>
      </c>
    </row>
    <row r="7" spans="1:11" s="54" customFormat="1" ht="23.25" thickBot="1">
      <c r="A7" s="97"/>
      <c r="B7" s="55" t="s">
        <v>77</v>
      </c>
      <c r="C7" s="102" t="s">
        <v>80</v>
      </c>
      <c r="D7" s="103"/>
      <c r="E7" s="55" t="s">
        <v>78</v>
      </c>
      <c r="F7" s="55" t="s">
        <v>78</v>
      </c>
      <c r="G7" s="56" t="s">
        <v>81</v>
      </c>
      <c r="H7" s="57">
        <v>0</v>
      </c>
      <c r="I7" s="58">
        <v>17100</v>
      </c>
      <c r="J7" s="58">
        <f>J8</f>
        <v>-445.011</v>
      </c>
      <c r="K7" s="59">
        <f>SUM(I7:J7)</f>
        <v>16654.989</v>
      </c>
    </row>
    <row r="8" spans="1:11" s="54" customFormat="1" ht="23.25" thickBot="1">
      <c r="A8" s="97"/>
      <c r="B8" s="55"/>
      <c r="C8" s="102" t="s">
        <v>82</v>
      </c>
      <c r="D8" s="103"/>
      <c r="E8" s="55" t="s">
        <v>78</v>
      </c>
      <c r="F8" s="55" t="s">
        <v>78</v>
      </c>
      <c r="G8" s="56" t="s">
        <v>83</v>
      </c>
      <c r="H8" s="57">
        <v>0</v>
      </c>
      <c r="I8" s="58">
        <v>445.014</v>
      </c>
      <c r="J8" s="58">
        <v>-445.011</v>
      </c>
      <c r="K8" s="59">
        <f>I8+J8</f>
        <v>0.002999999999985903</v>
      </c>
    </row>
    <row r="9" spans="1:12" ht="12.75">
      <c r="A9" s="97"/>
      <c r="B9" s="60" t="s">
        <v>77</v>
      </c>
      <c r="C9" s="104" t="s">
        <v>84</v>
      </c>
      <c r="D9" s="105"/>
      <c r="E9" s="61" t="s">
        <v>78</v>
      </c>
      <c r="F9" s="62" t="s">
        <v>78</v>
      </c>
      <c r="G9" s="63" t="s">
        <v>85</v>
      </c>
      <c r="H9" s="64">
        <v>0</v>
      </c>
      <c r="I9" s="65">
        <v>445.014</v>
      </c>
      <c r="J9" s="65">
        <v>-445.011</v>
      </c>
      <c r="K9" s="66">
        <f>I9+J9</f>
        <v>0.002999999999985903</v>
      </c>
      <c r="L9" s="67"/>
    </row>
    <row r="10" spans="1:11" ht="13.5" thickBot="1">
      <c r="A10" s="97"/>
      <c r="B10" s="68"/>
      <c r="C10" s="106"/>
      <c r="D10" s="107"/>
      <c r="E10" s="69"/>
      <c r="F10" s="70">
        <v>5901</v>
      </c>
      <c r="G10" s="71" t="s">
        <v>86</v>
      </c>
      <c r="H10" s="72">
        <v>0</v>
      </c>
      <c r="I10" s="73">
        <v>445.014</v>
      </c>
      <c r="J10" s="73">
        <v>-445.011</v>
      </c>
      <c r="K10" s="74">
        <f>SUM(I10:J10)</f>
        <v>0.002999999999985903</v>
      </c>
    </row>
    <row r="11" spans="1:11" ht="22.5">
      <c r="A11" s="97"/>
      <c r="B11" s="75" t="s">
        <v>77</v>
      </c>
      <c r="C11" s="108" t="s">
        <v>87</v>
      </c>
      <c r="D11" s="109"/>
      <c r="E11" s="76" t="s">
        <v>78</v>
      </c>
      <c r="F11" s="77" t="s">
        <v>78</v>
      </c>
      <c r="G11" s="78" t="s">
        <v>88</v>
      </c>
      <c r="H11" s="79">
        <v>0</v>
      </c>
      <c r="I11" s="80">
        <v>0</v>
      </c>
      <c r="J11" s="80">
        <v>16.8</v>
      </c>
      <c r="K11" s="81">
        <f>I11+J11</f>
        <v>16.8</v>
      </c>
    </row>
    <row r="12" spans="1:11" ht="13.5" customHeight="1" thickBot="1">
      <c r="A12" s="97"/>
      <c r="B12" s="82"/>
      <c r="C12" s="110"/>
      <c r="D12" s="111"/>
      <c r="E12" s="83">
        <v>2510</v>
      </c>
      <c r="F12" s="84">
        <v>5212</v>
      </c>
      <c r="G12" s="85" t="s">
        <v>89</v>
      </c>
      <c r="H12" s="86">
        <v>0</v>
      </c>
      <c r="I12" s="87">
        <v>0</v>
      </c>
      <c r="J12" s="87">
        <v>16.8</v>
      </c>
      <c r="K12" s="88">
        <f>J12</f>
        <v>16.8</v>
      </c>
    </row>
    <row r="13" spans="1:11" ht="22.5">
      <c r="A13" s="97"/>
      <c r="B13" s="75" t="s">
        <v>77</v>
      </c>
      <c r="C13" s="108" t="s">
        <v>90</v>
      </c>
      <c r="D13" s="109"/>
      <c r="E13" s="76" t="s">
        <v>78</v>
      </c>
      <c r="F13" s="77" t="s">
        <v>78</v>
      </c>
      <c r="G13" s="78" t="s">
        <v>91</v>
      </c>
      <c r="H13" s="79">
        <v>0</v>
      </c>
      <c r="I13" s="80">
        <v>0</v>
      </c>
      <c r="J13" s="80">
        <v>49.994</v>
      </c>
      <c r="K13" s="81">
        <f>I13+J13</f>
        <v>49.994</v>
      </c>
    </row>
    <row r="14" spans="1:11" ht="13.5" customHeight="1" thickBot="1">
      <c r="A14" s="97"/>
      <c r="B14" s="82"/>
      <c r="C14" s="112"/>
      <c r="D14" s="113"/>
      <c r="E14" s="83">
        <v>2510</v>
      </c>
      <c r="F14" s="84">
        <v>5212</v>
      </c>
      <c r="G14" s="85" t="s">
        <v>89</v>
      </c>
      <c r="H14" s="86">
        <v>0</v>
      </c>
      <c r="I14" s="87">
        <v>0</v>
      </c>
      <c r="J14" s="87">
        <v>49.994</v>
      </c>
      <c r="K14" s="88">
        <f>J14</f>
        <v>49.994</v>
      </c>
    </row>
    <row r="15" spans="1:11" ht="12.75">
      <c r="A15" s="97"/>
      <c r="B15" s="75" t="s">
        <v>77</v>
      </c>
      <c r="C15" s="108" t="s">
        <v>92</v>
      </c>
      <c r="D15" s="109"/>
      <c r="E15" s="76" t="s">
        <v>78</v>
      </c>
      <c r="F15" s="77" t="s">
        <v>78</v>
      </c>
      <c r="G15" s="78" t="s">
        <v>93</v>
      </c>
      <c r="H15" s="79">
        <v>0</v>
      </c>
      <c r="I15" s="80">
        <v>0</v>
      </c>
      <c r="J15" s="80">
        <v>13.892</v>
      </c>
      <c r="K15" s="81">
        <f>I15+J15</f>
        <v>13.892</v>
      </c>
    </row>
    <row r="16" spans="1:11" ht="15" customHeight="1" thickBot="1">
      <c r="A16" s="97"/>
      <c r="B16" s="82"/>
      <c r="C16" s="110"/>
      <c r="D16" s="111"/>
      <c r="E16" s="83">
        <v>2510</v>
      </c>
      <c r="F16" s="84">
        <v>5212</v>
      </c>
      <c r="G16" s="85" t="s">
        <v>89</v>
      </c>
      <c r="H16" s="86">
        <v>0</v>
      </c>
      <c r="I16" s="87">
        <v>0</v>
      </c>
      <c r="J16" s="87">
        <v>13.892</v>
      </c>
      <c r="K16" s="88">
        <f>J16</f>
        <v>13.892</v>
      </c>
    </row>
    <row r="17" spans="1:11" ht="26.25" customHeight="1">
      <c r="A17" s="97"/>
      <c r="B17" s="75" t="s">
        <v>77</v>
      </c>
      <c r="C17" s="108" t="s">
        <v>94</v>
      </c>
      <c r="D17" s="109"/>
      <c r="E17" s="76" t="s">
        <v>78</v>
      </c>
      <c r="F17" s="77" t="s">
        <v>78</v>
      </c>
      <c r="G17" s="78" t="s">
        <v>95</v>
      </c>
      <c r="H17" s="79">
        <v>0</v>
      </c>
      <c r="I17" s="80">
        <v>0</v>
      </c>
      <c r="J17" s="80">
        <v>20.06</v>
      </c>
      <c r="K17" s="81">
        <f>I17+J17</f>
        <v>20.06</v>
      </c>
    </row>
    <row r="18" spans="1:11" ht="22.5" customHeight="1" thickBot="1">
      <c r="A18" s="97"/>
      <c r="B18" s="82"/>
      <c r="C18" s="110"/>
      <c r="D18" s="111"/>
      <c r="E18" s="83">
        <v>2510</v>
      </c>
      <c r="F18" s="84">
        <v>5339</v>
      </c>
      <c r="G18" s="85" t="s">
        <v>96</v>
      </c>
      <c r="H18" s="86">
        <v>0</v>
      </c>
      <c r="I18" s="87">
        <v>0</v>
      </c>
      <c r="J18" s="87">
        <v>20.06</v>
      </c>
      <c r="K18" s="88">
        <f>J18</f>
        <v>20.06</v>
      </c>
    </row>
    <row r="19" spans="1:11" ht="12.75">
      <c r="A19" s="97"/>
      <c r="B19" s="75" t="s">
        <v>77</v>
      </c>
      <c r="C19" s="108" t="s">
        <v>97</v>
      </c>
      <c r="D19" s="109"/>
      <c r="E19" s="76" t="s">
        <v>78</v>
      </c>
      <c r="F19" s="77" t="s">
        <v>78</v>
      </c>
      <c r="G19" s="78" t="s">
        <v>98</v>
      </c>
      <c r="H19" s="79">
        <v>0</v>
      </c>
      <c r="I19" s="80">
        <v>0</v>
      </c>
      <c r="J19" s="80">
        <v>50</v>
      </c>
      <c r="K19" s="81">
        <f>I19+J19</f>
        <v>50</v>
      </c>
    </row>
    <row r="20" spans="1:11" ht="12.75" customHeight="1" thickBot="1">
      <c r="A20" s="97"/>
      <c r="B20" s="82"/>
      <c r="C20" s="110"/>
      <c r="D20" s="111"/>
      <c r="E20" s="83">
        <v>2510</v>
      </c>
      <c r="F20" s="84">
        <v>5222</v>
      </c>
      <c r="G20" s="85" t="s">
        <v>99</v>
      </c>
      <c r="H20" s="86">
        <v>0</v>
      </c>
      <c r="I20" s="87">
        <v>0</v>
      </c>
      <c r="J20" s="87">
        <v>50</v>
      </c>
      <c r="K20" s="88">
        <f>J20</f>
        <v>50</v>
      </c>
    </row>
    <row r="21" spans="1:11" ht="22.5">
      <c r="A21" s="97"/>
      <c r="B21" s="75" t="s">
        <v>77</v>
      </c>
      <c r="C21" s="108" t="s">
        <v>100</v>
      </c>
      <c r="D21" s="109"/>
      <c r="E21" s="76" t="s">
        <v>78</v>
      </c>
      <c r="F21" s="77" t="s">
        <v>78</v>
      </c>
      <c r="G21" s="78" t="s">
        <v>101</v>
      </c>
      <c r="H21" s="79">
        <v>0</v>
      </c>
      <c r="I21" s="80">
        <v>0</v>
      </c>
      <c r="J21" s="80">
        <v>45.22</v>
      </c>
      <c r="K21" s="81">
        <f>I21+J21</f>
        <v>45.22</v>
      </c>
    </row>
    <row r="22" spans="1:11" ht="15" customHeight="1" thickBot="1">
      <c r="A22" s="97"/>
      <c r="B22" s="82"/>
      <c r="C22" s="110"/>
      <c r="D22" s="111"/>
      <c r="E22" s="83">
        <v>2510</v>
      </c>
      <c r="F22" s="84">
        <v>5212</v>
      </c>
      <c r="G22" s="85" t="s">
        <v>89</v>
      </c>
      <c r="H22" s="86">
        <v>0</v>
      </c>
      <c r="I22" s="87">
        <v>0</v>
      </c>
      <c r="J22" s="87">
        <v>45.22</v>
      </c>
      <c r="K22" s="88">
        <f>J22</f>
        <v>45.22</v>
      </c>
    </row>
    <row r="23" spans="1:11" ht="23.25" customHeight="1">
      <c r="A23" s="97"/>
      <c r="B23" s="75" t="s">
        <v>77</v>
      </c>
      <c r="C23" s="108" t="s">
        <v>102</v>
      </c>
      <c r="D23" s="109"/>
      <c r="E23" s="76" t="s">
        <v>78</v>
      </c>
      <c r="F23" s="77" t="s">
        <v>78</v>
      </c>
      <c r="G23" s="78" t="s">
        <v>103</v>
      </c>
      <c r="H23" s="79">
        <v>0</v>
      </c>
      <c r="I23" s="80">
        <v>0</v>
      </c>
      <c r="J23" s="80">
        <v>7</v>
      </c>
      <c r="K23" s="81">
        <f>I23+J23</f>
        <v>7</v>
      </c>
    </row>
    <row r="24" spans="1:11" ht="15" customHeight="1" thickBot="1">
      <c r="A24" s="97"/>
      <c r="B24" s="82"/>
      <c r="C24" s="110"/>
      <c r="D24" s="111"/>
      <c r="E24" s="83">
        <v>2510</v>
      </c>
      <c r="F24" s="84">
        <v>5212</v>
      </c>
      <c r="G24" s="85" t="s">
        <v>89</v>
      </c>
      <c r="H24" s="86">
        <v>0</v>
      </c>
      <c r="I24" s="87">
        <v>0</v>
      </c>
      <c r="J24" s="87">
        <v>7</v>
      </c>
      <c r="K24" s="88">
        <f>J24</f>
        <v>7</v>
      </c>
    </row>
    <row r="25" spans="1:11" ht="22.5">
      <c r="A25" s="97"/>
      <c r="B25" s="75" t="s">
        <v>77</v>
      </c>
      <c r="C25" s="108" t="s">
        <v>104</v>
      </c>
      <c r="D25" s="109"/>
      <c r="E25" s="76" t="s">
        <v>78</v>
      </c>
      <c r="F25" s="77" t="s">
        <v>78</v>
      </c>
      <c r="G25" s="78" t="s">
        <v>105</v>
      </c>
      <c r="H25" s="79">
        <v>0</v>
      </c>
      <c r="I25" s="80">
        <v>0</v>
      </c>
      <c r="J25" s="80">
        <v>28.73</v>
      </c>
      <c r="K25" s="81">
        <f>I25+J25</f>
        <v>28.73</v>
      </c>
    </row>
    <row r="26" spans="1:11" ht="13.5" customHeight="1" thickBot="1">
      <c r="A26" s="97"/>
      <c r="B26" s="82"/>
      <c r="C26" s="110"/>
      <c r="D26" s="111"/>
      <c r="E26" s="83">
        <v>2510</v>
      </c>
      <c r="F26" s="84">
        <v>5212</v>
      </c>
      <c r="G26" s="85" t="s">
        <v>89</v>
      </c>
      <c r="H26" s="86">
        <v>0</v>
      </c>
      <c r="I26" s="87">
        <v>0</v>
      </c>
      <c r="J26" s="87">
        <v>28.73</v>
      </c>
      <c r="K26" s="88">
        <f>J26</f>
        <v>28.73</v>
      </c>
    </row>
    <row r="27" spans="1:11" ht="22.5">
      <c r="A27" s="97"/>
      <c r="B27" s="75" t="s">
        <v>77</v>
      </c>
      <c r="C27" s="108" t="s">
        <v>106</v>
      </c>
      <c r="D27" s="109"/>
      <c r="E27" s="76" t="s">
        <v>78</v>
      </c>
      <c r="F27" s="77" t="s">
        <v>78</v>
      </c>
      <c r="G27" s="78" t="s">
        <v>107</v>
      </c>
      <c r="H27" s="79">
        <v>0</v>
      </c>
      <c r="I27" s="80">
        <v>0</v>
      </c>
      <c r="J27" s="80">
        <v>50</v>
      </c>
      <c r="K27" s="81">
        <f>I27+J27</f>
        <v>50</v>
      </c>
    </row>
    <row r="28" spans="1:11" ht="15" customHeight="1" thickBot="1">
      <c r="A28" s="97"/>
      <c r="B28" s="82"/>
      <c r="C28" s="110"/>
      <c r="D28" s="111"/>
      <c r="E28" s="83">
        <v>2510</v>
      </c>
      <c r="F28" s="84">
        <v>5213</v>
      </c>
      <c r="G28" s="85" t="s">
        <v>108</v>
      </c>
      <c r="H28" s="86">
        <v>0</v>
      </c>
      <c r="I28" s="87">
        <v>0</v>
      </c>
      <c r="J28" s="87">
        <v>50</v>
      </c>
      <c r="K28" s="88">
        <f>J28</f>
        <v>50</v>
      </c>
    </row>
    <row r="29" spans="1:11" ht="22.5">
      <c r="A29" s="97"/>
      <c r="B29" s="75" t="s">
        <v>77</v>
      </c>
      <c r="C29" s="108" t="s">
        <v>109</v>
      </c>
      <c r="D29" s="109"/>
      <c r="E29" s="76" t="s">
        <v>78</v>
      </c>
      <c r="F29" s="77" t="s">
        <v>78</v>
      </c>
      <c r="G29" s="78" t="s">
        <v>110</v>
      </c>
      <c r="H29" s="79">
        <v>0</v>
      </c>
      <c r="I29" s="80">
        <v>0</v>
      </c>
      <c r="J29" s="80">
        <v>49</v>
      </c>
      <c r="K29" s="81">
        <f>I29+J29</f>
        <v>49</v>
      </c>
    </row>
    <row r="30" spans="1:11" ht="15.75" customHeight="1" thickBot="1">
      <c r="A30" s="97"/>
      <c r="B30" s="82"/>
      <c r="C30" s="110"/>
      <c r="D30" s="111"/>
      <c r="E30" s="83">
        <v>2510</v>
      </c>
      <c r="F30" s="84">
        <v>5212</v>
      </c>
      <c r="G30" s="85" t="s">
        <v>89</v>
      </c>
      <c r="H30" s="86">
        <v>0</v>
      </c>
      <c r="I30" s="87">
        <v>0</v>
      </c>
      <c r="J30" s="87">
        <v>49</v>
      </c>
      <c r="K30" s="88">
        <f>J30</f>
        <v>49</v>
      </c>
    </row>
    <row r="31" spans="1:11" ht="22.5">
      <c r="A31" s="97"/>
      <c r="B31" s="75" t="s">
        <v>77</v>
      </c>
      <c r="C31" s="108" t="s">
        <v>111</v>
      </c>
      <c r="D31" s="109"/>
      <c r="E31" s="76" t="s">
        <v>78</v>
      </c>
      <c r="F31" s="77" t="s">
        <v>78</v>
      </c>
      <c r="G31" s="78" t="s">
        <v>112</v>
      </c>
      <c r="H31" s="79">
        <v>0</v>
      </c>
      <c r="I31" s="80">
        <v>0</v>
      </c>
      <c r="J31" s="80">
        <v>42</v>
      </c>
      <c r="K31" s="81">
        <f>I31+J31</f>
        <v>42</v>
      </c>
    </row>
    <row r="32" spans="1:11" ht="14.25" customHeight="1" thickBot="1">
      <c r="A32" s="97"/>
      <c r="B32" s="82"/>
      <c r="C32" s="110"/>
      <c r="D32" s="111"/>
      <c r="E32" s="83">
        <v>2510</v>
      </c>
      <c r="F32" s="84">
        <v>6312</v>
      </c>
      <c r="G32" s="85" t="s">
        <v>113</v>
      </c>
      <c r="H32" s="86">
        <v>0</v>
      </c>
      <c r="I32" s="87">
        <v>0</v>
      </c>
      <c r="J32" s="87">
        <v>42</v>
      </c>
      <c r="K32" s="88">
        <f>J32</f>
        <v>42</v>
      </c>
    </row>
    <row r="33" spans="1:11" ht="22.5">
      <c r="A33" s="97"/>
      <c r="B33" s="75" t="s">
        <v>77</v>
      </c>
      <c r="C33" s="108" t="s">
        <v>114</v>
      </c>
      <c r="D33" s="109"/>
      <c r="E33" s="76" t="s">
        <v>78</v>
      </c>
      <c r="F33" s="77" t="s">
        <v>78</v>
      </c>
      <c r="G33" s="78" t="s">
        <v>115</v>
      </c>
      <c r="H33" s="79">
        <v>0</v>
      </c>
      <c r="I33" s="80">
        <v>0</v>
      </c>
      <c r="J33" s="80">
        <v>13.587</v>
      </c>
      <c r="K33" s="81">
        <f>I33+J33</f>
        <v>13.587</v>
      </c>
    </row>
    <row r="34" spans="1:11" ht="12.75" customHeight="1" thickBot="1">
      <c r="A34" s="97"/>
      <c r="B34" s="82"/>
      <c r="C34" s="110"/>
      <c r="D34" s="111"/>
      <c r="E34" s="83">
        <v>2510</v>
      </c>
      <c r="F34" s="84">
        <v>5212</v>
      </c>
      <c r="G34" s="85" t="s">
        <v>89</v>
      </c>
      <c r="H34" s="86">
        <v>0</v>
      </c>
      <c r="I34" s="87">
        <v>0</v>
      </c>
      <c r="J34" s="87">
        <v>13.587</v>
      </c>
      <c r="K34" s="88">
        <f>J34</f>
        <v>13.587</v>
      </c>
    </row>
    <row r="35" spans="1:11" ht="22.5">
      <c r="A35" s="97"/>
      <c r="B35" s="75" t="s">
        <v>77</v>
      </c>
      <c r="C35" s="108" t="s">
        <v>116</v>
      </c>
      <c r="D35" s="109"/>
      <c r="E35" s="76" t="s">
        <v>78</v>
      </c>
      <c r="F35" s="77" t="s">
        <v>78</v>
      </c>
      <c r="G35" s="78" t="s">
        <v>117</v>
      </c>
      <c r="H35" s="79">
        <v>0</v>
      </c>
      <c r="I35" s="80">
        <v>0</v>
      </c>
      <c r="J35" s="80">
        <v>8.26</v>
      </c>
      <c r="K35" s="81">
        <f>I35+J35</f>
        <v>8.26</v>
      </c>
    </row>
    <row r="36" spans="1:11" ht="13.5" customHeight="1" thickBot="1">
      <c r="A36" s="97"/>
      <c r="B36" s="82"/>
      <c r="C36" s="110"/>
      <c r="D36" s="111"/>
      <c r="E36" s="83">
        <v>2510</v>
      </c>
      <c r="F36" s="84">
        <v>5212</v>
      </c>
      <c r="G36" s="85" t="s">
        <v>89</v>
      </c>
      <c r="H36" s="86">
        <v>0</v>
      </c>
      <c r="I36" s="87">
        <v>0</v>
      </c>
      <c r="J36" s="87">
        <v>8.26</v>
      </c>
      <c r="K36" s="88">
        <f>J36</f>
        <v>8.26</v>
      </c>
    </row>
    <row r="37" spans="1:11" ht="12.75">
      <c r="A37" s="97"/>
      <c r="B37" s="75" t="s">
        <v>77</v>
      </c>
      <c r="C37" s="108" t="s">
        <v>118</v>
      </c>
      <c r="D37" s="109"/>
      <c r="E37" s="76" t="s">
        <v>78</v>
      </c>
      <c r="F37" s="77" t="s">
        <v>78</v>
      </c>
      <c r="G37" s="78" t="s">
        <v>119</v>
      </c>
      <c r="H37" s="79">
        <v>0</v>
      </c>
      <c r="I37" s="80">
        <v>0</v>
      </c>
      <c r="J37" s="80">
        <v>8.61</v>
      </c>
      <c r="K37" s="81">
        <f>I37+J37</f>
        <v>8.61</v>
      </c>
    </row>
    <row r="38" spans="1:11" ht="14.25" customHeight="1" thickBot="1">
      <c r="A38" s="97"/>
      <c r="B38" s="82"/>
      <c r="C38" s="110"/>
      <c r="D38" s="111"/>
      <c r="E38" s="83">
        <v>2510</v>
      </c>
      <c r="F38" s="84">
        <v>5212</v>
      </c>
      <c r="G38" s="85" t="s">
        <v>89</v>
      </c>
      <c r="H38" s="86">
        <v>0</v>
      </c>
      <c r="I38" s="87">
        <v>0</v>
      </c>
      <c r="J38" s="87">
        <v>8.61</v>
      </c>
      <c r="K38" s="88">
        <f>J38</f>
        <v>8.61</v>
      </c>
    </row>
    <row r="39" spans="1:11" ht="12.75">
      <c r="A39" s="97"/>
      <c r="B39" s="75" t="s">
        <v>77</v>
      </c>
      <c r="C39" s="108" t="s">
        <v>120</v>
      </c>
      <c r="D39" s="109"/>
      <c r="E39" s="76" t="s">
        <v>78</v>
      </c>
      <c r="F39" s="77" t="s">
        <v>78</v>
      </c>
      <c r="G39" s="78" t="s">
        <v>121</v>
      </c>
      <c r="H39" s="79">
        <v>0</v>
      </c>
      <c r="I39" s="80">
        <v>0</v>
      </c>
      <c r="J39" s="80">
        <v>41.858</v>
      </c>
      <c r="K39" s="81">
        <f>I39+J39</f>
        <v>41.858</v>
      </c>
    </row>
    <row r="40" spans="1:11" ht="14.25" customHeight="1" thickBot="1">
      <c r="A40" s="98"/>
      <c r="B40" s="82"/>
      <c r="C40" s="110"/>
      <c r="D40" s="111"/>
      <c r="E40" s="83">
        <v>2510</v>
      </c>
      <c r="F40" s="84">
        <v>5213</v>
      </c>
      <c r="G40" s="85" t="s">
        <v>108</v>
      </c>
      <c r="H40" s="86">
        <v>0</v>
      </c>
      <c r="I40" s="87">
        <v>0</v>
      </c>
      <c r="J40" s="87">
        <v>41.858</v>
      </c>
      <c r="K40" s="88">
        <f>J40</f>
        <v>41.858</v>
      </c>
    </row>
    <row r="41" ht="12.75">
      <c r="K41" s="90"/>
    </row>
  </sheetData>
  <sheetProtection/>
  <mergeCells count="40"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A1:K1"/>
    <mergeCell ref="A2:K2"/>
    <mergeCell ref="A3:K3"/>
    <mergeCell ref="A5:A40"/>
    <mergeCell ref="C5:D5"/>
    <mergeCell ref="C6:D6"/>
    <mergeCell ref="C7:D7"/>
    <mergeCell ref="C8:D8"/>
    <mergeCell ref="C9:D9"/>
    <mergeCell ref="C10:D1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Srytrova Dagmar</cp:lastModifiedBy>
  <cp:lastPrinted>2014-03-05T15:00:34Z</cp:lastPrinted>
  <dcterms:created xsi:type="dcterms:W3CDTF">2007-12-18T12:40:54Z</dcterms:created>
  <dcterms:modified xsi:type="dcterms:W3CDTF">2014-03-05T15:00:42Z</dcterms:modified>
  <cp:category/>
  <cp:version/>
  <cp:contentType/>
  <cp:contentStatus/>
</cp:coreProperties>
</file>