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13860" activeTab="1"/>
  </bookViews>
  <sheets>
    <sheet name="Bilance PaV" sheetId="1" r:id="rId1"/>
    <sheet name="Výdaje 9170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<sst xmlns="http://schemas.openxmlformats.org/spreadsheetml/2006/main" count="196" uniqueCount="138">
  <si>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</si>
  <si>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</si>
  <si>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</si>
  <si>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</si>
  <si>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</si>
  <si>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</si>
  <si>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</si>
  <si>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</si>
  <si>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</si>
  <si>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</si>
  <si>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</si>
  <si>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</si>
  <si>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</si>
  <si>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</si>
  <si>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</si>
  <si>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</si>
  <si>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</si>
  <si>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</si>
  <si>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</si>
  <si>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</si>
  <si>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</si>
  <si>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</si>
  <si>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</si>
  <si>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</si>
  <si>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</si>
  <si>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</si>
  <si>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</si>
  <si>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</si>
  <si>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</si>
  <si>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</si>
  <si>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</si>
  <si>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</si>
  <si>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</si>
  <si>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upravený rozpočet I.</t>
  </si>
  <si>
    <t>Zdrojová část rozpočtu LK 2014</t>
  </si>
  <si>
    <t>Výdajová část rozpočtu LK 2014</t>
  </si>
  <si>
    <t>1. Zapojení fondů z r. 2013</t>
  </si>
  <si>
    <t>upravený rozpočet II.</t>
  </si>
  <si>
    <t>Neinvestiční dotace z rozpočtu HZS ČR 
na výdaje jednotek sborů dobrovolných hasičů obcí na rok 2014 – 1. část</t>
  </si>
  <si>
    <t>Kapitola 91701</t>
  </si>
  <si>
    <t>tis. Kč</t>
  </si>
  <si>
    <t>uk.</t>
  </si>
  <si>
    <t>č.a.</t>
  </si>
  <si>
    <t>§</t>
  </si>
  <si>
    <t>UZ</t>
  </si>
  <si>
    <t>T R A N S F E R Y</t>
  </si>
  <si>
    <t>SR 2014</t>
  </si>
  <si>
    <t>UR 2014</t>
  </si>
  <si>
    <t>SU</t>
  </si>
  <si>
    <t>0170000</t>
  </si>
  <si>
    <t>x</t>
  </si>
  <si>
    <t>xxxx</t>
  </si>
  <si>
    <t>Výdaje kapitoly 91701 - Transfery oddělení KŘ</t>
  </si>
  <si>
    <t>0170001</t>
  </si>
  <si>
    <t>0000</t>
  </si>
  <si>
    <t>Neinvestiční dotace obyvatelstvu</t>
  </si>
  <si>
    <t>0170002</t>
  </si>
  <si>
    <t>Asociace krajů ČR - členský příspěvek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</si>
  <si>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</si>
  <si>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</si>
  <si>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</si>
  <si>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</si>
  <si>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</si>
  <si>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</si>
  <si>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neinvestiční transfery spolkům</t>
  </si>
  <si>
    <t>0180500</t>
  </si>
  <si>
    <t>Účelová neinvestiční dotace z rozp. MV-GŘ HZS ČR</t>
  </si>
  <si>
    <t>neinvestiční transfery obcím - nerozděleno</t>
  </si>
  <si>
    <t>0180501</t>
  </si>
  <si>
    <t>4002</t>
  </si>
  <si>
    <t>neinvestiční transfery obcím - Cvikov</t>
  </si>
  <si>
    <t>0180502</t>
  </si>
  <si>
    <t>neinvestiční transfery obcím - Česká Lípa</t>
  </si>
  <si>
    <t>0180503</t>
  </si>
  <si>
    <t>4004</t>
  </si>
  <si>
    <t>neinvestiční transfery obcím - Dubá</t>
  </si>
  <si>
    <t>0180504</t>
  </si>
  <si>
    <t>2003</t>
  </si>
  <si>
    <t>neinvestiční transfery obcím - Frýdlant</t>
  </si>
  <si>
    <t>0180505</t>
  </si>
  <si>
    <t>5002</t>
  </si>
  <si>
    <t>neinvestiční transfery obcím - Harrachov</t>
  </si>
  <si>
    <t>0180506</t>
  </si>
  <si>
    <t>2006</t>
  </si>
  <si>
    <t>neinvestiční transfery obcím - Hrádek nad Nisou</t>
  </si>
  <si>
    <t>0180507</t>
  </si>
  <si>
    <t>5004</t>
  </si>
  <si>
    <t>neinvestiční transfery obcím - Jilemnice</t>
  </si>
  <si>
    <t>0180508</t>
  </si>
  <si>
    <t>5005</t>
  </si>
  <si>
    <t>neinvestiční transfery obcím - Lomnice nad Popelkou</t>
  </si>
  <si>
    <t>0180509</t>
  </si>
  <si>
    <t>4007</t>
  </si>
  <si>
    <t>neinvestiční transfery obcím - Mimoň</t>
  </si>
  <si>
    <t>0180510</t>
  </si>
  <si>
    <t>4008</t>
  </si>
  <si>
    <t>neinvestiční transfery obcím - Nový Bor</t>
  </si>
  <si>
    <t>0180511</t>
  </si>
  <si>
    <t>2009</t>
  </si>
  <si>
    <t>neinvestiční transfery obcím - Raspenava</t>
  </si>
  <si>
    <t>0180512</t>
  </si>
  <si>
    <t>5006</t>
  </si>
  <si>
    <t>neinvestiční transfery obcím - Rokytnice nad Jizerou</t>
  </si>
  <si>
    <t>0180513</t>
  </si>
  <si>
    <t>5008</t>
  </si>
  <si>
    <t>neinvestiční transfery obcím - Turnov</t>
  </si>
  <si>
    <t>0180514</t>
  </si>
  <si>
    <t>3007</t>
  </si>
  <si>
    <t>neinvestiční transfery obcím - Železný Brod</t>
  </si>
  <si>
    <t>Celkem rozděleno</t>
  </si>
  <si>
    <t>3. kapitálové příjmy</t>
  </si>
  <si>
    <t xml:space="preserve">   zákon o státním rozpočtu</t>
  </si>
  <si>
    <t xml:space="preserve">   resortní účelové neinvestiční dotace</t>
  </si>
  <si>
    <t xml:space="preserve">   neinvestiční dotace ze zahraničí</t>
  </si>
  <si>
    <t xml:space="preserve">   neinvestiční dotace od obcí</t>
  </si>
  <si>
    <t xml:space="preserve">    resortní účelové investiční dotace</t>
  </si>
  <si>
    <t>2. Zapojení  zvláštních účtů z r. 2013</t>
  </si>
  <si>
    <t>3. Zapojení výsledků hospodaření 2013</t>
  </si>
  <si>
    <t>5. uhrazené splátky dlouhodobých půjček</t>
  </si>
  <si>
    <t>Kap. 921 - účelové investiční dotace - školství</t>
  </si>
  <si>
    <t>Kap. 910 - zastupitelstvo</t>
  </si>
  <si>
    <t>Kap. 911 - krajský úřad</t>
  </si>
  <si>
    <t>Kap. 913 - příspěvkové organizace</t>
  </si>
  <si>
    <t>Kap. 914 - působnosti</t>
  </si>
  <si>
    <t>Kap. 916  -účelové neinvestiční dotace - školství</t>
  </si>
  <si>
    <t>Kap. 917 - transfery</t>
  </si>
  <si>
    <t>Kap. 919 - VPS</t>
  </si>
  <si>
    <t>Kap. 920 - kapitálové výdaje</t>
  </si>
  <si>
    <t>Kap. 923 - spolufinancování EU</t>
  </si>
  <si>
    <t>Kap. 924 - úvěry</t>
  </si>
  <si>
    <t>Kap. 925 - sociální fond</t>
  </si>
  <si>
    <t>Kap. 926 - dotační fond</t>
  </si>
  <si>
    <t>Kap. 931 - krizový fond</t>
  </si>
  <si>
    <t>Kap. 932 - fond ochrany vod</t>
  </si>
  <si>
    <t xml:space="preserve">Kap. 934 - lesnický fond </t>
  </si>
  <si>
    <t>Kap. 935 - grantový fond</t>
  </si>
  <si>
    <t>ZR-RO 
č. 63/14</t>
  </si>
  <si>
    <t>Změna rozpočtu - rozpočtové opatření č. 63/14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</si>
</sst>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5" fillId="0" borderId="0" xfId="47" applyFont="1" applyAlignment="1">
      <alignment horizontal="center"/>
      <protection/>
    </xf>
    <xf numFmtId="0" fontId="6" fillId="0" borderId="0" xfId="47" applyFont="1">
      <alignment/>
      <protection/>
    </xf>
    <xf numFmtId="0" fontId="3" fillId="0" borderId="0" xfId="47" applyFont="1" applyAlignment="1">
      <alignment horizontal="center" vertical="center" wrapText="1"/>
      <protection/>
    </xf>
    <xf numFmtId="0" fontId="8" fillId="0" borderId="0" xfId="47" applyFont="1" applyAlignment="1">
      <alignment horizontal="center"/>
      <protection/>
    </xf>
    <xf numFmtId="0" fontId="8" fillId="0" borderId="19" xfId="47" applyFont="1" applyBorder="1" applyAlignment="1">
      <alignment horizontal="center" vertical="center"/>
      <protection/>
    </xf>
    <xf numFmtId="0" fontId="8" fillId="0" borderId="22" xfId="47" applyFont="1" applyBorder="1" applyAlignment="1">
      <alignment horizontal="center" vertical="center"/>
      <protection/>
    </xf>
    <xf numFmtId="0" fontId="8" fillId="0" borderId="20" xfId="47" applyFont="1" applyBorder="1" applyAlignment="1">
      <alignment horizontal="center" vertical="center"/>
      <protection/>
    </xf>
    <xf numFmtId="0" fontId="8" fillId="0" borderId="23" xfId="47" applyFont="1" applyBorder="1" applyAlignment="1">
      <alignment horizontal="center" vertical="center"/>
      <protection/>
    </xf>
    <xf numFmtId="0" fontId="8" fillId="0" borderId="24" xfId="47" applyFont="1" applyFill="1" applyBorder="1" applyAlignment="1">
      <alignment horizontal="center" vertical="center" wrapText="1"/>
      <protection/>
    </xf>
    <xf numFmtId="0" fontId="46" fillId="0" borderId="23" xfId="47" applyFont="1" applyBorder="1" applyAlignment="1">
      <alignment horizontal="center"/>
      <protection/>
    </xf>
    <xf numFmtId="49" fontId="46" fillId="0" borderId="25" xfId="47" applyNumberFormat="1" applyFont="1" applyBorder="1" applyAlignment="1">
      <alignment horizontal="center"/>
      <protection/>
    </xf>
    <xf numFmtId="0" fontId="46" fillId="0" borderId="25" xfId="47" applyFont="1" applyBorder="1" applyAlignment="1">
      <alignment horizontal="center"/>
      <protection/>
    </xf>
    <xf numFmtId="0" fontId="46" fillId="0" borderId="25" xfId="47" applyFont="1" applyBorder="1" applyAlignment="1">
      <alignment horizontal="center" vertical="center"/>
      <protection/>
    </xf>
    <xf numFmtId="0" fontId="46" fillId="0" borderId="26" xfId="47" applyFont="1" applyBorder="1">
      <alignment/>
      <protection/>
    </xf>
    <xf numFmtId="4" fontId="46" fillId="0" borderId="23" xfId="47" applyNumberFormat="1" applyFont="1" applyBorder="1">
      <alignment/>
      <protection/>
    </xf>
    <xf numFmtId="4" fontId="46" fillId="0" borderId="25" xfId="47" applyNumberFormat="1" applyFont="1" applyBorder="1" applyAlignment="1">
      <alignment horizontal="right" vertical="center"/>
      <protection/>
    </xf>
    <xf numFmtId="4" fontId="46" fillId="0" borderId="24" xfId="47" applyNumberFormat="1" applyFont="1" applyFill="1" applyBorder="1" applyAlignment="1">
      <alignment horizontal="right" vertical="center" wrapText="1"/>
      <protection/>
    </xf>
    <xf numFmtId="0" fontId="46" fillId="0" borderId="13" xfId="47" applyFont="1" applyBorder="1" applyAlignment="1">
      <alignment horizontal="center"/>
      <protection/>
    </xf>
    <xf numFmtId="49" fontId="8" fillId="0" borderId="14" xfId="49" applyNumberFormat="1" applyFont="1" applyBorder="1" applyAlignment="1">
      <alignment horizontal="center" vertical="center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27" xfId="49" applyFont="1" applyBorder="1" applyAlignment="1">
      <alignment vertical="center"/>
      <protection/>
    </xf>
    <xf numFmtId="4" fontId="8" fillId="0" borderId="13" xfId="47" applyNumberFormat="1" applyFont="1" applyBorder="1">
      <alignment/>
      <protection/>
    </xf>
    <xf numFmtId="4" fontId="8" fillId="0" borderId="14" xfId="47" applyNumberFormat="1" applyFont="1" applyBorder="1" applyAlignment="1">
      <alignment horizontal="right" vertical="center"/>
      <protection/>
    </xf>
    <xf numFmtId="4" fontId="8" fillId="0" borderId="28" xfId="47" applyNumberFormat="1" applyFont="1" applyBorder="1">
      <alignment/>
      <protection/>
    </xf>
    <xf numFmtId="0" fontId="46" fillId="0" borderId="29" xfId="47" applyFont="1" applyBorder="1" applyAlignment="1">
      <alignment horizontal="center"/>
      <protection/>
    </xf>
    <xf numFmtId="49" fontId="8" fillId="0" borderId="30" xfId="49" applyNumberFormat="1" applyFont="1" applyBorder="1" applyAlignment="1">
      <alignment horizontal="center" vertical="center"/>
      <protection/>
    </xf>
    <xf numFmtId="0" fontId="8" fillId="0" borderId="30" xfId="49" applyFont="1" applyBorder="1" applyAlignment="1">
      <alignment horizontal="center" vertical="center"/>
      <protection/>
    </xf>
    <xf numFmtId="0" fontId="8" fillId="0" borderId="30" xfId="0" applyFont="1" applyBorder="1" applyAlignment="1">
      <alignment/>
    </xf>
    <xf numFmtId="0" fontId="8" fillId="0" borderId="31" xfId="49" applyFont="1" applyBorder="1" applyAlignment="1">
      <alignment vertical="center"/>
      <protection/>
    </xf>
    <xf numFmtId="4" fontId="8" fillId="0" borderId="29" xfId="47" applyNumberFormat="1" applyFont="1" applyBorder="1">
      <alignment/>
      <protection/>
    </xf>
    <xf numFmtId="4" fontId="8" fillId="0" borderId="30" xfId="47" applyNumberFormat="1" applyFont="1" applyBorder="1" applyAlignment="1">
      <alignment horizontal="right" vertical="center"/>
      <protection/>
    </xf>
    <xf numFmtId="4" fontId="8" fillId="0" borderId="32" xfId="47" applyNumberFormat="1" applyFont="1" applyBorder="1">
      <alignment/>
      <protection/>
    </xf>
    <xf numFmtId="0" fontId="8" fillId="0" borderId="27" xfId="49" applyFont="1" applyFill="1" applyBorder="1" applyAlignment="1">
      <alignment vertical="center"/>
      <protection/>
    </xf>
    <xf numFmtId="49" fontId="8" fillId="0" borderId="11" xfId="49" applyNumberFormat="1" applyFont="1" applyBorder="1" applyAlignment="1">
      <alignment horizontal="center" vertical="center"/>
      <protection/>
    </xf>
    <xf numFmtId="0" fontId="8" fillId="0" borderId="11" xfId="49" applyFont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33" xfId="49" applyFont="1" applyBorder="1" applyAlignment="1">
      <alignment vertical="center"/>
      <protection/>
    </xf>
    <xf numFmtId="0" fontId="8" fillId="0" borderId="34" xfId="49" applyFont="1" applyFill="1" applyBorder="1" applyAlignment="1">
      <alignment horizontal="center"/>
      <protection/>
    </xf>
    <xf numFmtId="49" fontId="8" fillId="0" borderId="35" xfId="49" applyNumberFormat="1" applyFont="1" applyBorder="1" applyAlignment="1">
      <alignment horizontal="center" vertical="center"/>
      <protection/>
    </xf>
    <xf numFmtId="0" fontId="8" fillId="0" borderId="35" xfId="49" applyFont="1" applyBorder="1" applyAlignment="1">
      <alignment horizontal="center" vertical="center"/>
      <protection/>
    </xf>
    <xf numFmtId="0" fontId="8" fillId="0" borderId="35" xfId="0" applyFont="1" applyBorder="1" applyAlignment="1">
      <alignment/>
    </xf>
    <xf numFmtId="0" fontId="8" fillId="0" borderId="36" xfId="48" applyFont="1" applyFill="1" applyBorder="1" applyAlignment="1">
      <alignment vertical="center"/>
      <protection/>
    </xf>
    <xf numFmtId="4" fontId="8" fillId="0" borderId="34" xfId="48" applyNumberFormat="1" applyFont="1" applyFill="1" applyBorder="1" applyAlignment="1">
      <alignment vertical="center"/>
      <protection/>
    </xf>
    <xf numFmtId="4" fontId="8" fillId="0" borderId="35" xfId="47" applyNumberFormat="1" applyFont="1" applyFill="1" applyBorder="1">
      <alignment/>
      <protection/>
    </xf>
    <xf numFmtId="4" fontId="8" fillId="0" borderId="37" xfId="49" applyNumberFormat="1" applyFont="1" applyFill="1" applyBorder="1">
      <alignment/>
      <protection/>
    </xf>
    <xf numFmtId="0" fontId="8" fillId="0" borderId="38" xfId="49" applyFont="1" applyBorder="1" applyAlignment="1">
      <alignment horizontal="center"/>
      <protection/>
    </xf>
    <xf numFmtId="49" fontId="9" fillId="0" borderId="39" xfId="49" applyNumberFormat="1" applyFont="1" applyBorder="1" applyAlignment="1">
      <alignment horizontal="center" vertical="center"/>
      <protection/>
    </xf>
    <xf numFmtId="0" fontId="9" fillId="0" borderId="39" xfId="49" applyFont="1" applyBorder="1" applyAlignment="1">
      <alignment horizontal="center" vertical="center"/>
      <protection/>
    </xf>
    <xf numFmtId="0" fontId="9" fillId="0" borderId="39" xfId="49" applyFont="1" applyFill="1" applyBorder="1" applyAlignment="1">
      <alignment horizontal="center" vertical="center"/>
      <protection/>
    </xf>
    <xf numFmtId="0" fontId="9" fillId="0" borderId="39" xfId="0" applyFont="1" applyBorder="1" applyAlignment="1">
      <alignment/>
    </xf>
    <xf numFmtId="0" fontId="9" fillId="0" borderId="40" xfId="48" applyFont="1" applyFill="1" applyBorder="1" applyAlignment="1">
      <alignment vertical="center"/>
      <protection/>
    </xf>
    <xf numFmtId="4" fontId="9" fillId="0" borderId="38" xfId="48" applyNumberFormat="1" applyFont="1" applyFill="1" applyBorder="1" applyAlignment="1">
      <alignment vertical="center"/>
      <protection/>
    </xf>
    <xf numFmtId="4" fontId="9" fillId="0" borderId="39" xfId="47" applyNumberFormat="1" applyFont="1" applyFill="1" applyBorder="1">
      <alignment/>
      <protection/>
    </xf>
    <xf numFmtId="4" fontId="9" fillId="0" borderId="41" xfId="0" applyNumberFormat="1" applyFont="1" applyFill="1" applyBorder="1" applyAlignment="1">
      <alignment/>
    </xf>
    <xf numFmtId="0" fontId="8" fillId="0" borderId="34" xfId="47" applyFont="1" applyBorder="1" applyAlignment="1">
      <alignment horizontal="center"/>
      <protection/>
    </xf>
    <xf numFmtId="49" fontId="8" fillId="0" borderId="35" xfId="47" applyNumberFormat="1" applyFont="1" applyBorder="1" applyAlignment="1">
      <alignment horizontal="center"/>
      <protection/>
    </xf>
    <xf numFmtId="0" fontId="8" fillId="0" borderId="35" xfId="47" applyFont="1" applyBorder="1" applyAlignment="1">
      <alignment horizontal="center"/>
      <protection/>
    </xf>
    <xf numFmtId="0" fontId="9" fillId="0" borderId="35" xfId="47" applyFont="1" applyBorder="1" applyAlignment="1">
      <alignment horizontal="center"/>
      <protection/>
    </xf>
    <xf numFmtId="0" fontId="8" fillId="0" borderId="36" xfId="47" applyFont="1" applyBorder="1">
      <alignment/>
      <protection/>
    </xf>
    <xf numFmtId="4" fontId="8" fillId="0" borderId="34" xfId="47" applyNumberFormat="1" applyFont="1" applyBorder="1">
      <alignment/>
      <protection/>
    </xf>
    <xf numFmtId="4" fontId="8" fillId="0" borderId="35" xfId="47" applyNumberFormat="1" applyFont="1" applyBorder="1">
      <alignment/>
      <protection/>
    </xf>
    <xf numFmtId="4" fontId="8" fillId="0" borderId="37" xfId="47" applyNumberFormat="1" applyFont="1" applyBorder="1">
      <alignment/>
      <protection/>
    </xf>
    <xf numFmtId="0" fontId="9" fillId="0" borderId="16" xfId="47" applyFont="1" applyBorder="1" applyAlignment="1">
      <alignment horizontal="center"/>
      <protection/>
    </xf>
    <xf numFmtId="49" fontId="9" fillId="0" borderId="17" xfId="47" applyNumberFormat="1" applyFont="1" applyBorder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0" fontId="9" fillId="0" borderId="42" xfId="47" applyFont="1" applyBorder="1">
      <alignment/>
      <protection/>
    </xf>
    <xf numFmtId="4" fontId="9" fillId="0" borderId="16" xfId="47" applyNumberFormat="1" applyFont="1" applyBorder="1">
      <alignment/>
      <protection/>
    </xf>
    <xf numFmtId="4" fontId="9" fillId="0" borderId="17" xfId="47" applyNumberFormat="1" applyFont="1" applyBorder="1">
      <alignment/>
      <protection/>
    </xf>
    <xf numFmtId="4" fontId="9" fillId="0" borderId="18" xfId="47" applyNumberFormat="1" applyFont="1" applyBorder="1">
      <alignment/>
      <protection/>
    </xf>
    <xf numFmtId="0" fontId="9" fillId="0" borderId="34" xfId="47" applyFont="1" applyBorder="1" applyAlignment="1">
      <alignment horizontal="center"/>
      <protection/>
    </xf>
    <xf numFmtId="49" fontId="9" fillId="0" borderId="35" xfId="47" applyNumberFormat="1" applyFont="1" applyBorder="1" applyAlignment="1">
      <alignment horizontal="center"/>
      <protection/>
    </xf>
    <xf numFmtId="0" fontId="9" fillId="0" borderId="36" xfId="47" applyFont="1" applyFill="1" applyBorder="1">
      <alignment/>
      <protection/>
    </xf>
    <xf numFmtId="4" fontId="9" fillId="0" borderId="34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4" fontId="9" fillId="0" borderId="37" xfId="47" applyNumberFormat="1" applyFont="1" applyFill="1" applyBorder="1">
      <alignment/>
      <protection/>
    </xf>
    <xf numFmtId="0" fontId="9" fillId="0" borderId="13" xfId="47" applyFont="1" applyBorder="1" applyAlignment="1">
      <alignment horizontal="center"/>
      <protection/>
    </xf>
    <xf numFmtId="49" fontId="9" fillId="0" borderId="14" xfId="47" applyNumberFormat="1" applyFont="1" applyBorder="1" applyAlignment="1">
      <alignment horizontal="center"/>
      <protection/>
    </xf>
    <xf numFmtId="0" fontId="9" fillId="0" borderId="14" xfId="47" applyFont="1" applyBorder="1" applyAlignment="1">
      <alignment horizontal="center"/>
      <protection/>
    </xf>
    <xf numFmtId="0" fontId="9" fillId="0" borderId="27" xfId="47" applyFont="1" applyFill="1" applyBorder="1">
      <alignment/>
      <protection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47" applyNumberFormat="1" applyFont="1" applyFill="1" applyBorder="1">
      <alignment/>
      <protection/>
    </xf>
    <xf numFmtId="4" fontId="9" fillId="0" borderId="15" xfId="47" applyNumberFormat="1" applyFont="1" applyBorder="1">
      <alignment/>
      <protection/>
    </xf>
    <xf numFmtId="4" fontId="9" fillId="0" borderId="0" xfId="0" applyNumberFormat="1" applyFont="1" applyBorder="1" applyAlignment="1">
      <alignment/>
    </xf>
    <xf numFmtId="4" fontId="9" fillId="0" borderId="14" xfId="47" applyNumberFormat="1" applyFont="1" applyBorder="1">
      <alignment/>
      <protection/>
    </xf>
    <xf numFmtId="0" fontId="9" fillId="0" borderId="38" xfId="47" applyFont="1" applyBorder="1" applyAlignment="1">
      <alignment horizontal="center"/>
      <protection/>
    </xf>
    <xf numFmtId="49" fontId="9" fillId="0" borderId="39" xfId="47" applyNumberFormat="1" applyFont="1" applyBorder="1" applyAlignment="1">
      <alignment horizontal="center"/>
      <protection/>
    </xf>
    <xf numFmtId="0" fontId="9" fillId="0" borderId="39" xfId="47" applyFont="1" applyBorder="1" applyAlignment="1">
      <alignment horizontal="center"/>
      <protection/>
    </xf>
    <xf numFmtId="0" fontId="9" fillId="0" borderId="40" xfId="47" applyFont="1" applyFill="1" applyBorder="1">
      <alignment/>
      <protection/>
    </xf>
    <xf numFmtId="4" fontId="9" fillId="0" borderId="38" xfId="0" applyNumberFormat="1" applyFont="1" applyBorder="1" applyAlignment="1">
      <alignment/>
    </xf>
    <xf numFmtId="4" fontId="9" fillId="0" borderId="39" xfId="47" applyNumberFormat="1" applyFont="1" applyBorder="1">
      <alignment/>
      <protection/>
    </xf>
    <xf numFmtId="4" fontId="9" fillId="0" borderId="41" xfId="47" applyNumberFormat="1" applyFont="1" applyBorder="1">
      <alignment/>
      <protection/>
    </xf>
    <xf numFmtId="0" fontId="8" fillId="0" borderId="33" xfId="47" applyFont="1" applyBorder="1">
      <alignment/>
      <protection/>
    </xf>
    <xf numFmtId="0" fontId="8" fillId="0" borderId="44" xfId="47" applyFont="1" applyBorder="1">
      <alignment/>
      <protection/>
    </xf>
    <xf numFmtId="4" fontId="8" fillId="0" borderId="45" xfId="47" applyNumberFormat="1" applyFont="1" applyBorder="1">
      <alignment/>
      <protection/>
    </xf>
    <xf numFmtId="4" fontId="8" fillId="0" borderId="11" xfId="47" applyNumberFormat="1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6" fillId="0" borderId="0" xfId="47" applyFont="1" applyBorder="1">
      <alignment/>
      <protection/>
    </xf>
    <xf numFmtId="165" fontId="6" fillId="0" borderId="0" xfId="47" applyNumberFormat="1" applyFont="1">
      <alignment/>
      <protection/>
    </xf>
    <xf numFmtId="0" fontId="7" fillId="0" borderId="0" xfId="47" applyFont="1" applyAlignment="1">
      <alignment horizontal="center"/>
      <protection/>
    </xf>
    <xf numFmtId="0" fontId="3" fillId="0" borderId="0" xfId="47" applyFont="1" applyAlignment="1">
      <alignment horizontal="center" vertical="center" wrapText="1"/>
      <protection/>
    </xf>
    <xf numFmtId="0" fontId="8" fillId="0" borderId="0" xfId="47" applyFont="1" applyBorder="1" applyAlignment="1">
      <alignment horizontal="left"/>
      <protection/>
    </xf>
    <xf numFmtId="0" fontId="8" fillId="0" borderId="22" xfId="47" applyFont="1" applyBorder="1" applyAlignment="1">
      <alignment horizontal="center" vertical="center"/>
      <protection/>
    </xf>
    <xf numFmtId="0" fontId="8" fillId="0" borderId="46" xfId="47" applyFont="1" applyBorder="1" applyAlignment="1">
      <alignment horizontal="center" vertical="center"/>
      <protection/>
    </xf>
    <xf numFmtId="0" fontId="28" fillId="33" borderId="4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4" fillId="0" borderId="4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25" xfId="47" applyFont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is výdajů 03 bez PO" xfId="47"/>
    <cellStyle name="normální_Rozpis výdajů 03 bez PO_03. Ekonomický" xfId="48"/>
    <cellStyle name="normální_Rozpis výdajů 03 bez PO_UR 2008 1-168 tisk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90">
          <cell r="C90">
            <v>2122000</v>
          </cell>
          <cell r="D90">
            <v>85183.16</v>
          </cell>
          <cell r="H90">
            <v>3554617.249999999</v>
          </cell>
          <cell r="O90">
            <v>88242.1</v>
          </cell>
          <cell r="P90">
            <v>202563.47</v>
          </cell>
          <cell r="Q90">
            <v>754324.73</v>
          </cell>
        </row>
      </sheetData>
      <sheetData sheetId="2">
        <row r="90">
          <cell r="B90">
            <v>27594</v>
          </cell>
          <cell r="C90">
            <v>214025.19</v>
          </cell>
          <cell r="D90">
            <v>869880.73</v>
          </cell>
          <cell r="E90">
            <v>600650.5700000001</v>
          </cell>
          <cell r="F90">
            <v>3392269.1599999997</v>
          </cell>
          <cell r="G90">
            <v>81120.89</v>
          </cell>
          <cell r="H90">
            <v>62012.850000000006</v>
          </cell>
          <cell r="I90">
            <v>591668.81</v>
          </cell>
          <cell r="K90">
            <v>798827.19</v>
          </cell>
          <cell r="L90">
            <v>43995</v>
          </cell>
          <cell r="M90">
            <v>5278.1900000000005</v>
          </cell>
          <cell r="N90">
            <v>30734.690000000002</v>
          </cell>
          <cell r="O90">
            <v>5000</v>
          </cell>
          <cell r="P90">
            <v>72712.56</v>
          </cell>
          <cell r="R90">
            <v>6.28</v>
          </cell>
          <cell r="S90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="110" zoomScaleNormal="110" workbookViewId="0" topLeftCell="A10">
      <selection activeCell="J12" sqref="J12"/>
    </sheetView>
  </sheetViews>
  <sheetFormatPr defaultColWidth="9.140625" defaultRowHeight="12.75"/>
  <cols>
    <col min="1" max="1" width="42.28125" style="0" customWidth="1"/>
    <col min="2" max="2" width="7.28125" style="0" customWidth="1"/>
    <col min="3" max="3" width="13.8515625" style="0" customWidth="1"/>
    <col min="4" max="4" width="9.421875" style="0" customWidth="1"/>
    <col min="5" max="5" width="14.140625" style="0" customWidth="1"/>
    <col min="10" max="10" width="11.7109375" style="0" bestFit="1" customWidth="1"/>
  </cols>
  <sheetData>
    <row r="1" spans="1:5" ht="15.75" thickBot="1">
      <c r="A1" s="136" t="s">
        <v>34</v>
      </c>
      <c r="B1" s="136"/>
      <c r="C1" s="30"/>
      <c r="D1" s="30"/>
      <c r="E1" s="142" t="s">
        <v>0</v>
      </c>
    </row>
    <row r="2" spans="1:5" ht="29.25" thickBot="1">
      <c r="A2" s="137" t="s">
        <v>1</v>
      </c>
      <c r="B2" s="138" t="s">
        <v>2</v>
      </c>
      <c r="C2" s="139" t="s">
        <v>33</v>
      </c>
      <c r="D2" s="139" t="s">
        <v>136</v>
      </c>
      <c r="E2" s="139" t="s">
        <v>37</v>
      </c>
    </row>
    <row r="3" spans="1:5" ht="15" customHeight="1">
      <c r="A3" s="2" t="s">
        <v>3</v>
      </c>
      <c r="B3" s="29" t="s">
        <v>24</v>
      </c>
      <c r="C3" s="26">
        <f>C4+C5+C6</f>
        <v>2207183.16</v>
      </c>
      <c r="D3" s="26">
        <f>D4+D5+D6</f>
        <v>0</v>
      </c>
      <c r="E3" s="27">
        <f aca="true" t="shared" si="0" ref="E3:E24">C3+D3</f>
        <v>2207183.16</v>
      </c>
    </row>
    <row r="4" spans="1:10" ht="15" customHeight="1">
      <c r="A4" s="6" t="s">
        <v>4</v>
      </c>
      <c r="B4" s="7" t="s">
        <v>5</v>
      </c>
      <c r="C4" s="8">
        <f>'[3]příjmy'!$C$90</f>
        <v>2122000</v>
      </c>
      <c r="D4" s="9">
        <f>'[1]příjmy'!$C$31</f>
        <v>0</v>
      </c>
      <c r="E4" s="10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'[3]příjmy'!$D$90</f>
        <v>85183.16</v>
      </c>
      <c r="D5" s="4">
        <v>0</v>
      </c>
      <c r="E5" s="10">
        <f t="shared" si="0"/>
        <v>85183.16</v>
      </c>
    </row>
    <row r="6" spans="1:5" ht="15" customHeight="1">
      <c r="A6" s="6" t="s">
        <v>110</v>
      </c>
      <c r="B6" s="7" t="s">
        <v>8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26</v>
      </c>
      <c r="B7" s="7" t="s">
        <v>9</v>
      </c>
      <c r="C7" s="13">
        <f>C8+C13</f>
        <v>3640459.249999999</v>
      </c>
      <c r="D7" s="13">
        <f>D8+D13</f>
        <v>2967</v>
      </c>
      <c r="E7" s="14">
        <f t="shared" si="0"/>
        <v>3643426.249999999</v>
      </c>
    </row>
    <row r="8" spans="1:5" ht="15" customHeight="1">
      <c r="A8" s="6" t="s">
        <v>28</v>
      </c>
      <c r="B8" s="7" t="s">
        <v>10</v>
      </c>
      <c r="C8" s="8">
        <f>C9+C10+C11+C12</f>
        <v>3640459.249999999</v>
      </c>
      <c r="D8" s="8">
        <f>D9+D10+D11+D12</f>
        <v>2967</v>
      </c>
      <c r="E8" s="11">
        <f t="shared" si="0"/>
        <v>3643426.249999999</v>
      </c>
    </row>
    <row r="9" spans="1:5" ht="15" customHeight="1">
      <c r="A9" s="6" t="s">
        <v>111</v>
      </c>
      <c r="B9" s="7" t="s">
        <v>11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112</v>
      </c>
      <c r="B10" s="7" t="s">
        <v>10</v>
      </c>
      <c r="C10" s="8">
        <f>'[3]příjmy'!$H$90</f>
        <v>3554617.249999999</v>
      </c>
      <c r="D10" s="8">
        <v>2967</v>
      </c>
      <c r="E10" s="11">
        <f t="shared" si="0"/>
        <v>3557584.249999999</v>
      </c>
    </row>
    <row r="11" spans="1:5" ht="15" customHeight="1">
      <c r="A11" s="6" t="s">
        <v>113</v>
      </c>
      <c r="B11" s="7" t="s">
        <v>27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114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29</v>
      </c>
      <c r="B13" s="7" t="s">
        <v>12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115</v>
      </c>
      <c r="B14" s="7" t="s">
        <v>12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30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31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13</v>
      </c>
      <c r="B17" s="15" t="s">
        <v>25</v>
      </c>
      <c r="C17" s="13">
        <f>C3+C7</f>
        <v>5847642.409999999</v>
      </c>
      <c r="D17" s="13">
        <f>D3+D7</f>
        <v>2967</v>
      </c>
      <c r="E17" s="14">
        <f t="shared" si="0"/>
        <v>5850609.409999999</v>
      </c>
    </row>
    <row r="18" spans="1:5" ht="15" customHeight="1">
      <c r="A18" s="12" t="s">
        <v>14</v>
      </c>
      <c r="B18" s="15" t="s">
        <v>15</v>
      </c>
      <c r="C18" s="13">
        <f>SUM(C19:C23)</f>
        <v>948255.3</v>
      </c>
      <c r="D18" s="13">
        <f>SUM(D19:D23)</f>
        <v>0</v>
      </c>
      <c r="E18" s="14">
        <f t="shared" si="0"/>
        <v>948255.3</v>
      </c>
    </row>
    <row r="19" spans="1:5" ht="15" customHeight="1">
      <c r="A19" s="6" t="s">
        <v>36</v>
      </c>
      <c r="B19" s="7" t="s">
        <v>16</v>
      </c>
      <c r="C19" s="8">
        <f>'[3]příjmy'!$O$90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116</v>
      </c>
      <c r="B20" s="7">
        <v>8115</v>
      </c>
      <c r="C20" s="8">
        <f>'[3]příjmy'!$P$90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117</v>
      </c>
      <c r="B21" s="7" t="s">
        <v>16</v>
      </c>
      <c r="C21" s="8">
        <f>'[3]příjmy'!$Q$90</f>
        <v>754324.73</v>
      </c>
      <c r="D21" s="8">
        <v>0</v>
      </c>
      <c r="E21" s="11">
        <f t="shared" si="0"/>
        <v>754324.73</v>
      </c>
    </row>
    <row r="22" spans="1:5" ht="15" customHeight="1">
      <c r="A22" s="6" t="s">
        <v>32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118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23</v>
      </c>
      <c r="B24" s="21"/>
      <c r="C24" s="22">
        <f>C3+C7+C18</f>
        <v>6795897.709999999</v>
      </c>
      <c r="D24" s="22">
        <f>D17+D18</f>
        <v>2967</v>
      </c>
      <c r="E24" s="23">
        <f t="shared" si="0"/>
        <v>6798864.709999999</v>
      </c>
    </row>
    <row r="25" spans="1:5" ht="15.75" thickBot="1">
      <c r="A25" s="136" t="s">
        <v>35</v>
      </c>
      <c r="B25" s="136"/>
      <c r="C25" s="140"/>
      <c r="D25" s="140"/>
      <c r="E25" s="141" t="s">
        <v>0</v>
      </c>
    </row>
    <row r="26" spans="1:5" ht="29.25" thickBot="1">
      <c r="A26" s="137" t="s">
        <v>17</v>
      </c>
      <c r="B26" s="138" t="s">
        <v>18</v>
      </c>
      <c r="C26" s="139" t="s">
        <v>33</v>
      </c>
      <c r="D26" s="139" t="s">
        <v>136</v>
      </c>
      <c r="E26" s="139" t="s">
        <v>37</v>
      </c>
    </row>
    <row r="27" spans="1:5" ht="15" customHeight="1">
      <c r="A27" s="24" t="s">
        <v>120</v>
      </c>
      <c r="B27" s="3" t="s">
        <v>19</v>
      </c>
      <c r="C27" s="4">
        <f>'[3]výdaje'!$B$90</f>
        <v>27594</v>
      </c>
      <c r="D27" s="4">
        <v>0</v>
      </c>
      <c r="E27" s="5">
        <f>C27+D27</f>
        <v>27594</v>
      </c>
    </row>
    <row r="28" spans="1:5" ht="15" customHeight="1">
      <c r="A28" s="25" t="s">
        <v>121</v>
      </c>
      <c r="B28" s="7" t="s">
        <v>19</v>
      </c>
      <c r="C28" s="8">
        <f>'[3]výdaje'!$C$90</f>
        <v>214025.19</v>
      </c>
      <c r="D28" s="4">
        <v>0</v>
      </c>
      <c r="E28" s="5">
        <f aca="true" t="shared" si="1" ref="E28:E43">C28+D28</f>
        <v>214025.19</v>
      </c>
    </row>
    <row r="29" spans="1:5" ht="15" customHeight="1">
      <c r="A29" s="25" t="s">
        <v>122</v>
      </c>
      <c r="B29" s="7" t="s">
        <v>19</v>
      </c>
      <c r="C29" s="8">
        <f>'[3]výdaje'!$D$90</f>
        <v>869880.73</v>
      </c>
      <c r="D29" s="4">
        <v>0</v>
      </c>
      <c r="E29" s="5">
        <f t="shared" si="1"/>
        <v>869880.73</v>
      </c>
    </row>
    <row r="30" spans="1:5" ht="15" customHeight="1">
      <c r="A30" s="25" t="s">
        <v>123</v>
      </c>
      <c r="B30" s="7" t="s">
        <v>19</v>
      </c>
      <c r="C30" s="8">
        <f>'[3]výdaje'!$E$90</f>
        <v>600650.5700000001</v>
      </c>
      <c r="D30" s="4">
        <v>0</v>
      </c>
      <c r="E30" s="5">
        <f t="shared" si="1"/>
        <v>600650.5700000001</v>
      </c>
    </row>
    <row r="31" spans="1:5" ht="15" customHeight="1">
      <c r="A31" s="25" t="s">
        <v>124</v>
      </c>
      <c r="B31" s="7" t="s">
        <v>19</v>
      </c>
      <c r="C31" s="8">
        <f>'[3]výdaje'!$F$90</f>
        <v>3392269.1599999997</v>
      </c>
      <c r="D31" s="4">
        <v>0</v>
      </c>
      <c r="E31" s="5">
        <f>C31+D31</f>
        <v>3392269.1599999997</v>
      </c>
    </row>
    <row r="32" spans="1:5" ht="15" customHeight="1">
      <c r="A32" s="25" t="s">
        <v>125</v>
      </c>
      <c r="B32" s="7" t="s">
        <v>21</v>
      </c>
      <c r="C32" s="8">
        <f>'[3]výdaje'!$G$90</f>
        <v>81120.89</v>
      </c>
      <c r="D32" s="4">
        <v>2967</v>
      </c>
      <c r="E32" s="5">
        <f t="shared" si="1"/>
        <v>84087.89</v>
      </c>
    </row>
    <row r="33" spans="1:5" ht="15" customHeight="1">
      <c r="A33" s="25" t="s">
        <v>126</v>
      </c>
      <c r="B33" s="7" t="s">
        <v>19</v>
      </c>
      <c r="C33" s="8">
        <f>'[3]výdaje'!$H$90</f>
        <v>62012.850000000006</v>
      </c>
      <c r="D33" s="4">
        <f>'[1]výdaje'!$G$16</f>
        <v>0</v>
      </c>
      <c r="E33" s="5">
        <f t="shared" si="1"/>
        <v>62012.850000000006</v>
      </c>
    </row>
    <row r="34" spans="1:5" ht="15" customHeight="1">
      <c r="A34" s="25" t="s">
        <v>127</v>
      </c>
      <c r="B34" s="7" t="s">
        <v>20</v>
      </c>
      <c r="C34" s="8">
        <f>'[3]výdaje'!$I$90</f>
        <v>591668.81</v>
      </c>
      <c r="D34" s="4">
        <v>0</v>
      </c>
      <c r="E34" s="5">
        <f t="shared" si="1"/>
        <v>591668.81</v>
      </c>
    </row>
    <row r="35" spans="1:5" ht="15" customHeight="1">
      <c r="A35" s="25" t="s">
        <v>119</v>
      </c>
      <c r="B35" s="7" t="s">
        <v>20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128</v>
      </c>
      <c r="B36" s="7" t="s">
        <v>21</v>
      </c>
      <c r="C36" s="8">
        <f>'[3]výdaje'!$K$90</f>
        <v>798827.19</v>
      </c>
      <c r="D36" s="4">
        <f>'[1]výdaje'!$J$16</f>
        <v>0</v>
      </c>
      <c r="E36" s="5">
        <f t="shared" si="1"/>
        <v>798827.19</v>
      </c>
    </row>
    <row r="37" spans="1:5" ht="15" customHeight="1">
      <c r="A37" s="25" t="s">
        <v>129</v>
      </c>
      <c r="B37" s="7" t="s">
        <v>21</v>
      </c>
      <c r="C37" s="8">
        <f>'[3]výdaje'!$L$90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130</v>
      </c>
      <c r="B38" s="7" t="s">
        <v>19</v>
      </c>
      <c r="C38" s="8">
        <f>'[3]výdaje'!$M$90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131</v>
      </c>
      <c r="B39" s="7" t="s">
        <v>21</v>
      </c>
      <c r="C39" s="8">
        <f>'[3]výdaje'!$N$90</f>
        <v>30734.690000000002</v>
      </c>
      <c r="D39" s="4">
        <v>0</v>
      </c>
      <c r="E39" s="5">
        <f>C39+D39</f>
        <v>30734.690000000002</v>
      </c>
    </row>
    <row r="40" spans="1:5" ht="15" customHeight="1">
      <c r="A40" s="25" t="s">
        <v>132</v>
      </c>
      <c r="B40" s="7" t="s">
        <v>21</v>
      </c>
      <c r="C40" s="8">
        <f>'[3]výdaje'!$O$90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133</v>
      </c>
      <c r="B41" s="7" t="s">
        <v>21</v>
      </c>
      <c r="C41" s="8">
        <f>'[3]výdaje'!$P$90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134</v>
      </c>
      <c r="B42" s="7" t="s">
        <v>21</v>
      </c>
      <c r="C42" s="8">
        <f>'[3]výdaje'!$R$90</f>
        <v>6.28</v>
      </c>
      <c r="D42" s="4">
        <f>'[1]výdaje'!$P$16</f>
        <v>0</v>
      </c>
      <c r="E42" s="5">
        <f t="shared" si="1"/>
        <v>6.28</v>
      </c>
    </row>
    <row r="43" spans="1:5" ht="15" customHeight="1" thickBot="1">
      <c r="A43" s="25" t="s">
        <v>135</v>
      </c>
      <c r="B43" s="7" t="s">
        <v>21</v>
      </c>
      <c r="C43" s="8">
        <f>'[3]výdaje'!$S$90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22</v>
      </c>
      <c r="B44" s="21"/>
      <c r="C44" s="22">
        <f>C27+C28+C29+C30+C31+C32+C33+C34+C35+C36+C37+C38+C39+C40+C41+C42+C43</f>
        <v>6795897.709999999</v>
      </c>
      <c r="D44" s="22">
        <f>SUM(D27:D43)</f>
        <v>2967</v>
      </c>
      <c r="E44" s="23">
        <f>SUM(E27:E43)</f>
        <v>6798864.709999999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00390625" style="32" customWidth="1"/>
    <col min="2" max="2" width="8.421875" style="32" customWidth="1"/>
    <col min="3" max="3" width="4.7109375" style="32" customWidth="1"/>
    <col min="4" max="6" width="6.7109375" style="32" customWidth="1"/>
    <col min="7" max="7" width="44.28125" style="32" customWidth="1"/>
    <col min="8" max="10" width="13.421875" style="32" customWidth="1"/>
  </cols>
  <sheetData>
    <row r="1" spans="1:10" ht="15.75">
      <c r="A1" s="131" t="s">
        <v>137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10" ht="33.75" customHeight="1">
      <c r="A3" s="132" t="s">
        <v>38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4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3.5" thickBot="1">
      <c r="A5" s="133" t="s">
        <v>39</v>
      </c>
      <c r="B5" s="133"/>
      <c r="C5" s="133"/>
      <c r="D5" s="133"/>
      <c r="E5" s="133"/>
      <c r="F5" s="133"/>
      <c r="G5" s="34"/>
      <c r="H5" s="34"/>
      <c r="I5" s="34"/>
      <c r="J5" s="34" t="s">
        <v>40</v>
      </c>
    </row>
    <row r="6" spans="1:10" ht="26.25" thickBot="1">
      <c r="A6" s="35" t="s">
        <v>41</v>
      </c>
      <c r="B6" s="134" t="s">
        <v>42</v>
      </c>
      <c r="C6" s="135"/>
      <c r="D6" s="37" t="s">
        <v>43</v>
      </c>
      <c r="E6" s="37" t="s">
        <v>18</v>
      </c>
      <c r="F6" s="37" t="s">
        <v>44</v>
      </c>
      <c r="G6" s="36" t="s">
        <v>45</v>
      </c>
      <c r="H6" s="38" t="s">
        <v>46</v>
      </c>
      <c r="I6" s="143" t="s">
        <v>136</v>
      </c>
      <c r="J6" s="39" t="s">
        <v>47</v>
      </c>
    </row>
    <row r="7" spans="1:10" ht="12.75">
      <c r="A7" s="40" t="s">
        <v>48</v>
      </c>
      <c r="B7" s="41" t="s">
        <v>49</v>
      </c>
      <c r="C7" s="42" t="s">
        <v>50</v>
      </c>
      <c r="D7" s="42" t="s">
        <v>50</v>
      </c>
      <c r="E7" s="42" t="s">
        <v>51</v>
      </c>
      <c r="F7" s="43"/>
      <c r="G7" s="44" t="s">
        <v>52</v>
      </c>
      <c r="H7" s="45">
        <f>H8+H9+H10+H11+H12</f>
        <v>2900</v>
      </c>
      <c r="I7" s="46">
        <f>I14</f>
        <v>2967</v>
      </c>
      <c r="J7" s="47">
        <f>H7+I7</f>
        <v>5867</v>
      </c>
    </row>
    <row r="8" spans="1:10" ht="12.75">
      <c r="A8" s="48"/>
      <c r="B8" s="49" t="s">
        <v>53</v>
      </c>
      <c r="C8" s="49" t="s">
        <v>54</v>
      </c>
      <c r="D8" s="50" t="s">
        <v>50</v>
      </c>
      <c r="E8" s="50" t="s">
        <v>50</v>
      </c>
      <c r="F8" s="51"/>
      <c r="G8" s="52" t="s">
        <v>55</v>
      </c>
      <c r="H8" s="53">
        <v>1000</v>
      </c>
      <c r="I8" s="54">
        <v>0</v>
      </c>
      <c r="J8" s="55">
        <v>1000</v>
      </c>
    </row>
    <row r="9" spans="1:10" ht="12.75">
      <c r="A9" s="56"/>
      <c r="B9" s="57" t="s">
        <v>56</v>
      </c>
      <c r="C9" s="57" t="s">
        <v>54</v>
      </c>
      <c r="D9" s="58" t="s">
        <v>50</v>
      </c>
      <c r="E9" s="58" t="s">
        <v>50</v>
      </c>
      <c r="F9" s="59"/>
      <c r="G9" s="60" t="s">
        <v>57</v>
      </c>
      <c r="H9" s="61">
        <v>700</v>
      </c>
      <c r="I9" s="62">
        <v>0</v>
      </c>
      <c r="J9" s="63">
        <v>700</v>
      </c>
    </row>
    <row r="10" spans="1:10" ht="12.75">
      <c r="A10" s="48"/>
      <c r="B10" s="49" t="s">
        <v>58</v>
      </c>
      <c r="C10" s="49" t="s">
        <v>54</v>
      </c>
      <c r="D10" s="50" t="s">
        <v>50</v>
      </c>
      <c r="E10" s="50" t="s">
        <v>50</v>
      </c>
      <c r="F10" s="51"/>
      <c r="G10" s="64" t="s">
        <v>59</v>
      </c>
      <c r="H10" s="53">
        <v>300</v>
      </c>
      <c r="I10" s="54">
        <v>0</v>
      </c>
      <c r="J10" s="55">
        <v>300</v>
      </c>
    </row>
    <row r="11" spans="1:10" ht="13.5" thickBot="1">
      <c r="A11" s="56"/>
      <c r="B11" s="65" t="s">
        <v>60</v>
      </c>
      <c r="C11" s="65" t="s">
        <v>54</v>
      </c>
      <c r="D11" s="66" t="s">
        <v>50</v>
      </c>
      <c r="E11" s="66" t="s">
        <v>50</v>
      </c>
      <c r="F11" s="67"/>
      <c r="G11" s="68" t="s">
        <v>61</v>
      </c>
      <c r="H11" s="61">
        <v>400</v>
      </c>
      <c r="I11" s="62">
        <v>0</v>
      </c>
      <c r="J11" s="63">
        <v>400</v>
      </c>
    </row>
    <row r="12" spans="1:10" ht="12.75">
      <c r="A12" s="69" t="s">
        <v>48</v>
      </c>
      <c r="B12" s="70" t="s">
        <v>62</v>
      </c>
      <c r="C12" s="70" t="s">
        <v>54</v>
      </c>
      <c r="D12" s="71" t="s">
        <v>50</v>
      </c>
      <c r="E12" s="71" t="s">
        <v>50</v>
      </c>
      <c r="F12" s="72"/>
      <c r="G12" s="73" t="s">
        <v>63</v>
      </c>
      <c r="H12" s="74">
        <v>500</v>
      </c>
      <c r="I12" s="75">
        <v>0</v>
      </c>
      <c r="J12" s="76">
        <f>J13</f>
        <v>500</v>
      </c>
    </row>
    <row r="13" spans="1:10" ht="13.5" thickBot="1">
      <c r="A13" s="77"/>
      <c r="B13" s="78"/>
      <c r="C13" s="78"/>
      <c r="D13" s="79">
        <v>5512</v>
      </c>
      <c r="E13" s="80">
        <v>5222</v>
      </c>
      <c r="F13" s="81"/>
      <c r="G13" s="82" t="s">
        <v>64</v>
      </c>
      <c r="H13" s="83">
        <v>500</v>
      </c>
      <c r="I13" s="84">
        <v>0</v>
      </c>
      <c r="J13" s="85">
        <f>H13+I13</f>
        <v>500</v>
      </c>
    </row>
    <row r="14" spans="1:10" ht="12.75">
      <c r="A14" s="86" t="s">
        <v>48</v>
      </c>
      <c r="B14" s="87" t="s">
        <v>65</v>
      </c>
      <c r="C14" s="87" t="s">
        <v>54</v>
      </c>
      <c r="D14" s="88" t="s">
        <v>50</v>
      </c>
      <c r="E14" s="88" t="s">
        <v>50</v>
      </c>
      <c r="F14" s="89">
        <v>14004</v>
      </c>
      <c r="G14" s="90" t="s">
        <v>66</v>
      </c>
      <c r="H14" s="91">
        <v>0</v>
      </c>
      <c r="I14" s="92">
        <f>I15+I30</f>
        <v>2967</v>
      </c>
      <c r="J14" s="93">
        <f>I14-H14</f>
        <v>2967</v>
      </c>
    </row>
    <row r="15" spans="1:10" ht="13.5" thickBot="1">
      <c r="A15" s="94" t="s">
        <v>48</v>
      </c>
      <c r="B15" s="95"/>
      <c r="C15" s="95"/>
      <c r="D15" s="96">
        <v>5512</v>
      </c>
      <c r="E15" s="96">
        <v>5321</v>
      </c>
      <c r="F15" s="96">
        <v>14004</v>
      </c>
      <c r="G15" s="97" t="s">
        <v>67</v>
      </c>
      <c r="H15" s="98">
        <v>0</v>
      </c>
      <c r="I15" s="99">
        <v>1107</v>
      </c>
      <c r="J15" s="100">
        <f>I15-H15</f>
        <v>1107</v>
      </c>
    </row>
    <row r="16" spans="1:10" ht="12.75">
      <c r="A16" s="101" t="s">
        <v>48</v>
      </c>
      <c r="B16" s="102" t="s">
        <v>68</v>
      </c>
      <c r="C16" s="102" t="s">
        <v>69</v>
      </c>
      <c r="D16" s="89">
        <v>5512</v>
      </c>
      <c r="E16" s="89">
        <v>5321</v>
      </c>
      <c r="F16" s="89">
        <v>14004</v>
      </c>
      <c r="G16" s="103" t="s">
        <v>70</v>
      </c>
      <c r="H16" s="104">
        <v>0</v>
      </c>
      <c r="I16" s="105">
        <v>120</v>
      </c>
      <c r="J16" s="106">
        <f>I16-H16</f>
        <v>120</v>
      </c>
    </row>
    <row r="17" spans="1:10" ht="12.75">
      <c r="A17" s="107" t="s">
        <v>48</v>
      </c>
      <c r="B17" s="108" t="s">
        <v>71</v>
      </c>
      <c r="C17" s="109">
        <v>4001</v>
      </c>
      <c r="D17" s="109">
        <v>5512</v>
      </c>
      <c r="E17" s="109">
        <v>5321</v>
      </c>
      <c r="F17" s="109">
        <v>14004</v>
      </c>
      <c r="G17" s="110" t="s">
        <v>72</v>
      </c>
      <c r="H17" s="111">
        <v>0</v>
      </c>
      <c r="I17" s="112">
        <v>170</v>
      </c>
      <c r="J17" s="113">
        <f aca="true" t="shared" si="0" ref="J17:J29">I17-H17</f>
        <v>170</v>
      </c>
    </row>
    <row r="18" spans="1:10" ht="12.75">
      <c r="A18" s="107" t="s">
        <v>48</v>
      </c>
      <c r="B18" s="108" t="s">
        <v>73</v>
      </c>
      <c r="C18" s="108" t="s">
        <v>74</v>
      </c>
      <c r="D18" s="109">
        <v>5512</v>
      </c>
      <c r="E18" s="109">
        <v>5321</v>
      </c>
      <c r="F18" s="109">
        <v>14004</v>
      </c>
      <c r="G18" s="110" t="s">
        <v>75</v>
      </c>
      <c r="H18" s="111">
        <v>0</v>
      </c>
      <c r="I18" s="112">
        <v>120</v>
      </c>
      <c r="J18" s="113">
        <f t="shared" si="0"/>
        <v>120</v>
      </c>
    </row>
    <row r="19" spans="1:10" ht="12.75">
      <c r="A19" s="107" t="s">
        <v>48</v>
      </c>
      <c r="B19" s="108" t="s">
        <v>76</v>
      </c>
      <c r="C19" s="108" t="s">
        <v>77</v>
      </c>
      <c r="D19" s="109">
        <v>5512</v>
      </c>
      <c r="E19" s="109">
        <v>5321</v>
      </c>
      <c r="F19" s="109">
        <v>14004</v>
      </c>
      <c r="G19" s="110" t="s">
        <v>78</v>
      </c>
      <c r="H19" s="111">
        <v>0</v>
      </c>
      <c r="I19" s="112">
        <v>120</v>
      </c>
      <c r="J19" s="114">
        <f t="shared" si="0"/>
        <v>120</v>
      </c>
    </row>
    <row r="20" spans="1:10" ht="12.75">
      <c r="A20" s="107" t="s">
        <v>48</v>
      </c>
      <c r="B20" s="108" t="s">
        <v>79</v>
      </c>
      <c r="C20" s="108" t="s">
        <v>80</v>
      </c>
      <c r="D20" s="109">
        <v>5512</v>
      </c>
      <c r="E20" s="109">
        <v>5321</v>
      </c>
      <c r="F20" s="109">
        <v>14004</v>
      </c>
      <c r="G20" s="110" t="s">
        <v>81</v>
      </c>
      <c r="H20" s="111">
        <v>0</v>
      </c>
      <c r="I20" s="112">
        <v>170</v>
      </c>
      <c r="J20" s="114">
        <f t="shared" si="0"/>
        <v>170</v>
      </c>
    </row>
    <row r="21" spans="1:10" ht="12.75">
      <c r="A21" s="107" t="s">
        <v>48</v>
      </c>
      <c r="B21" s="108" t="s">
        <v>82</v>
      </c>
      <c r="C21" s="108" t="s">
        <v>83</v>
      </c>
      <c r="D21" s="109">
        <v>5512</v>
      </c>
      <c r="E21" s="109">
        <v>5321</v>
      </c>
      <c r="F21" s="109">
        <v>14004</v>
      </c>
      <c r="G21" s="110" t="s">
        <v>84</v>
      </c>
      <c r="H21" s="111">
        <v>0</v>
      </c>
      <c r="I21" s="112">
        <v>120</v>
      </c>
      <c r="J21" s="114">
        <f t="shared" si="0"/>
        <v>120</v>
      </c>
    </row>
    <row r="22" spans="1:10" ht="12.75">
      <c r="A22" s="107" t="s">
        <v>48</v>
      </c>
      <c r="B22" s="108" t="s">
        <v>85</v>
      </c>
      <c r="C22" s="108" t="s">
        <v>86</v>
      </c>
      <c r="D22" s="109">
        <v>5512</v>
      </c>
      <c r="E22" s="109">
        <v>5321</v>
      </c>
      <c r="F22" s="109">
        <v>14004</v>
      </c>
      <c r="G22" s="110" t="s">
        <v>87</v>
      </c>
      <c r="H22" s="111">
        <v>0</v>
      </c>
      <c r="I22" s="112">
        <v>120</v>
      </c>
      <c r="J22" s="114">
        <f t="shared" si="0"/>
        <v>120</v>
      </c>
    </row>
    <row r="23" spans="1:10" ht="12.75">
      <c r="A23" s="107" t="s">
        <v>48</v>
      </c>
      <c r="B23" s="108" t="s">
        <v>88</v>
      </c>
      <c r="C23" s="108" t="s">
        <v>89</v>
      </c>
      <c r="D23" s="109">
        <v>5512</v>
      </c>
      <c r="E23" s="109">
        <v>5321</v>
      </c>
      <c r="F23" s="109">
        <v>14004</v>
      </c>
      <c r="G23" s="110" t="s">
        <v>90</v>
      </c>
      <c r="H23" s="111">
        <v>0</v>
      </c>
      <c r="I23" s="112">
        <v>120</v>
      </c>
      <c r="J23" s="114">
        <f t="shared" si="0"/>
        <v>120</v>
      </c>
    </row>
    <row r="24" spans="1:10" ht="12.75">
      <c r="A24" s="107" t="s">
        <v>48</v>
      </c>
      <c r="B24" s="108" t="s">
        <v>91</v>
      </c>
      <c r="C24" s="108" t="s">
        <v>92</v>
      </c>
      <c r="D24" s="109">
        <v>5512</v>
      </c>
      <c r="E24" s="109">
        <v>5321</v>
      </c>
      <c r="F24" s="109">
        <v>14004</v>
      </c>
      <c r="G24" s="110" t="s">
        <v>93</v>
      </c>
      <c r="H24" s="111">
        <v>0</v>
      </c>
      <c r="I24" s="112">
        <v>120</v>
      </c>
      <c r="J24" s="114">
        <f t="shared" si="0"/>
        <v>120</v>
      </c>
    </row>
    <row r="25" spans="1:10" ht="12.75">
      <c r="A25" s="107" t="s">
        <v>48</v>
      </c>
      <c r="B25" s="108" t="s">
        <v>94</v>
      </c>
      <c r="C25" s="108" t="s">
        <v>95</v>
      </c>
      <c r="D25" s="109">
        <v>5512</v>
      </c>
      <c r="E25" s="109">
        <v>5321</v>
      </c>
      <c r="F25" s="109">
        <v>14004</v>
      </c>
      <c r="G25" s="110" t="s">
        <v>96</v>
      </c>
      <c r="H25" s="111">
        <v>0</v>
      </c>
      <c r="I25" s="112">
        <v>290</v>
      </c>
      <c r="J25" s="114">
        <f t="shared" si="0"/>
        <v>290</v>
      </c>
    </row>
    <row r="26" spans="1:10" ht="12.75">
      <c r="A26" s="107" t="s">
        <v>48</v>
      </c>
      <c r="B26" s="108" t="s">
        <v>97</v>
      </c>
      <c r="C26" s="108" t="s">
        <v>98</v>
      </c>
      <c r="D26" s="109">
        <v>5512</v>
      </c>
      <c r="E26" s="109">
        <v>5321</v>
      </c>
      <c r="F26" s="109">
        <v>14004</v>
      </c>
      <c r="G26" s="110" t="s">
        <v>99</v>
      </c>
      <c r="H26" s="111">
        <v>0</v>
      </c>
      <c r="I26" s="112">
        <v>50</v>
      </c>
      <c r="J26" s="114">
        <f t="shared" si="0"/>
        <v>50</v>
      </c>
    </row>
    <row r="27" spans="1:10" ht="12.75">
      <c r="A27" s="107" t="s">
        <v>48</v>
      </c>
      <c r="B27" s="108" t="s">
        <v>100</v>
      </c>
      <c r="C27" s="108" t="s">
        <v>101</v>
      </c>
      <c r="D27" s="109">
        <v>5512</v>
      </c>
      <c r="E27" s="109">
        <v>5321</v>
      </c>
      <c r="F27" s="109">
        <v>14004</v>
      </c>
      <c r="G27" s="110" t="s">
        <v>102</v>
      </c>
      <c r="H27" s="111">
        <v>0</v>
      </c>
      <c r="I27" s="115">
        <v>120</v>
      </c>
      <c r="J27" s="114">
        <f t="shared" si="0"/>
        <v>120</v>
      </c>
    </row>
    <row r="28" spans="1:10" ht="12.75">
      <c r="A28" s="107" t="s">
        <v>48</v>
      </c>
      <c r="B28" s="108" t="s">
        <v>103</v>
      </c>
      <c r="C28" s="108" t="s">
        <v>104</v>
      </c>
      <c r="D28" s="109">
        <v>5512</v>
      </c>
      <c r="E28" s="109">
        <v>5321</v>
      </c>
      <c r="F28" s="109">
        <v>14004</v>
      </c>
      <c r="G28" s="110" t="s">
        <v>105</v>
      </c>
      <c r="H28" s="111">
        <v>0</v>
      </c>
      <c r="I28" s="116">
        <v>170</v>
      </c>
      <c r="J28" s="114">
        <f t="shared" si="0"/>
        <v>170</v>
      </c>
    </row>
    <row r="29" spans="1:10" ht="13.5" thickBot="1">
      <c r="A29" s="117" t="s">
        <v>48</v>
      </c>
      <c r="B29" s="118" t="s">
        <v>106</v>
      </c>
      <c r="C29" s="118" t="s">
        <v>107</v>
      </c>
      <c r="D29" s="119">
        <v>5512</v>
      </c>
      <c r="E29" s="119">
        <v>5321</v>
      </c>
      <c r="F29" s="119">
        <v>14004</v>
      </c>
      <c r="G29" s="120" t="s">
        <v>108</v>
      </c>
      <c r="H29" s="121">
        <v>0</v>
      </c>
      <c r="I29" s="122">
        <v>50</v>
      </c>
      <c r="J29" s="123">
        <f t="shared" si="0"/>
        <v>50</v>
      </c>
    </row>
    <row r="30" spans="1:10" ht="12.75">
      <c r="A30" s="124" t="s">
        <v>109</v>
      </c>
      <c r="B30" s="125"/>
      <c r="C30" s="125"/>
      <c r="D30" s="125"/>
      <c r="E30" s="125"/>
      <c r="F30" s="125"/>
      <c r="G30" s="125"/>
      <c r="H30" s="126"/>
      <c r="I30" s="127">
        <f>SUM(I16:I29)</f>
        <v>1860</v>
      </c>
      <c r="J30" s="127">
        <f>SUM(J16:J29)</f>
        <v>1860</v>
      </c>
    </row>
    <row r="34" spans="4:10" ht="12.75">
      <c r="D34" s="128"/>
      <c r="E34" s="128"/>
      <c r="F34" s="128"/>
      <c r="G34" s="129"/>
      <c r="I34" s="130"/>
      <c r="J34" s="130"/>
    </row>
    <row r="35" spans="4:7" ht="12.75">
      <c r="D35" s="128"/>
      <c r="E35" s="128"/>
      <c r="F35" s="128"/>
      <c r="G35" s="129"/>
    </row>
    <row r="36" ht="12.75">
      <c r="I36" s="130"/>
    </row>
  </sheetData>
  <sheetProtection/>
  <mergeCells count="4">
    <mergeCell ref="A1:J1"/>
    <mergeCell ref="A3:J3"/>
    <mergeCell ref="A5:F5"/>
    <mergeCell ref="B6:C6"/>
  </mergeCells>
  <printOptions/>
  <pageMargins left="1.1023622047244095" right="0.9055118110236221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2014-03-12T07:31:52Z</cp:lastPrinted>
  <dcterms:created xsi:type="dcterms:W3CDTF">2007-12-18T12:40:54Z</dcterms:created>
  <dcterms:modified xsi:type="dcterms:W3CDTF">2014-03-12T07:31:58Z</dcterms:modified>
  <cp:category/>
  <cp:version/>
  <cp:contentType/>
  <cp:contentStatus/>
</cp:coreProperties>
</file>