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14 18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<sst xmlns="http://schemas.openxmlformats.org/spreadsheetml/2006/main" count="143" uniqueCount="96">
  <si>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</si>
  <si>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</si>
  <si>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</si>
  <si>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</si>
  <si>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</si>
  <si>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</si>
  <si>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</si>
  <si>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</si>
  <si>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</si>
  <si>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</si>
  <si>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</si>
  <si>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</si>
  <si>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</si>
  <si>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</si>
  <si>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</si>
  <si>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</si>
  <si>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</si>
  <si>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</si>
  <si>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</si>
  <si>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</si>
  <si>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</si>
  <si>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</si>
  <si>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</si>
  <si>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</si>
  <si>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</si>
  <si>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</si>
  <si>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</si>
  <si>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</si>
  <si>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</si>
  <si>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</si>
  <si>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</si>
  <si>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</si>
  <si>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</si>
  <si>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</si>
  <si>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</si>
  <si>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</si>
  <si>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</si>
  <si>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</si>
  <si>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</si>
  <si>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</si>
  <si>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</si>
  <si>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</si>
  <si>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</si>
  <si>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</si>
  <si>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</si>
  <si>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</si>
  <si>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</si>
  <si>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</si>
  <si>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</si>
  <si>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</si>
  <si>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</si>
  <si>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</si>
  <si>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</si>
  <si>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</si>
  <si>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</si>
  <si>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</si>
  <si>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</si>
  <si>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</si>
  <si>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</si>
  <si>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</si>
  <si>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</si>
  <si>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</si>
  <si>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</si>
  <si>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</si>
  <si>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příloha č. 1 k ZR-RO č. 62/14</t>
  </si>
  <si>
    <t>ZR-RO č. 62/14</t>
  </si>
  <si>
    <t>Příloha č. 1. k ZR-RO č. 62/14</t>
  </si>
  <si>
    <t>Změna rozpočtu - rozpočtové opatření č. 62/14</t>
  </si>
  <si>
    <t>Oddělení sekretariátu ředitele</t>
  </si>
  <si>
    <t>Kapitola 914 18 - Působnosti</t>
  </si>
  <si>
    <t>tis. Kč</t>
  </si>
  <si>
    <t>uk.</t>
  </si>
  <si>
    <t>č.a.</t>
  </si>
  <si>
    <t>§</t>
  </si>
  <si>
    <t>914 18  - P Ů S O B N O S T I</t>
  </si>
  <si>
    <t>SR 2014</t>
  </si>
  <si>
    <t>UR I 2014</t>
  </si>
  <si>
    <t>UR II 2014</t>
  </si>
  <si>
    <t>SU</t>
  </si>
  <si>
    <t>x</t>
  </si>
  <si>
    <t>Běžné (neinvestiční) výdaje resortu celkem</t>
  </si>
  <si>
    <t>DU</t>
  </si>
  <si>
    <t>Územní energetická koncepce</t>
  </si>
  <si>
    <t>RU</t>
  </si>
  <si>
    <t>188001</t>
  </si>
  <si>
    <t>0000</t>
  </si>
  <si>
    <t>Aktualizace ÚEK</t>
  </si>
  <si>
    <t>nákup materiálu</t>
  </si>
  <si>
    <t>konzultační, poradenské a právní služby</t>
  </si>
  <si>
    <t>nákup ostatních služeb</t>
  </si>
  <si>
    <t>188002</t>
  </si>
  <si>
    <t>SEA k ÚEK</t>
  </si>
  <si>
    <t>189001</t>
  </si>
  <si>
    <t>systém energ. managementu - FAMA</t>
  </si>
  <si>
    <t>188003</t>
  </si>
  <si>
    <t>Centrální nákup elektřiny a  zemního plynu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</si>
</sst>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26" fillId="0" borderId="0" xfId="50" applyFont="1" applyAlignment="1">
      <alignment horizontal="center"/>
      <protection/>
    </xf>
    <xf numFmtId="0" fontId="25" fillId="0" borderId="0" xfId="50">
      <alignment/>
      <protection/>
    </xf>
    <xf numFmtId="0" fontId="0" fillId="0" borderId="0" xfId="48">
      <alignment/>
      <protection/>
    </xf>
    <xf numFmtId="0" fontId="27" fillId="0" borderId="0" xfId="48" applyFont="1" applyFill="1" applyAlignment="1">
      <alignment horizontal="center"/>
      <protection/>
    </xf>
    <xf numFmtId="0" fontId="0" fillId="0" borderId="0" xfId="48" applyBorder="1">
      <alignment/>
      <protection/>
    </xf>
    <xf numFmtId="0" fontId="28" fillId="0" borderId="0" xfId="48" applyFont="1" applyAlignment="1">
      <alignment horizontal="center"/>
      <protection/>
    </xf>
    <xf numFmtId="0" fontId="29" fillId="0" borderId="23" xfId="48" applyFont="1" applyBorder="1" applyAlignment="1">
      <alignment horizontal="center" vertical="center" wrapText="1"/>
      <protection/>
    </xf>
    <xf numFmtId="0" fontId="29" fillId="0" borderId="24" xfId="48" applyFont="1" applyBorder="1" applyAlignment="1">
      <alignment horizontal="center" vertical="center" wrapText="1"/>
      <protection/>
    </xf>
    <xf numFmtId="0" fontId="29" fillId="0" borderId="25" xfId="48" applyFont="1" applyBorder="1" applyAlignment="1">
      <alignment horizontal="center" vertical="center" wrapText="1"/>
      <protection/>
    </xf>
    <xf numFmtId="0" fontId="29" fillId="0" borderId="24" xfId="48" applyFont="1" applyBorder="1" applyAlignment="1">
      <alignment horizontal="center" vertical="center" wrapText="1"/>
      <protection/>
    </xf>
    <xf numFmtId="0" fontId="29" fillId="0" borderId="24" xfId="48" applyFont="1" applyBorder="1" applyAlignment="1">
      <alignment horizontal="center" vertical="center" wrapText="1"/>
      <protection/>
    </xf>
    <xf numFmtId="0" fontId="28" fillId="0" borderId="26" xfId="48" applyFont="1" applyBorder="1" applyAlignment="1">
      <alignment horizontal="center" vertical="center" wrapText="1"/>
      <protection/>
    </xf>
    <xf numFmtId="0" fontId="28" fillId="0" borderId="27" xfId="49" applyFont="1" applyBorder="1" applyAlignment="1">
      <alignment horizontal="center" vertical="center" wrapText="1"/>
      <protection/>
    </xf>
    <xf numFmtId="0" fontId="28" fillId="0" borderId="26" xfId="49" applyFont="1" applyBorder="1" applyAlignment="1">
      <alignment horizontal="center" vertical="center" wrapText="1"/>
      <protection/>
    </xf>
    <xf numFmtId="0" fontId="28" fillId="0" borderId="28" xfId="49" applyFont="1" applyBorder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28" fillId="0" borderId="29" xfId="51" applyFont="1" applyFill="1" applyBorder="1" applyAlignment="1">
      <alignment horizontal="center" vertical="center"/>
      <protection/>
    </xf>
    <xf numFmtId="0" fontId="28" fillId="0" borderId="30" xfId="51" applyFont="1" applyFill="1" applyBorder="1" applyAlignment="1">
      <alignment horizontal="center" vertical="center"/>
      <protection/>
    </xf>
    <xf numFmtId="0" fontId="28" fillId="0" borderId="31" xfId="51" applyFont="1" applyFill="1" applyBorder="1" applyAlignment="1">
      <alignment horizontal="center" vertical="center"/>
      <protection/>
    </xf>
    <xf numFmtId="0" fontId="28" fillId="0" borderId="20" xfId="51" applyFont="1" applyFill="1" applyBorder="1" applyAlignment="1">
      <alignment horizontal="center" vertical="center"/>
      <protection/>
    </xf>
    <xf numFmtId="0" fontId="28" fillId="0" borderId="30" xfId="51" applyFont="1" applyFill="1" applyBorder="1" applyAlignment="1">
      <alignment horizontal="center" vertical="center"/>
      <protection/>
    </xf>
    <xf numFmtId="0" fontId="28" fillId="0" borderId="20" xfId="51" applyFont="1" applyFill="1" applyBorder="1" applyAlignment="1">
      <alignment horizontal="left" vertical="center"/>
      <protection/>
    </xf>
    <xf numFmtId="4" fontId="28" fillId="0" borderId="32" xfId="51" applyNumberFormat="1" applyFont="1" applyFill="1" applyBorder="1" applyAlignment="1">
      <alignment vertical="center"/>
      <protection/>
    </xf>
    <xf numFmtId="4" fontId="28" fillId="0" borderId="20" xfId="51" applyNumberFormat="1" applyFont="1" applyFill="1" applyBorder="1" applyAlignment="1">
      <alignment vertical="center"/>
      <protection/>
    </xf>
    <xf numFmtId="4" fontId="28" fillId="0" borderId="21" xfId="51" applyNumberFormat="1" applyFont="1" applyFill="1" applyBorder="1" applyAlignment="1">
      <alignment vertical="center"/>
      <protection/>
    </xf>
    <xf numFmtId="0" fontId="30" fillId="0" borderId="0" xfId="51" applyFont="1">
      <alignment/>
      <protection/>
    </xf>
    <xf numFmtId="4" fontId="30" fillId="0" borderId="0" xfId="51" applyNumberFormat="1" applyFont="1">
      <alignment/>
      <protection/>
    </xf>
    <xf numFmtId="0" fontId="51" fillId="0" borderId="10" xfId="51" applyFont="1" applyFill="1" applyBorder="1" applyAlignment="1">
      <alignment horizontal="center" vertical="center"/>
      <protection/>
    </xf>
    <xf numFmtId="49" fontId="51" fillId="0" borderId="33" xfId="51" applyNumberFormat="1" applyFont="1" applyFill="1" applyBorder="1" applyAlignment="1">
      <alignment horizontal="center" vertical="center"/>
      <protection/>
    </xf>
    <xf numFmtId="49" fontId="51" fillId="0" borderId="34" xfId="51" applyNumberFormat="1" applyFont="1" applyFill="1" applyBorder="1" applyAlignment="1">
      <alignment horizontal="center" vertical="center"/>
      <protection/>
    </xf>
    <xf numFmtId="0" fontId="51" fillId="0" borderId="11" xfId="51" applyFont="1" applyFill="1" applyBorder="1" applyAlignment="1">
      <alignment horizontal="center" vertical="center"/>
      <protection/>
    </xf>
    <xf numFmtId="0" fontId="51" fillId="0" borderId="35" xfId="51" applyFont="1" applyFill="1" applyBorder="1" applyAlignment="1">
      <alignment horizontal="center" vertical="center"/>
      <protection/>
    </xf>
    <xf numFmtId="0" fontId="51" fillId="0" borderId="11" xfId="51" applyFont="1" applyFill="1" applyBorder="1" applyAlignment="1">
      <alignment vertical="center"/>
      <protection/>
    </xf>
    <xf numFmtId="4" fontId="51" fillId="0" borderId="34" xfId="51" applyNumberFormat="1" applyFont="1" applyFill="1" applyBorder="1" applyAlignment="1">
      <alignment vertical="center"/>
      <protection/>
    </xf>
    <xf numFmtId="4" fontId="51" fillId="0" borderId="36" xfId="51" applyNumberFormat="1" applyFont="1" applyFill="1" applyBorder="1" applyAlignment="1">
      <alignment vertical="center"/>
      <protection/>
    </xf>
    <xf numFmtId="0" fontId="52" fillId="0" borderId="0" xfId="51" applyFont="1">
      <alignment/>
      <protection/>
    </xf>
    <xf numFmtId="0" fontId="28" fillId="0" borderId="10" xfId="51" applyFont="1" applyFill="1" applyBorder="1" applyAlignment="1">
      <alignment horizontal="center" vertical="center"/>
      <protection/>
    </xf>
    <xf numFmtId="49" fontId="28" fillId="0" borderId="33" xfId="51" applyNumberFormat="1" applyFont="1" applyFill="1" applyBorder="1" applyAlignment="1">
      <alignment horizontal="center" vertical="center"/>
      <protection/>
    </xf>
    <xf numFmtId="49" fontId="28" fillId="0" borderId="34" xfId="51" applyNumberFormat="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/>
      <protection/>
    </xf>
    <xf numFmtId="0" fontId="28" fillId="0" borderId="35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vertical="center"/>
      <protection/>
    </xf>
    <xf numFmtId="4" fontId="28" fillId="0" borderId="34" xfId="51" applyNumberFormat="1" applyFont="1" applyFill="1" applyBorder="1" applyAlignment="1">
      <alignment vertical="center"/>
      <protection/>
    </xf>
    <xf numFmtId="4" fontId="28" fillId="0" borderId="36" xfId="51" applyNumberFormat="1" applyFont="1" applyFill="1" applyBorder="1" applyAlignment="1">
      <alignment vertical="center"/>
      <protection/>
    </xf>
    <xf numFmtId="0" fontId="33" fillId="0" borderId="14" xfId="51" applyFont="1" applyFill="1" applyBorder="1" applyAlignment="1">
      <alignment horizontal="center" vertical="center"/>
      <protection/>
    </xf>
    <xf numFmtId="0" fontId="33" fillId="0" borderId="37" xfId="52" applyFont="1" applyFill="1" applyBorder="1" applyAlignment="1">
      <alignment horizontal="center" vertical="center"/>
      <protection/>
    </xf>
    <xf numFmtId="0" fontId="33" fillId="0" borderId="14" xfId="52" applyFont="1" applyFill="1" applyBorder="1" applyAlignment="1">
      <alignment vertical="center"/>
      <protection/>
    </xf>
    <xf numFmtId="2" fontId="33" fillId="0" borderId="38" xfId="49" applyNumberFormat="1" applyFont="1" applyFill="1" applyBorder="1" applyAlignment="1">
      <alignment vertical="center"/>
      <protection/>
    </xf>
    <xf numFmtId="2" fontId="33" fillId="0" borderId="39" xfId="49" applyNumberFormat="1" applyFont="1" applyFill="1" applyBorder="1" applyAlignment="1">
      <alignment vertical="center"/>
      <protection/>
    </xf>
    <xf numFmtId="0" fontId="33" fillId="0" borderId="10" xfId="51" applyFont="1" applyFill="1" applyBorder="1" applyAlignment="1">
      <alignment horizontal="center" vertical="center"/>
      <protection/>
    </xf>
    <xf numFmtId="49" fontId="33" fillId="0" borderId="33" xfId="51" applyNumberFormat="1" applyFont="1" applyFill="1" applyBorder="1" applyAlignment="1">
      <alignment horizontal="center" vertical="center"/>
      <protection/>
    </xf>
    <xf numFmtId="49" fontId="33" fillId="0" borderId="34" xfId="51" applyNumberFormat="1" applyFont="1" applyFill="1" applyBorder="1" applyAlignment="1">
      <alignment horizontal="center" vertical="center"/>
      <protection/>
    </xf>
    <xf numFmtId="4" fontId="33" fillId="0" borderId="38" xfId="48" applyNumberFormat="1" applyFont="1" applyFill="1" applyBorder="1" applyAlignment="1">
      <alignment horizontal="right" vertical="center"/>
      <protection/>
    </xf>
    <xf numFmtId="4" fontId="33" fillId="0" borderId="39" xfId="48" applyNumberFormat="1" applyFont="1" applyFill="1" applyBorder="1" applyAlignment="1">
      <alignment horizontal="right" vertical="center"/>
      <protection/>
    </xf>
    <xf numFmtId="0" fontId="33" fillId="0" borderId="13" xfId="51" applyFont="1" applyFill="1" applyBorder="1" applyAlignment="1">
      <alignment horizontal="center" vertical="center"/>
      <protection/>
    </xf>
    <xf numFmtId="49" fontId="33" fillId="0" borderId="37" xfId="51" applyNumberFormat="1" applyFont="1" applyFill="1" applyBorder="1" applyAlignment="1">
      <alignment horizontal="center" vertical="center"/>
      <protection/>
    </xf>
    <xf numFmtId="49" fontId="33" fillId="0" borderId="38" xfId="51" applyNumberFormat="1" applyFont="1" applyFill="1" applyBorder="1" applyAlignment="1">
      <alignment horizontal="center" vertical="center"/>
      <protection/>
    </xf>
    <xf numFmtId="2" fontId="33" fillId="0" borderId="38" xfId="51" applyNumberFormat="1" applyFont="1" applyFill="1" applyBorder="1" applyAlignment="1">
      <alignment vertical="center"/>
      <protection/>
    </xf>
    <xf numFmtId="2" fontId="33" fillId="0" borderId="39" xfId="51" applyNumberFormat="1" applyFont="1" applyFill="1" applyBorder="1" applyAlignment="1">
      <alignment vertical="center"/>
      <protection/>
    </xf>
    <xf numFmtId="49" fontId="51" fillId="0" borderId="33" xfId="51" applyNumberFormat="1" applyFont="1" applyFill="1" applyBorder="1" applyAlignment="1">
      <alignment horizontal="center" vertical="center"/>
      <protection/>
    </xf>
    <xf numFmtId="49" fontId="51" fillId="0" borderId="34" xfId="51" applyNumberFormat="1" applyFont="1" applyFill="1" applyBorder="1" applyAlignment="1">
      <alignment horizontal="center" vertical="center"/>
      <protection/>
    </xf>
    <xf numFmtId="0" fontId="33" fillId="0" borderId="40" xfId="51" applyFont="1" applyFill="1" applyBorder="1" applyAlignment="1">
      <alignment horizontal="center" vertical="center"/>
      <protection/>
    </xf>
    <xf numFmtId="49" fontId="33" fillId="0" borderId="41" xfId="51" applyNumberFormat="1" applyFont="1" applyFill="1" applyBorder="1" applyAlignment="1">
      <alignment horizontal="center" vertical="center"/>
      <protection/>
    </xf>
    <xf numFmtId="49" fontId="33" fillId="0" borderId="42" xfId="51" applyNumberFormat="1" applyFont="1" applyFill="1" applyBorder="1" applyAlignment="1">
      <alignment horizontal="center" vertical="center"/>
      <protection/>
    </xf>
    <xf numFmtId="0" fontId="33" fillId="0" borderId="43" xfId="51" applyFont="1" applyFill="1" applyBorder="1" applyAlignment="1">
      <alignment horizontal="center" vertical="center"/>
      <protection/>
    </xf>
    <xf numFmtId="0" fontId="33" fillId="0" borderId="41" xfId="52" applyFont="1" applyFill="1" applyBorder="1" applyAlignment="1">
      <alignment horizontal="center" vertical="center"/>
      <protection/>
    </xf>
    <xf numFmtId="0" fontId="33" fillId="0" borderId="43" xfId="52" applyFont="1" applyFill="1" applyBorder="1" applyAlignment="1">
      <alignment vertical="center"/>
      <protection/>
    </xf>
    <xf numFmtId="4" fontId="33" fillId="0" borderId="42" xfId="51" applyNumberFormat="1" applyFont="1" applyFill="1" applyBorder="1" applyAlignment="1">
      <alignment vertical="center"/>
      <protection/>
    </xf>
    <xf numFmtId="4" fontId="33" fillId="0" borderId="44" xfId="51" applyNumberFormat="1" applyFont="1" applyFill="1" applyBorder="1" applyAlignment="1">
      <alignment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2" xfId="48"/>
    <cellStyle name="Normální 3" xfId="49"/>
    <cellStyle name="normální_2. Rozpočet 2007 - tabulky" xfId="50"/>
    <cellStyle name="normální_Rozpis výdajů 03 bez PO 2" xfId="51"/>
    <cellStyle name="normální_Rozpis výdajů 03 bez PO_UR 2008 1-168 tisk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76">
          <cell r="C76">
            <v>2122000</v>
          </cell>
          <cell r="D76">
            <v>90816.51</v>
          </cell>
          <cell r="E76">
            <v>0</v>
          </cell>
          <cell r="G76">
            <v>0</v>
          </cell>
          <cell r="H76">
            <v>3566579.659999999</v>
          </cell>
          <cell r="I76">
            <v>0</v>
          </cell>
          <cell r="O76">
            <v>88242.1</v>
          </cell>
          <cell r="P76">
            <v>202563.47</v>
          </cell>
          <cell r="Q76">
            <v>757876.74</v>
          </cell>
          <cell r="S76">
            <v>0</v>
          </cell>
        </row>
      </sheetData>
      <sheetData sheetId="2">
        <row r="76">
          <cell r="B76">
            <v>27594</v>
          </cell>
          <cell r="C76">
            <v>214061.09</v>
          </cell>
          <cell r="D76">
            <v>869880.73</v>
          </cell>
          <cell r="E76">
            <v>609645.03</v>
          </cell>
          <cell r="F76">
            <v>3399202.09</v>
          </cell>
          <cell r="G76">
            <v>81120.89</v>
          </cell>
          <cell r="H76">
            <v>60827.86</v>
          </cell>
          <cell r="I76">
            <v>591668.81</v>
          </cell>
          <cell r="K76">
            <v>805196.6599999999</v>
          </cell>
          <cell r="L76">
            <v>43995</v>
          </cell>
          <cell r="M76">
            <v>5278.1900000000005</v>
          </cell>
          <cell r="N76">
            <v>30734.690000000002</v>
          </cell>
          <cell r="O76">
            <v>5000</v>
          </cell>
          <cell r="P76">
            <v>72712.56</v>
          </cell>
          <cell r="R76">
            <v>6.28</v>
          </cell>
          <cell r="S76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D32" sqref="D3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5.57421875" style="0" customWidth="1"/>
    <col min="10" max="10" width="11.7109375" style="0" bestFit="1" customWidth="1"/>
  </cols>
  <sheetData>
    <row r="1" ht="12.75">
      <c r="D1" t="s">
        <v>64</v>
      </c>
    </row>
    <row r="2" spans="1:5" ht="13.5" thickBot="1">
      <c r="A2" s="37" t="s">
        <v>58</v>
      </c>
      <c r="B2" s="37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55</v>
      </c>
      <c r="D3" s="32" t="s">
        <v>65</v>
      </c>
      <c r="E3" s="32" t="s">
        <v>63</v>
      </c>
    </row>
    <row r="4" spans="1:5" ht="15" customHeight="1">
      <c r="A4" s="2" t="s">
        <v>3</v>
      </c>
      <c r="B4" s="29" t="s">
        <v>39</v>
      </c>
      <c r="C4" s="26">
        <f>C5+C6+C7</f>
        <v>2212816.51</v>
      </c>
      <c r="D4" s="26">
        <f>D5+D6+D7</f>
        <v>0</v>
      </c>
      <c r="E4" s="27">
        <f aca="true" t="shared" si="0" ref="E4:E25">C4+D4</f>
        <v>2212816.51</v>
      </c>
    </row>
    <row r="5" spans="1:10" ht="15" customHeight="1">
      <c r="A5" s="6" t="s">
        <v>4</v>
      </c>
      <c r="B5" s="7" t="s">
        <v>5</v>
      </c>
      <c r="C5" s="8">
        <f>'[3]příjmy'!$C$76</f>
        <v>2122000</v>
      </c>
      <c r="D5" s="9">
        <f>'[1]příjmy'!$C$31</f>
        <v>0</v>
      </c>
      <c r="E5" s="10">
        <f t="shared" si="0"/>
        <v>2122000</v>
      </c>
      <c r="J5" s="1"/>
    </row>
    <row r="6" spans="1:5" ht="15" customHeight="1">
      <c r="A6" s="6" t="s">
        <v>6</v>
      </c>
      <c r="B6" s="7" t="s">
        <v>7</v>
      </c>
      <c r="C6" s="8">
        <f>'[3]příjmy'!$D$76</f>
        <v>90816.51</v>
      </c>
      <c r="D6" s="4">
        <v>0</v>
      </c>
      <c r="E6" s="10">
        <f t="shared" si="0"/>
        <v>90816.51</v>
      </c>
    </row>
    <row r="7" spans="1:5" ht="15" customHeight="1">
      <c r="A7" s="6" t="s">
        <v>8</v>
      </c>
      <c r="B7" s="7" t="s">
        <v>9</v>
      </c>
      <c r="C7" s="8">
        <f>'[3]příjmy'!$E$76</f>
        <v>0</v>
      </c>
      <c r="D7" s="8">
        <f>'[1]příjmy'!$E$31</f>
        <v>0</v>
      </c>
      <c r="E7" s="10">
        <f t="shared" si="0"/>
        <v>0</v>
      </c>
    </row>
    <row r="8" spans="1:5" ht="15" customHeight="1">
      <c r="A8" s="12" t="s">
        <v>42</v>
      </c>
      <c r="B8" s="7" t="s">
        <v>10</v>
      </c>
      <c r="C8" s="13">
        <f>C9+C14</f>
        <v>3652421.659999999</v>
      </c>
      <c r="D8" s="13">
        <f>D9+D14</f>
        <v>0</v>
      </c>
      <c r="E8" s="14">
        <f t="shared" si="0"/>
        <v>3652421.659999999</v>
      </c>
    </row>
    <row r="9" spans="1:5" ht="15" customHeight="1">
      <c r="A9" s="6" t="s">
        <v>47</v>
      </c>
      <c r="B9" s="7" t="s">
        <v>11</v>
      </c>
      <c r="C9" s="8">
        <f>C10+C11+C12+C13</f>
        <v>3652421.659999999</v>
      </c>
      <c r="D9" s="8">
        <f>D10+D11+D12+D13</f>
        <v>0</v>
      </c>
      <c r="E9" s="11">
        <f t="shared" si="0"/>
        <v>3652421.659999999</v>
      </c>
    </row>
    <row r="10" spans="1:5" ht="15" customHeight="1">
      <c r="A10" s="6" t="s">
        <v>43</v>
      </c>
      <c r="B10" s="7" t="s">
        <v>12</v>
      </c>
      <c r="C10" s="8">
        <v>61072</v>
      </c>
      <c r="D10" s="8">
        <f>'[1]příjmy'!$I$16</f>
        <v>0</v>
      </c>
      <c r="E10" s="11">
        <f t="shared" si="0"/>
        <v>61072</v>
      </c>
    </row>
    <row r="11" spans="1:5" ht="15" customHeight="1">
      <c r="A11" s="6" t="s">
        <v>54</v>
      </c>
      <c r="B11" s="7" t="s">
        <v>11</v>
      </c>
      <c r="C11" s="8">
        <f>'[3]příjmy'!$H$76+'[3]příjmy'!$G$76</f>
        <v>3566579.659999999</v>
      </c>
      <c r="D11" s="8">
        <v>0</v>
      </c>
      <c r="E11" s="11">
        <f t="shared" si="0"/>
        <v>3566579.659999999</v>
      </c>
    </row>
    <row r="12" spans="1:5" ht="15" customHeight="1">
      <c r="A12" s="6" t="s">
        <v>44</v>
      </c>
      <c r="B12" s="7" t="s">
        <v>46</v>
      </c>
      <c r="C12" s="8">
        <f>'[3]příjmy'!$I$76</f>
        <v>0</v>
      </c>
      <c r="D12" s="8">
        <v>0</v>
      </c>
      <c r="E12" s="11">
        <f>SUM(C12:D12)</f>
        <v>0</v>
      </c>
    </row>
    <row r="13" spans="1:5" ht="15" customHeight="1">
      <c r="A13" s="6" t="s">
        <v>48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49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45</v>
      </c>
      <c r="B15" s="7" t="s">
        <v>13</v>
      </c>
      <c r="C15" s="8"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50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51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40</v>
      </c>
      <c r="C18" s="13">
        <f>C4+C8</f>
        <v>5865238.169999999</v>
      </c>
      <c r="D18" s="13">
        <f>D4+D8</f>
        <v>0</v>
      </c>
      <c r="E18" s="14">
        <f t="shared" si="0"/>
        <v>5865238.169999999</v>
      </c>
    </row>
    <row r="19" spans="1:5" ht="15" customHeight="1">
      <c r="A19" s="12" t="s">
        <v>15</v>
      </c>
      <c r="B19" s="15" t="s">
        <v>16</v>
      </c>
      <c r="C19" s="13">
        <f>SUM(C20:C24)</f>
        <v>951807.31</v>
      </c>
      <c r="D19" s="13">
        <f>SUM(D20:D24)</f>
        <v>2000</v>
      </c>
      <c r="E19" s="14">
        <f t="shared" si="0"/>
        <v>953807.31</v>
      </c>
    </row>
    <row r="20" spans="1:5" ht="15" customHeight="1">
      <c r="A20" s="6" t="s">
        <v>60</v>
      </c>
      <c r="B20" s="7" t="s">
        <v>17</v>
      </c>
      <c r="C20" s="8">
        <f>'[3]příjmy'!$O$76</f>
        <v>88242.1</v>
      </c>
      <c r="D20" s="8">
        <v>0</v>
      </c>
      <c r="E20" s="11">
        <f t="shared" si="0"/>
        <v>88242.1</v>
      </c>
    </row>
    <row r="21" spans="1:5" ht="15" customHeight="1">
      <c r="A21" s="6" t="s">
        <v>61</v>
      </c>
      <c r="B21" s="7">
        <v>8115</v>
      </c>
      <c r="C21" s="8">
        <f>'[3]příjmy'!$P$76</f>
        <v>202563.47</v>
      </c>
      <c r="D21" s="8">
        <v>0</v>
      </c>
      <c r="E21" s="11">
        <f>SUM(C21:D21)</f>
        <v>202563.47</v>
      </c>
    </row>
    <row r="22" spans="1:5" ht="15" customHeight="1">
      <c r="A22" s="6" t="s">
        <v>62</v>
      </c>
      <c r="B22" s="7" t="s">
        <v>17</v>
      </c>
      <c r="C22" s="8">
        <f>'[3]příjmy'!$Q$76</f>
        <v>757876.74</v>
      </c>
      <c r="D22" s="8">
        <v>2000</v>
      </c>
      <c r="E22" s="11">
        <f t="shared" si="0"/>
        <v>759876.74</v>
      </c>
    </row>
    <row r="23" spans="1:5" ht="15" customHeight="1">
      <c r="A23" s="6" t="s">
        <v>52</v>
      </c>
      <c r="B23" s="7">
        <v>8123</v>
      </c>
      <c r="C23" s="8">
        <f>'[3]příjmy'!$S$76</f>
        <v>0</v>
      </c>
      <c r="D23" s="8">
        <f>'[1]příjmy'!$T$31</f>
        <v>0</v>
      </c>
      <c r="E23" s="11">
        <f>C23+D23</f>
        <v>0</v>
      </c>
    </row>
    <row r="24" spans="1:5" ht="15" customHeight="1" thickBot="1">
      <c r="A24" s="16" t="s">
        <v>53</v>
      </c>
      <c r="B24" s="17">
        <v>-8124</v>
      </c>
      <c r="C24" s="18">
        <v>-96875</v>
      </c>
      <c r="D24" s="18">
        <f>'[1]příjmy'!$O$16</f>
        <v>0</v>
      </c>
      <c r="E24" s="19">
        <f>C24+D24</f>
        <v>-96875</v>
      </c>
    </row>
    <row r="25" spans="1:5" ht="15" customHeight="1" thickBot="1">
      <c r="A25" s="20" t="s">
        <v>28</v>
      </c>
      <c r="B25" s="21"/>
      <c r="C25" s="22">
        <f>C4+C8+C19</f>
        <v>6817045.479999999</v>
      </c>
      <c r="D25" s="22">
        <f>D18+D19</f>
        <v>2000</v>
      </c>
      <c r="E25" s="23">
        <f t="shared" si="0"/>
        <v>6819045.479999999</v>
      </c>
    </row>
    <row r="26" spans="1:5" ht="13.5" thickBot="1">
      <c r="A26" s="37" t="s">
        <v>59</v>
      </c>
      <c r="B26" s="37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55</v>
      </c>
      <c r="D27" s="32" t="s">
        <v>65</v>
      </c>
      <c r="E27" s="32" t="s">
        <v>63</v>
      </c>
    </row>
    <row r="28" spans="1:5" ht="15" customHeight="1">
      <c r="A28" s="24" t="s">
        <v>27</v>
      </c>
      <c r="B28" s="3" t="s">
        <v>20</v>
      </c>
      <c r="C28" s="4">
        <f>'[3]výdaje'!$B$76</f>
        <v>27594</v>
      </c>
      <c r="D28" s="4">
        <v>0</v>
      </c>
      <c r="E28" s="5">
        <f>C28+D28</f>
        <v>27594</v>
      </c>
    </row>
    <row r="29" spans="1:5" ht="15" customHeight="1">
      <c r="A29" s="25" t="s">
        <v>21</v>
      </c>
      <c r="B29" s="7" t="s">
        <v>20</v>
      </c>
      <c r="C29" s="8">
        <f>'[3]výdaje'!$C$76</f>
        <v>214061.09</v>
      </c>
      <c r="D29" s="4">
        <v>0</v>
      </c>
      <c r="E29" s="5">
        <f aca="true" t="shared" si="1" ref="E29:E44">C29+D29</f>
        <v>214061.09</v>
      </c>
    </row>
    <row r="30" spans="1:5" ht="15" customHeight="1">
      <c r="A30" s="25" t="s">
        <v>29</v>
      </c>
      <c r="B30" s="7" t="s">
        <v>20</v>
      </c>
      <c r="C30" s="8">
        <f>'[3]výdaje'!$D$76</f>
        <v>869880.73</v>
      </c>
      <c r="D30" s="4">
        <v>0</v>
      </c>
      <c r="E30" s="5">
        <f t="shared" si="1"/>
        <v>869880.73</v>
      </c>
    </row>
    <row r="31" spans="1:5" ht="15" customHeight="1">
      <c r="A31" s="25" t="s">
        <v>22</v>
      </c>
      <c r="B31" s="7" t="s">
        <v>20</v>
      </c>
      <c r="C31" s="8">
        <f>'[3]výdaje'!$E$76</f>
        <v>609645.03</v>
      </c>
      <c r="D31" s="4">
        <v>2000</v>
      </c>
      <c r="E31" s="5">
        <f t="shared" si="1"/>
        <v>611645.03</v>
      </c>
    </row>
    <row r="32" spans="1:5" ht="15" customHeight="1">
      <c r="A32" s="25" t="s">
        <v>41</v>
      </c>
      <c r="B32" s="7" t="s">
        <v>20</v>
      </c>
      <c r="C32" s="8">
        <f>'[3]výdaje'!$F$76</f>
        <v>3399202.09</v>
      </c>
      <c r="D32" s="4">
        <v>0</v>
      </c>
      <c r="E32" s="5">
        <f>C32+D32</f>
        <v>3399202.09</v>
      </c>
    </row>
    <row r="33" spans="1:5" ht="15" customHeight="1">
      <c r="A33" s="25" t="s">
        <v>57</v>
      </c>
      <c r="B33" s="7" t="s">
        <v>25</v>
      </c>
      <c r="C33" s="8">
        <f>'[3]výdaje'!$G$76</f>
        <v>81120.89</v>
      </c>
      <c r="D33" s="4">
        <v>0</v>
      </c>
      <c r="E33" s="5">
        <f t="shared" si="1"/>
        <v>81120.89</v>
      </c>
    </row>
    <row r="34" spans="1:5" ht="15" customHeight="1">
      <c r="A34" s="25" t="s">
        <v>23</v>
      </c>
      <c r="B34" s="7" t="s">
        <v>20</v>
      </c>
      <c r="C34" s="8">
        <f>'[3]výdaje'!$H$76</f>
        <v>60827.86</v>
      </c>
      <c r="D34" s="4">
        <f>'[1]výdaje'!$G$16</f>
        <v>0</v>
      </c>
      <c r="E34" s="5">
        <f t="shared" si="1"/>
        <v>60827.86</v>
      </c>
    </row>
    <row r="35" spans="1:5" ht="15" customHeight="1">
      <c r="A35" s="25" t="s">
        <v>30</v>
      </c>
      <c r="B35" s="7" t="s">
        <v>24</v>
      </c>
      <c r="C35" s="8">
        <f>'[3]výdaje'!$I$76</f>
        <v>591668.81</v>
      </c>
      <c r="D35" s="4">
        <v>0</v>
      </c>
      <c r="E35" s="5">
        <f t="shared" si="1"/>
        <v>591668.81</v>
      </c>
    </row>
    <row r="36" spans="1:5" ht="15" customHeight="1">
      <c r="A36" s="25" t="s">
        <v>31</v>
      </c>
      <c r="B36" s="7" t="s">
        <v>24</v>
      </c>
      <c r="C36" s="8">
        <f>'[2]výdaje'!$J$433</f>
        <v>0</v>
      </c>
      <c r="D36" s="4">
        <f>'[1]výdaje'!$I$16</f>
        <v>0</v>
      </c>
      <c r="E36" s="5">
        <f t="shared" si="1"/>
        <v>0</v>
      </c>
    </row>
    <row r="37" spans="1:5" ht="15" customHeight="1">
      <c r="A37" s="25" t="s">
        <v>32</v>
      </c>
      <c r="B37" s="7" t="s">
        <v>25</v>
      </c>
      <c r="C37" s="8">
        <f>'[3]výdaje'!$K$76</f>
        <v>805196.6599999999</v>
      </c>
      <c r="D37" s="4">
        <f>'[1]výdaje'!$J$16</f>
        <v>0</v>
      </c>
      <c r="E37" s="5">
        <f t="shared" si="1"/>
        <v>805196.6599999999</v>
      </c>
    </row>
    <row r="38" spans="1:5" ht="15" customHeight="1">
      <c r="A38" s="25" t="s">
        <v>34</v>
      </c>
      <c r="B38" s="7" t="s">
        <v>25</v>
      </c>
      <c r="C38" s="8">
        <f>'[3]výdaje'!$L$76</f>
        <v>43995</v>
      </c>
      <c r="D38" s="4">
        <v>0</v>
      </c>
      <c r="E38" s="5">
        <f t="shared" si="1"/>
        <v>43995</v>
      </c>
    </row>
    <row r="39" spans="1:5" ht="15" customHeight="1">
      <c r="A39" s="25" t="s">
        <v>33</v>
      </c>
      <c r="B39" s="7" t="s">
        <v>20</v>
      </c>
      <c r="C39" s="8">
        <f>'[3]výdaje'!$M$76</f>
        <v>5278.1900000000005</v>
      </c>
      <c r="D39" s="4">
        <f>'[1]výdaje'!$L$16</f>
        <v>0</v>
      </c>
      <c r="E39" s="5">
        <f t="shared" si="1"/>
        <v>5278.1900000000005</v>
      </c>
    </row>
    <row r="40" spans="1:5" ht="15" customHeight="1">
      <c r="A40" s="25" t="s">
        <v>56</v>
      </c>
      <c r="B40" s="7" t="s">
        <v>25</v>
      </c>
      <c r="C40" s="8">
        <f>'[3]výdaje'!$N$76</f>
        <v>30734.690000000002</v>
      </c>
      <c r="D40" s="4">
        <v>0</v>
      </c>
      <c r="E40" s="5">
        <f>C40+D40</f>
        <v>30734.690000000002</v>
      </c>
    </row>
    <row r="41" spans="1:5" ht="15" customHeight="1">
      <c r="A41" s="25" t="s">
        <v>35</v>
      </c>
      <c r="B41" s="7" t="s">
        <v>25</v>
      </c>
      <c r="C41" s="8">
        <f>'[3]výdaje'!$O$76</f>
        <v>5000</v>
      </c>
      <c r="D41" s="4">
        <v>0</v>
      </c>
      <c r="E41" s="5">
        <f t="shared" si="1"/>
        <v>5000</v>
      </c>
    </row>
    <row r="42" spans="1:5" ht="15" customHeight="1">
      <c r="A42" s="25" t="s">
        <v>36</v>
      </c>
      <c r="B42" s="7" t="s">
        <v>25</v>
      </c>
      <c r="C42" s="8">
        <f>'[3]výdaje'!$P$76</f>
        <v>72712.56</v>
      </c>
      <c r="D42" s="4">
        <f>'[1]výdaje'!$N$16</f>
        <v>0</v>
      </c>
      <c r="E42" s="5">
        <f t="shared" si="1"/>
        <v>72712.56</v>
      </c>
    </row>
    <row r="43" spans="1:5" ht="15" customHeight="1">
      <c r="A43" s="25" t="s">
        <v>37</v>
      </c>
      <c r="B43" s="7" t="s">
        <v>25</v>
      </c>
      <c r="C43" s="8">
        <f>'[3]výdaje'!$R$76</f>
        <v>6.28</v>
      </c>
      <c r="D43" s="4">
        <f>'[1]výdaje'!$P$16</f>
        <v>0</v>
      </c>
      <c r="E43" s="5">
        <f t="shared" si="1"/>
        <v>6.28</v>
      </c>
    </row>
    <row r="44" spans="1:5" ht="15" customHeight="1" thickBot="1">
      <c r="A44" s="25" t="s">
        <v>38</v>
      </c>
      <c r="B44" s="7" t="s">
        <v>25</v>
      </c>
      <c r="C44" s="8">
        <f>'[3]výdaje'!$S$76</f>
        <v>121.6</v>
      </c>
      <c r="D44" s="4">
        <f>'[1]výdaje'!$Q$16</f>
        <v>0</v>
      </c>
      <c r="E44" s="5">
        <f t="shared" si="1"/>
        <v>121.6</v>
      </c>
    </row>
    <row r="45" spans="1:5" ht="15" customHeight="1" thickBot="1">
      <c r="A45" s="28" t="s">
        <v>26</v>
      </c>
      <c r="B45" s="21"/>
      <c r="C45" s="22">
        <f>C28+C29+C30+C31+C32+C33+C34+C35+C36+C37+C38+C39+C40+C41+C42+C43+C44</f>
        <v>6817045.48</v>
      </c>
      <c r="D45" s="22">
        <f>SUM(D28:D44)</f>
        <v>2000</v>
      </c>
      <c r="E45" s="23">
        <f>SUM(E28:E44)</f>
        <v>6819045.48</v>
      </c>
    </row>
    <row r="46" ht="12.75">
      <c r="C46" s="1"/>
    </row>
  </sheetData>
  <sheetProtection/>
  <mergeCells count="2">
    <mergeCell ref="A2:B2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38" customWidth="1"/>
    <col min="2" max="2" width="6.140625" style="38" bestFit="1" customWidth="1"/>
    <col min="3" max="3" width="4.421875" style="38" bestFit="1" customWidth="1"/>
    <col min="4" max="4" width="4.7109375" style="38" customWidth="1"/>
    <col min="5" max="5" width="7.8515625" style="38" customWidth="1"/>
    <col min="6" max="6" width="40.8515625" style="38" customWidth="1"/>
    <col min="7" max="7" width="8.7109375" style="39" customWidth="1"/>
    <col min="8" max="8" width="7.7109375" style="38" customWidth="1"/>
    <col min="9" max="9" width="9.00390625" style="38" customWidth="1"/>
    <col min="10" max="10" width="9.28125" style="38" customWidth="1"/>
    <col min="11" max="16384" width="9.140625" style="38" customWidth="1"/>
  </cols>
  <sheetData>
    <row r="1" ht="12.75">
      <c r="H1" s="38" t="s">
        <v>66</v>
      </c>
    </row>
    <row r="3" spans="1:10" ht="18" customHeight="1">
      <c r="A3" s="40" t="s">
        <v>67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41"/>
      <c r="B4" s="41"/>
      <c r="C4" s="41"/>
      <c r="D4" s="41"/>
      <c r="E4" s="41"/>
      <c r="F4" s="41"/>
      <c r="G4" s="41"/>
      <c r="H4" s="42"/>
      <c r="I4" s="42"/>
      <c r="J4" s="42"/>
    </row>
    <row r="5" ht="13.5" customHeight="1"/>
    <row r="6" spans="1:10" ht="15.75">
      <c r="A6" s="43" t="s">
        <v>68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2" customHeight="1">
      <c r="A7" s="41"/>
      <c r="B7" s="41"/>
      <c r="C7" s="41"/>
      <c r="D7" s="41"/>
      <c r="E7" s="41"/>
      <c r="F7" s="41"/>
      <c r="G7" s="41"/>
      <c r="H7" s="42"/>
      <c r="I7" s="42"/>
      <c r="J7" s="42"/>
    </row>
    <row r="8" spans="1:10" ht="15.75">
      <c r="A8" s="43" t="s">
        <v>69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2" customHeight="1">
      <c r="A9" s="41"/>
      <c r="B9" s="41"/>
      <c r="C9" s="41"/>
      <c r="D9" s="41"/>
      <c r="E9" s="41"/>
      <c r="F9" s="41"/>
      <c r="G9" s="41"/>
      <c r="H9" s="42"/>
      <c r="I9" s="42"/>
      <c r="J9" s="42"/>
    </row>
    <row r="10" spans="1:10" ht="12" customHeight="1" thickBot="1">
      <c r="A10" s="44"/>
      <c r="B10" s="44"/>
      <c r="C10" s="44"/>
      <c r="D10" s="42"/>
      <c r="E10" s="42"/>
      <c r="F10" s="42"/>
      <c r="G10" s="45"/>
      <c r="H10" s="42"/>
      <c r="I10" s="42"/>
      <c r="J10" s="45" t="s">
        <v>70</v>
      </c>
    </row>
    <row r="11" spans="1:10" s="55" customFormat="1" ht="23.25" thickBot="1">
      <c r="A11" s="46" t="s">
        <v>71</v>
      </c>
      <c r="B11" s="47" t="s">
        <v>72</v>
      </c>
      <c r="C11" s="48"/>
      <c r="D11" s="49" t="s">
        <v>73</v>
      </c>
      <c r="E11" s="50" t="s">
        <v>19</v>
      </c>
      <c r="F11" s="51" t="s">
        <v>74</v>
      </c>
      <c r="G11" s="52" t="s">
        <v>75</v>
      </c>
      <c r="H11" s="53" t="s">
        <v>76</v>
      </c>
      <c r="I11" s="53" t="s">
        <v>65</v>
      </c>
      <c r="J11" s="54" t="s">
        <v>77</v>
      </c>
    </row>
    <row r="12" spans="1:12" s="65" customFormat="1" ht="13.5" customHeight="1" thickBot="1">
      <c r="A12" s="56" t="s">
        <v>78</v>
      </c>
      <c r="B12" s="57" t="s">
        <v>79</v>
      </c>
      <c r="C12" s="58"/>
      <c r="D12" s="59" t="s">
        <v>79</v>
      </c>
      <c r="E12" s="60" t="s">
        <v>79</v>
      </c>
      <c r="F12" s="61" t="s">
        <v>80</v>
      </c>
      <c r="G12" s="62">
        <v>0</v>
      </c>
      <c r="H12" s="63">
        <f>H14+H18+H22</f>
        <v>755</v>
      </c>
      <c r="I12" s="63">
        <f>I14+I18+I22+I24</f>
        <v>2000</v>
      </c>
      <c r="J12" s="64">
        <f>H12+I12</f>
        <v>2755</v>
      </c>
      <c r="L12" s="66"/>
    </row>
    <row r="13" spans="1:10" s="75" customFormat="1" ht="12.75" customHeight="1">
      <c r="A13" s="67" t="s">
        <v>81</v>
      </c>
      <c r="B13" s="68" t="s">
        <v>79</v>
      </c>
      <c r="C13" s="69"/>
      <c r="D13" s="70" t="s">
        <v>79</v>
      </c>
      <c r="E13" s="71" t="s">
        <v>79</v>
      </c>
      <c r="F13" s="72" t="s">
        <v>82</v>
      </c>
      <c r="G13" s="73">
        <f>G14+G18+G22</f>
        <v>0</v>
      </c>
      <c r="H13" s="73">
        <f>H14+H18+H22</f>
        <v>755</v>
      </c>
      <c r="I13" s="73">
        <f>I14+I18+I22</f>
        <v>0</v>
      </c>
      <c r="J13" s="74">
        <f>J14+J18+J22</f>
        <v>755</v>
      </c>
    </row>
    <row r="14" spans="1:10" ht="12.75" customHeight="1">
      <c r="A14" s="76" t="s">
        <v>83</v>
      </c>
      <c r="B14" s="77" t="s">
        <v>84</v>
      </c>
      <c r="C14" s="78" t="s">
        <v>85</v>
      </c>
      <c r="D14" s="79" t="s">
        <v>79</v>
      </c>
      <c r="E14" s="80" t="s">
        <v>79</v>
      </c>
      <c r="F14" s="81" t="s">
        <v>86</v>
      </c>
      <c r="G14" s="82">
        <f>G15+G16+G17</f>
        <v>0</v>
      </c>
      <c r="H14" s="82">
        <f>H15+H16+H17</f>
        <v>345</v>
      </c>
      <c r="I14" s="82">
        <f>I15+I16+I17</f>
        <v>0</v>
      </c>
      <c r="J14" s="83">
        <f aca="true" t="shared" si="0" ref="J14:J21">H14+I14</f>
        <v>345</v>
      </c>
    </row>
    <row r="15" spans="1:10" ht="12.75" customHeight="1">
      <c r="A15" s="76"/>
      <c r="B15" s="77"/>
      <c r="C15" s="78"/>
      <c r="D15" s="84">
        <v>3636</v>
      </c>
      <c r="E15" s="85">
        <v>5139</v>
      </c>
      <c r="F15" s="86" t="s">
        <v>87</v>
      </c>
      <c r="G15" s="87">
        <v>0</v>
      </c>
      <c r="H15" s="87">
        <v>5</v>
      </c>
      <c r="I15" s="87"/>
      <c r="J15" s="88">
        <f t="shared" si="0"/>
        <v>5</v>
      </c>
    </row>
    <row r="16" spans="1:10" ht="12.75" customHeight="1">
      <c r="A16" s="89"/>
      <c r="B16" s="90"/>
      <c r="C16" s="91"/>
      <c r="D16" s="84">
        <v>3636</v>
      </c>
      <c r="E16" s="85">
        <v>5166</v>
      </c>
      <c r="F16" s="86" t="s">
        <v>88</v>
      </c>
      <c r="G16" s="92">
        <v>0</v>
      </c>
      <c r="H16" s="92">
        <v>335</v>
      </c>
      <c r="I16" s="92"/>
      <c r="J16" s="93">
        <f t="shared" si="0"/>
        <v>335</v>
      </c>
    </row>
    <row r="17" spans="1:10" ht="12.75" customHeight="1">
      <c r="A17" s="94"/>
      <c r="B17" s="95"/>
      <c r="C17" s="96"/>
      <c r="D17" s="84">
        <v>3636</v>
      </c>
      <c r="E17" s="85">
        <v>5169</v>
      </c>
      <c r="F17" s="86" t="s">
        <v>89</v>
      </c>
      <c r="G17" s="97">
        <v>0</v>
      </c>
      <c r="H17" s="97">
        <v>5</v>
      </c>
      <c r="I17" s="97"/>
      <c r="J17" s="98">
        <f t="shared" si="0"/>
        <v>5</v>
      </c>
    </row>
    <row r="18" spans="1:13" ht="12.75" customHeight="1">
      <c r="A18" s="76" t="s">
        <v>83</v>
      </c>
      <c r="B18" s="77" t="s">
        <v>90</v>
      </c>
      <c r="C18" s="78" t="s">
        <v>85</v>
      </c>
      <c r="D18" s="79" t="s">
        <v>79</v>
      </c>
      <c r="E18" s="80" t="s">
        <v>79</v>
      </c>
      <c r="F18" s="81" t="s">
        <v>91</v>
      </c>
      <c r="G18" s="82">
        <f>G19+G20+G21</f>
        <v>0</v>
      </c>
      <c r="H18" s="82">
        <f>H19+H20+H21</f>
        <v>355</v>
      </c>
      <c r="I18" s="82">
        <f>I19+I20+I21</f>
        <v>0</v>
      </c>
      <c r="J18" s="83">
        <f t="shared" si="0"/>
        <v>355</v>
      </c>
      <c r="M18" s="39"/>
    </row>
    <row r="19" spans="1:10" ht="12.75" customHeight="1">
      <c r="A19" s="76"/>
      <c r="B19" s="77"/>
      <c r="C19" s="78"/>
      <c r="D19" s="84">
        <v>3636</v>
      </c>
      <c r="E19" s="85">
        <v>5139</v>
      </c>
      <c r="F19" s="86" t="s">
        <v>87</v>
      </c>
      <c r="G19" s="87">
        <v>0</v>
      </c>
      <c r="H19" s="87">
        <v>5</v>
      </c>
      <c r="I19" s="87"/>
      <c r="J19" s="88">
        <f t="shared" si="0"/>
        <v>5</v>
      </c>
    </row>
    <row r="20" spans="1:10" ht="12.75" customHeight="1">
      <c r="A20" s="89"/>
      <c r="B20" s="90"/>
      <c r="C20" s="91"/>
      <c r="D20" s="84">
        <v>3636</v>
      </c>
      <c r="E20" s="85">
        <v>5166</v>
      </c>
      <c r="F20" s="86" t="s">
        <v>88</v>
      </c>
      <c r="G20" s="92">
        <v>0</v>
      </c>
      <c r="H20" s="92">
        <v>325</v>
      </c>
      <c r="I20" s="92"/>
      <c r="J20" s="93">
        <f t="shared" si="0"/>
        <v>325</v>
      </c>
    </row>
    <row r="21" spans="1:10" ht="12.75" customHeight="1">
      <c r="A21" s="94"/>
      <c r="B21" s="95"/>
      <c r="C21" s="96"/>
      <c r="D21" s="84">
        <v>3636</v>
      </c>
      <c r="E21" s="85">
        <v>5169</v>
      </c>
      <c r="F21" s="86" t="s">
        <v>89</v>
      </c>
      <c r="G21" s="97">
        <v>0</v>
      </c>
      <c r="H21" s="97">
        <v>25</v>
      </c>
      <c r="I21" s="97"/>
      <c r="J21" s="98">
        <f t="shared" si="0"/>
        <v>25</v>
      </c>
    </row>
    <row r="22" spans="1:10" ht="12.75" customHeight="1">
      <c r="A22" s="76" t="s">
        <v>83</v>
      </c>
      <c r="B22" s="77" t="s">
        <v>92</v>
      </c>
      <c r="C22" s="78" t="s">
        <v>85</v>
      </c>
      <c r="D22" s="79" t="s">
        <v>79</v>
      </c>
      <c r="E22" s="80" t="s">
        <v>79</v>
      </c>
      <c r="F22" s="81" t="s">
        <v>93</v>
      </c>
      <c r="G22" s="82">
        <f>G23</f>
        <v>0</v>
      </c>
      <c r="H22" s="82">
        <f>H23</f>
        <v>55</v>
      </c>
      <c r="I22" s="82">
        <f>I23</f>
        <v>0</v>
      </c>
      <c r="J22" s="83">
        <f>J23</f>
        <v>55</v>
      </c>
    </row>
    <row r="23" spans="1:10" ht="12.75" customHeight="1">
      <c r="A23" s="94"/>
      <c r="B23" s="95"/>
      <c r="C23" s="96"/>
      <c r="D23" s="84">
        <v>3636</v>
      </c>
      <c r="E23" s="85">
        <v>5166</v>
      </c>
      <c r="F23" s="86" t="s">
        <v>88</v>
      </c>
      <c r="G23" s="92">
        <v>0</v>
      </c>
      <c r="H23" s="92">
        <v>55</v>
      </c>
      <c r="I23" s="92"/>
      <c r="J23" s="93">
        <f>H23+I23</f>
        <v>55</v>
      </c>
    </row>
    <row r="24" spans="1:10" s="75" customFormat="1" ht="12.75" customHeight="1">
      <c r="A24" s="67" t="s">
        <v>81</v>
      </c>
      <c r="B24" s="99" t="s">
        <v>94</v>
      </c>
      <c r="C24" s="100" t="s">
        <v>85</v>
      </c>
      <c r="D24" s="70" t="s">
        <v>79</v>
      </c>
      <c r="E24" s="71" t="s">
        <v>79</v>
      </c>
      <c r="F24" s="72" t="s">
        <v>95</v>
      </c>
      <c r="G24" s="73">
        <f>SUM(G25:G25)</f>
        <v>0</v>
      </c>
      <c r="H24" s="73">
        <f>SUM(H25:H25)</f>
        <v>0</v>
      </c>
      <c r="I24" s="73">
        <f>SUM(I25:I25)</f>
        <v>2000</v>
      </c>
      <c r="J24" s="74">
        <f>H24+I24</f>
        <v>2000</v>
      </c>
    </row>
    <row r="25" spans="1:10" ht="12.75" customHeight="1" thickBot="1">
      <c r="A25" s="101"/>
      <c r="B25" s="102"/>
      <c r="C25" s="103"/>
      <c r="D25" s="104">
        <v>6172</v>
      </c>
      <c r="E25" s="105">
        <v>5169</v>
      </c>
      <c r="F25" s="106" t="s">
        <v>89</v>
      </c>
      <c r="G25" s="107">
        <v>0</v>
      </c>
      <c r="H25" s="107">
        <v>0</v>
      </c>
      <c r="I25" s="107">
        <v>2000</v>
      </c>
      <c r="J25" s="108">
        <f>H25+I25</f>
        <v>2000</v>
      </c>
    </row>
  </sheetData>
  <sheetProtection/>
  <mergeCells count="6">
    <mergeCell ref="A3:J3"/>
    <mergeCell ref="A6:J6"/>
    <mergeCell ref="A8:J8"/>
    <mergeCell ref="B11:C11"/>
    <mergeCell ref="B12:C12"/>
    <mergeCell ref="B13:C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Maly Petr</cp:lastModifiedBy>
  <cp:lastPrinted>2014-01-30T09:17:05Z</cp:lastPrinted>
  <dcterms:created xsi:type="dcterms:W3CDTF">2007-12-18T12:40:54Z</dcterms:created>
  <dcterms:modified xsi:type="dcterms:W3CDTF">2014-03-24T12:33:36Z</dcterms:modified>
  <cp:category/>
  <cp:version/>
  <cp:contentType/>
  <cp:contentStatus/>
</cp:coreProperties>
</file>