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43" i="1" l="1"/>
  <c r="E43" i="1"/>
  <c r="C42" i="1"/>
  <c r="E42" i="1"/>
  <c r="C41" i="1"/>
  <c r="E41" i="1"/>
  <c r="C40" i="1"/>
  <c r="E40" i="1"/>
  <c r="C39" i="1"/>
  <c r="E39" i="1"/>
  <c r="C38" i="1"/>
  <c r="E38" i="1"/>
  <c r="C37" i="1"/>
  <c r="E37" i="1"/>
  <c r="C36" i="1"/>
  <c r="E36" i="1"/>
  <c r="C34" i="1"/>
  <c r="E34" i="1"/>
  <c r="C33" i="1"/>
  <c r="E33" i="1"/>
  <c r="C32" i="1"/>
  <c r="E32" i="1"/>
  <c r="C31" i="1"/>
  <c r="E31" i="1"/>
  <c r="C30" i="1"/>
  <c r="E30" i="1"/>
  <c r="C29" i="1"/>
  <c r="E29" i="1"/>
  <c r="C28" i="1"/>
  <c r="E28" i="1"/>
  <c r="C27" i="1"/>
  <c r="E27" i="1"/>
  <c r="C22" i="1"/>
  <c r="E22" i="1"/>
  <c r="C21" i="1"/>
  <c r="C20" i="1"/>
  <c r="E20" i="1"/>
  <c r="C19" i="1"/>
  <c r="C11" i="1"/>
  <c r="E11" i="1"/>
  <c r="C10" i="1"/>
  <c r="E10" i="1"/>
  <c r="C6" i="1"/>
  <c r="E6" i="1"/>
  <c r="C5" i="1"/>
  <c r="E5" i="1"/>
  <c r="C4" i="1"/>
  <c r="E4" i="1"/>
  <c r="E21" i="1"/>
  <c r="C35" i="1"/>
  <c r="E35" i="1"/>
  <c r="E12" i="1"/>
  <c r="E16" i="1"/>
  <c r="E1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C13" i="1"/>
  <c r="E14" i="1"/>
  <c r="E9" i="1"/>
  <c r="E13" i="1"/>
  <c r="D7" i="1"/>
  <c r="D17" i="1"/>
  <c r="D24" i="1"/>
  <c r="D18" i="1"/>
  <c r="C18" i="1"/>
  <c r="E18" i="1"/>
  <c r="E19" i="1"/>
  <c r="E44" i="1"/>
  <c r="C44" i="1"/>
  <c r="C3" i="1"/>
  <c r="C8" i="1"/>
  <c r="C17" i="1"/>
  <c r="E17" i="1"/>
  <c r="E3" i="1"/>
  <c r="C24" i="1"/>
  <c r="E24" i="1"/>
  <c r="C7" i="1"/>
  <c r="E7" i="1"/>
  <c r="E8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<sst xmlns="http://schemas.openxmlformats.org/spreadsheetml/2006/main" count="87" uniqueCount="66">
  <si>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</si>
  <si>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</si>
  <si>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</si>
  <si>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</si>
  <si>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</si>
  <si>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</si>
  <si>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</si>
  <si>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</si>
  <si>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</si>
  <si>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</si>
  <si>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</si>
  <si>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</si>
  <si>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</si>
  <si>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</si>
  <si>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</si>
  <si>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</si>
  <si>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</si>
  <si>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</si>
  <si>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</si>
  <si>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</si>
  <si>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</si>
  <si>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</si>
  <si>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</si>
  <si>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</si>
  <si>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</si>
  <si>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</si>
  <si>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</si>
  <si>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</si>
  <si>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</si>
  <si>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</si>
  <si>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</si>
  <si>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</si>
  <si>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</si>
  <si>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</si>
  <si>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</si>
  <si>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</si>
  <si>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</si>
  <si>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</si>
  <si>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</si>
  <si>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</si>
  <si>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</si>
  <si>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</si>
  <si>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</si>
  <si>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</si>
  <si>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</si>
  <si>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</si>
  <si>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</si>
  <si>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</si>
  <si>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</si>
  <si>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</si>
  <si>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</si>
  <si>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</si>
  <si>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</si>
  <si>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</si>
  <si>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</si>
  <si>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</si>
  <si>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</si>
  <si>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</si>
  <si>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</si>
  <si>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</si>
  <si>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</si>
  <si>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</si>
  <si>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</si>
  <si>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</si>
  <si>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 2</t>
  </si>
  <si>
    <t>ZR-RO č. 67/14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</si>
</sst>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76">
          <cell r="C76">
            <v>2122000</v>
          </cell>
          <cell r="D76">
            <v>90816.51</v>
          </cell>
          <cell r="E76">
            <v>0</v>
          </cell>
          <cell r="G76">
            <v>0</v>
          </cell>
          <cell r="H76">
            <v>3566579.6599999992</v>
          </cell>
          <cell r="I76">
            <v>0</v>
          </cell>
          <cell r="O76">
            <v>88242.1</v>
          </cell>
          <cell r="P76">
            <v>202563.47</v>
          </cell>
          <cell r="Q76">
            <v>757876.74</v>
          </cell>
          <cell r="S76">
            <v>0</v>
          </cell>
        </row>
      </sheetData>
      <sheetData sheetId="2">
        <row r="76">
          <cell r="B76">
            <v>27594</v>
          </cell>
          <cell r="C76">
            <v>214061.09</v>
          </cell>
          <cell r="D76">
            <v>869880.73</v>
          </cell>
          <cell r="E76">
            <v>609645.03</v>
          </cell>
          <cell r="F76">
            <v>3399202.09</v>
          </cell>
          <cell r="G76">
            <v>81120.89</v>
          </cell>
          <cell r="H76">
            <v>60827.86</v>
          </cell>
          <cell r="I76">
            <v>591668.81000000006</v>
          </cell>
          <cell r="K76">
            <v>805196.65999999992</v>
          </cell>
          <cell r="L76">
            <v>43995</v>
          </cell>
          <cell r="M76">
            <v>5278.1900000000005</v>
          </cell>
          <cell r="N76">
            <v>30734.690000000002</v>
          </cell>
          <cell r="O76">
            <v>5000</v>
          </cell>
          <cell r="P76">
            <v>72712.56</v>
          </cell>
          <cell r="R76">
            <v>6.28</v>
          </cell>
          <cell r="S76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40" zoomScaleNormal="100" workbookViewId="0">
      <selection activeCell="B50" sqref="B50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58</v>
      </c>
      <c r="B1" s="37"/>
      <c r="C1" s="33"/>
      <c r="D1" s="34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55</v>
      </c>
      <c r="D2" s="32" t="s">
        <v>65</v>
      </c>
      <c r="E2" s="32" t="s">
        <v>63</v>
      </c>
    </row>
    <row r="3" spans="1:10" ht="15" customHeight="1" x14ac:dyDescent="0.25">
      <c r="A3" s="2" t="s">
        <v>3</v>
      </c>
      <c r="B3" s="29" t="s">
        <v>39</v>
      </c>
      <c r="C3" s="26">
        <f>C4+C5+C6</f>
        <v>2212816.5099999998</v>
      </c>
      <c r="D3" s="26">
        <f>D4+D5+D6</f>
        <v>0</v>
      </c>
      <c r="E3" s="27">
        <f t="shared" ref="E3:E24" si="0">C3+D3</f>
        <v>2212816.5099999998</v>
      </c>
    </row>
    <row r="4" spans="1:10" ht="15" customHeight="1" x14ac:dyDescent="0.25">
      <c r="A4" s="6" t="s">
        <v>4</v>
      </c>
      <c r="B4" s="7" t="s">
        <v>5</v>
      </c>
      <c r="C4" s="8">
        <f>[1]příjmy!$C$76</f>
        <v>2122000</v>
      </c>
      <c r="D4" s="9">
        <f>[2]příjmy!$C$31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[1]příjmy!$D$76</f>
        <v>90816.51</v>
      </c>
      <c r="D5" s="4">
        <v>0</v>
      </c>
      <c r="E5" s="10">
        <f t="shared" si="0"/>
        <v>90816.51</v>
      </c>
    </row>
    <row r="6" spans="1:10" ht="15" customHeight="1" x14ac:dyDescent="0.25">
      <c r="A6" s="6" t="s">
        <v>8</v>
      </c>
      <c r="B6" s="7" t="s">
        <v>9</v>
      </c>
      <c r="C6" s="8">
        <f>[1]příjmy!$E$76</f>
        <v>0</v>
      </c>
      <c r="D6" s="8">
        <f>[2]příjmy!$E$31</f>
        <v>0</v>
      </c>
      <c r="E6" s="10">
        <f t="shared" si="0"/>
        <v>0</v>
      </c>
    </row>
    <row r="7" spans="1:10" ht="15" customHeight="1" x14ac:dyDescent="0.25">
      <c r="A7" s="12" t="s">
        <v>42</v>
      </c>
      <c r="B7" s="7" t="s">
        <v>10</v>
      </c>
      <c r="C7" s="13">
        <f>C8+C13</f>
        <v>3652421.6599999992</v>
      </c>
      <c r="D7" s="13">
        <f>D8+D13</f>
        <v>0</v>
      </c>
      <c r="E7" s="14">
        <f t="shared" si="0"/>
        <v>3652421.6599999992</v>
      </c>
    </row>
    <row r="8" spans="1:10" ht="15" customHeight="1" x14ac:dyDescent="0.25">
      <c r="A8" s="6" t="s">
        <v>47</v>
      </c>
      <c r="B8" s="7" t="s">
        <v>11</v>
      </c>
      <c r="C8" s="8">
        <f>C9+C10+C11+C12</f>
        <v>3652421.6599999992</v>
      </c>
      <c r="D8" s="8">
        <f>D9+D10+D11+D12</f>
        <v>0</v>
      </c>
      <c r="E8" s="11">
        <f t="shared" si="0"/>
        <v>3652421.6599999992</v>
      </c>
    </row>
    <row r="9" spans="1:10" ht="15" customHeight="1" x14ac:dyDescent="0.25">
      <c r="A9" s="6" t="s">
        <v>43</v>
      </c>
      <c r="B9" s="7" t="s">
        <v>12</v>
      </c>
      <c r="C9" s="8"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54</v>
      </c>
      <c r="B10" s="7" t="s">
        <v>11</v>
      </c>
      <c r="C10" s="8">
        <f>[1]příjmy!$H$76+[1]příjmy!$G$76</f>
        <v>3566579.6599999992</v>
      </c>
      <c r="D10" s="8">
        <v>0</v>
      </c>
      <c r="E10" s="11">
        <f t="shared" si="0"/>
        <v>3566579.6599999992</v>
      </c>
    </row>
    <row r="11" spans="1:10" ht="15" customHeight="1" x14ac:dyDescent="0.25">
      <c r="A11" s="6" t="s">
        <v>44</v>
      </c>
      <c r="B11" s="7" t="s">
        <v>46</v>
      </c>
      <c r="C11" s="8">
        <f>[1]příjmy!$I$76</f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45</v>
      </c>
      <c r="B14" s="7" t="s">
        <v>13</v>
      </c>
      <c r="C14" s="8">
        <v>0</v>
      </c>
      <c r="D14" s="8">
        <f>[2]příjmy!$H$16</f>
        <v>0</v>
      </c>
      <c r="E14" s="11">
        <f t="shared" si="0"/>
        <v>0</v>
      </c>
    </row>
    <row r="15" spans="1:10" ht="15" customHeight="1" x14ac:dyDescent="0.25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40</v>
      </c>
      <c r="C17" s="13">
        <f>C3+C7</f>
        <v>5865238.169999999</v>
      </c>
      <c r="D17" s="13">
        <f>D3+D7</f>
        <v>0</v>
      </c>
      <c r="E17" s="14">
        <f t="shared" si="0"/>
        <v>5865238.169999999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951807.31</v>
      </c>
      <c r="D18" s="13">
        <f>SUM(D19:D23)</f>
        <v>0</v>
      </c>
      <c r="E18" s="14">
        <f t="shared" si="0"/>
        <v>951807.31</v>
      </c>
    </row>
    <row r="19" spans="1:5" ht="15" customHeight="1" x14ac:dyDescent="0.25">
      <c r="A19" s="6" t="s">
        <v>60</v>
      </c>
      <c r="B19" s="7" t="s">
        <v>17</v>
      </c>
      <c r="C19" s="8">
        <f>[1]příjmy!$O$76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61</v>
      </c>
      <c r="B20" s="7">
        <v>8115</v>
      </c>
      <c r="C20" s="8">
        <f>[1]příjmy!$P$76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62</v>
      </c>
      <c r="B21" s="7" t="s">
        <v>17</v>
      </c>
      <c r="C21" s="8">
        <f>[1]příjmy!$Q$76</f>
        <v>757876.74</v>
      </c>
      <c r="D21" s="8">
        <v>0</v>
      </c>
      <c r="E21" s="11">
        <f t="shared" si="0"/>
        <v>757876.74</v>
      </c>
    </row>
    <row r="22" spans="1:5" ht="15" customHeight="1" x14ac:dyDescent="0.25">
      <c r="A22" s="6" t="s">
        <v>52</v>
      </c>
      <c r="B22" s="7">
        <v>8123</v>
      </c>
      <c r="C22" s="8">
        <f>[1]příjmy!$S$76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53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6817045.4799999986</v>
      </c>
      <c r="D24" s="22">
        <f>D17+D18</f>
        <v>0</v>
      </c>
      <c r="E24" s="23">
        <f t="shared" si="0"/>
        <v>6817045.4799999986</v>
      </c>
    </row>
    <row r="25" spans="1:5" ht="13" thickBot="1" x14ac:dyDescent="0.3">
      <c r="A25" s="37" t="s">
        <v>59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55</v>
      </c>
      <c r="D26" s="32" t="s">
        <v>65</v>
      </c>
      <c r="E26" s="32" t="s">
        <v>63</v>
      </c>
    </row>
    <row r="27" spans="1:5" ht="15" customHeight="1" x14ac:dyDescent="0.25">
      <c r="A27" s="24" t="s">
        <v>27</v>
      </c>
      <c r="B27" s="3" t="s">
        <v>20</v>
      </c>
      <c r="C27" s="4">
        <f>[1]výdaje!$B$76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[1]výdaje!$C$76</f>
        <v>214061.09</v>
      </c>
      <c r="D28" s="4">
        <v>0</v>
      </c>
      <c r="E28" s="5">
        <f t="shared" ref="E28:E43" si="1">C28+D28</f>
        <v>214061.09</v>
      </c>
    </row>
    <row r="29" spans="1:5" ht="15" customHeight="1" x14ac:dyDescent="0.25">
      <c r="A29" s="25" t="s">
        <v>29</v>
      </c>
      <c r="B29" s="7" t="s">
        <v>20</v>
      </c>
      <c r="C29" s="8">
        <f>[1]výdaje!$D$76</f>
        <v>869880.73</v>
      </c>
      <c r="D29" s="4">
        <v>0</v>
      </c>
      <c r="E29" s="5">
        <f t="shared" si="1"/>
        <v>869880.73</v>
      </c>
    </row>
    <row r="30" spans="1:5" ht="15" customHeight="1" x14ac:dyDescent="0.25">
      <c r="A30" s="25" t="s">
        <v>22</v>
      </c>
      <c r="B30" s="7" t="s">
        <v>20</v>
      </c>
      <c r="C30" s="8">
        <f>[1]výdaje!$E$76</f>
        <v>609645.03</v>
      </c>
      <c r="D30" s="4">
        <v>0</v>
      </c>
      <c r="E30" s="5">
        <f t="shared" si="1"/>
        <v>609645.03</v>
      </c>
    </row>
    <row r="31" spans="1:5" ht="15" customHeight="1" x14ac:dyDescent="0.25">
      <c r="A31" s="25" t="s">
        <v>41</v>
      </c>
      <c r="B31" s="7" t="s">
        <v>20</v>
      </c>
      <c r="C31" s="8">
        <f>[1]výdaje!$F$76</f>
        <v>3399202.09</v>
      </c>
      <c r="D31" s="4">
        <v>0</v>
      </c>
      <c r="E31" s="5">
        <f>C31+D31</f>
        <v>3399202.09</v>
      </c>
    </row>
    <row r="32" spans="1:5" ht="15" customHeight="1" x14ac:dyDescent="0.25">
      <c r="A32" s="25" t="s">
        <v>57</v>
      </c>
      <c r="B32" s="7" t="s">
        <v>25</v>
      </c>
      <c r="C32" s="8">
        <f>[1]výdaje!$G$76</f>
        <v>81120.89</v>
      </c>
      <c r="D32" s="4">
        <v>0</v>
      </c>
      <c r="E32" s="5">
        <f t="shared" si="1"/>
        <v>81120.89</v>
      </c>
    </row>
    <row r="33" spans="1:5" ht="15" customHeight="1" x14ac:dyDescent="0.25">
      <c r="A33" s="25" t="s">
        <v>23</v>
      </c>
      <c r="B33" s="7" t="s">
        <v>20</v>
      </c>
      <c r="C33" s="8">
        <f>[1]výdaje!$H$76</f>
        <v>60827.86</v>
      </c>
      <c r="D33" s="4">
        <f>[2]výdaje!$G$16</f>
        <v>0</v>
      </c>
      <c r="E33" s="5">
        <f t="shared" si="1"/>
        <v>60827.86</v>
      </c>
    </row>
    <row r="34" spans="1:5" ht="15" customHeight="1" x14ac:dyDescent="0.25">
      <c r="A34" s="25" t="s">
        <v>30</v>
      </c>
      <c r="B34" s="7" t="s">
        <v>24</v>
      </c>
      <c r="C34" s="8">
        <f>[1]výdaje!$I$76</f>
        <v>591668.81000000006</v>
      </c>
      <c r="D34" s="4">
        <v>0</v>
      </c>
      <c r="E34" s="5">
        <f t="shared" si="1"/>
        <v>591668.81000000006</v>
      </c>
    </row>
    <row r="35" spans="1:5" ht="15" customHeight="1" x14ac:dyDescent="0.25">
      <c r="A35" s="25" t="s">
        <v>31</v>
      </c>
      <c r="B35" s="7" t="s">
        <v>24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f>[1]výdaje!$K$76</f>
        <v>805196.65999999992</v>
      </c>
      <c r="D36" s="4">
        <f>[2]výdaje!$J$16</f>
        <v>0</v>
      </c>
      <c r="E36" s="5">
        <f t="shared" si="1"/>
        <v>805196.65999999992</v>
      </c>
    </row>
    <row r="37" spans="1:5" ht="15" customHeight="1" x14ac:dyDescent="0.25">
      <c r="A37" s="25" t="s">
        <v>34</v>
      </c>
      <c r="B37" s="7" t="s">
        <v>25</v>
      </c>
      <c r="C37" s="8">
        <f>[1]výdaje!$L$76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f>[1]výdaje!$M$76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56</v>
      </c>
      <c r="B39" s="7" t="s">
        <v>25</v>
      </c>
      <c r="C39" s="8">
        <f>[1]výdaje!$N$76</f>
        <v>30734.690000000002</v>
      </c>
      <c r="D39" s="4">
        <v>0</v>
      </c>
      <c r="E39" s="5">
        <f>C39+D39</f>
        <v>30734.690000000002</v>
      </c>
    </row>
    <row r="40" spans="1:5" ht="15" customHeight="1" x14ac:dyDescent="0.25">
      <c r="A40" s="25" t="s">
        <v>35</v>
      </c>
      <c r="B40" s="7" t="s">
        <v>25</v>
      </c>
      <c r="C40" s="8">
        <f>[1]výdaje!$O$76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36</v>
      </c>
      <c r="B41" s="7" t="s">
        <v>25</v>
      </c>
      <c r="C41" s="8">
        <f>[1]výdaje!$P$76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37</v>
      </c>
      <c r="B42" s="7" t="s">
        <v>25</v>
      </c>
      <c r="C42" s="8">
        <f>[1]výdaje!$R$76</f>
        <v>6.28</v>
      </c>
      <c r="D42" s="4">
        <f>[2]výdaje!$P$16</f>
        <v>0</v>
      </c>
      <c r="E42" s="5">
        <f t="shared" si="1"/>
        <v>6.28</v>
      </c>
    </row>
    <row r="43" spans="1:5" ht="15" customHeight="1" thickBot="1" x14ac:dyDescent="0.3">
      <c r="A43" s="25" t="s">
        <v>38</v>
      </c>
      <c r="B43" s="7" t="s">
        <v>25</v>
      </c>
      <c r="C43" s="8">
        <f>[1]výdaje!$S$76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26</v>
      </c>
      <c r="B44" s="21"/>
      <c r="C44" s="22">
        <f>C27+C28+C29+C30+C31+C32+C33+C34+C35+C36+C37+C38+C39+C40+C41+C42+C43</f>
        <v>6817045.4800000004</v>
      </c>
      <c r="D44" s="22">
        <f>SUM(D27:D43)</f>
        <v>0</v>
      </c>
      <c r="E44" s="23">
        <f>SUM(E27:E43)</f>
        <v>6817045.4800000004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2014-03-19T15:25:49Z</dcterms:modified>
</cp:coreProperties>
</file>